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lockStructure="1"/>
  <bookViews>
    <workbookView xWindow="240" yWindow="105" windowWidth="14805" windowHeight="8010"/>
  </bookViews>
  <sheets>
    <sheet name="Calculo" sheetId="1" r:id="rId1"/>
    <sheet name="Tabla" sheetId="4" state="veryHidden" r:id="rId2"/>
  </sheets>
  <calcPr calcId="145621"/>
</workbook>
</file>

<file path=xl/calcChain.xml><?xml version="1.0" encoding="utf-8"?>
<calcChain xmlns="http://schemas.openxmlformats.org/spreadsheetml/2006/main">
  <c r="K1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N9" i="1" s="1"/>
  <c r="K8" i="1"/>
  <c r="K7" i="1"/>
  <c r="K6" i="1"/>
  <c r="O9" i="1"/>
  <c r="D7" i="1" l="1"/>
  <c r="O20" i="1" l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O6" i="1"/>
  <c r="N6" i="1"/>
  <c r="N7" i="1"/>
  <c r="N8" i="1"/>
  <c r="N10" i="1"/>
  <c r="N11" i="1"/>
  <c r="N12" i="1"/>
  <c r="N13" i="1"/>
  <c r="N14" i="1"/>
  <c r="N15" i="1"/>
  <c r="N20" i="1"/>
  <c r="O18" i="1"/>
  <c r="O8" i="1"/>
  <c r="O10" i="1"/>
  <c r="O11" i="1"/>
  <c r="O12" i="1"/>
  <c r="O13" i="1"/>
  <c r="O14" i="1"/>
  <c r="O15" i="1"/>
  <c r="O16" i="1"/>
  <c r="O17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7" i="1"/>
  <c r="F5" i="1" l="1"/>
  <c r="D10" i="1" l="1"/>
  <c r="D9" i="1"/>
  <c r="N5" i="1"/>
  <c r="M37" i="1" s="1"/>
</calcChain>
</file>

<file path=xl/sharedStrings.xml><?xml version="1.0" encoding="utf-8"?>
<sst xmlns="http://schemas.openxmlformats.org/spreadsheetml/2006/main" count="47" uniqueCount="35">
  <si>
    <t>Altura inico del puerto</t>
  </si>
  <si>
    <t>Altura final del puerto</t>
  </si>
  <si>
    <t>Desnivel</t>
  </si>
  <si>
    <t>Pendiente máxima</t>
  </si>
  <si>
    <t>:</t>
  </si>
  <si>
    <t>m</t>
  </si>
  <si>
    <t>%</t>
  </si>
  <si>
    <t>Categoría</t>
  </si>
  <si>
    <t>Dureza</t>
  </si>
  <si>
    <t>4ªCategoría</t>
  </si>
  <si>
    <t>3ªCategoría</t>
  </si>
  <si>
    <t>2ªCategoría</t>
  </si>
  <si>
    <t>1ªCategoría</t>
  </si>
  <si>
    <t>Categoría Especial</t>
  </si>
  <si>
    <t>No puntuable</t>
  </si>
  <si>
    <t>Coeficiente</t>
  </si>
  <si>
    <t>Método tradicional</t>
  </si>
  <si>
    <t>Pendiente
(%)</t>
  </si>
  <si>
    <t>Método APM-
www.altimetrias.net</t>
  </si>
  <si>
    <t>Pendiente 
(en %)</t>
  </si>
  <si>
    <t>Coeficiente total          :</t>
  </si>
  <si>
    <t>Distancia
(km)</t>
  </si>
  <si>
    <t>pt</t>
  </si>
  <si>
    <t>4ª Categoría</t>
  </si>
  <si>
    <t>3ª Categoría</t>
  </si>
  <si>
    <t>2ª Categoría</t>
  </si>
  <si>
    <t>1ª Categoría</t>
  </si>
  <si>
    <t xml:space="preserve">En el método tradicional, hay que introducir los datos mencionados y se calculará automáticamente. </t>
  </si>
  <si>
    <t>En el método APM, hay que especificar el % medio de cada km. Para ello,  hay que introducir también un 1 en la columna de distancia, salvo que se quiera calcular los metros finales, en cuyo caso habrá que especificarlos.</t>
  </si>
  <si>
    <t>Instrucciones:</t>
  </si>
  <si>
    <t>CÁLCULO DE PUERTOS DE MONTAÑA</t>
  </si>
  <si>
    <t>Jorge García Samartín</t>
  </si>
  <si>
    <t>www.gsamartin.es</t>
  </si>
  <si>
    <t>jorge@gsamartin.es</t>
  </si>
  <si>
    <t>Puedes copiar, redistribuir y adaptar esta obra, siempre que me la atribuyas y lo hagas bajo esta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</si>
</sst>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00B0F0"/>
      </left>
      <right/>
      <top style="dotted">
        <color rgb="FF00B0F0"/>
      </top>
      <bottom/>
      <diagonal/>
    </border>
    <border>
      <left/>
      <right/>
      <top style="dotted">
        <color rgb="FF00B0F0"/>
      </top>
      <bottom/>
      <diagonal/>
    </border>
    <border>
      <left/>
      <right style="dotted">
        <color rgb="FF00B0F0"/>
      </right>
      <top style="dotted">
        <color rgb="FF00B0F0"/>
      </top>
      <bottom/>
      <diagonal/>
    </border>
    <border>
      <left style="dotted">
        <color rgb="FF00B0F0"/>
      </left>
      <right/>
      <top/>
      <bottom/>
      <diagonal/>
    </border>
    <border>
      <left/>
      <right style="dotted">
        <color rgb="FF00B0F0"/>
      </right>
      <top/>
      <bottom/>
      <diagonal/>
    </border>
    <border>
      <left style="dotted">
        <color rgb="FF00B0F0"/>
      </left>
      <right/>
      <top/>
      <bottom style="dotted">
        <color rgb="FF00B0F0"/>
      </bottom>
      <diagonal/>
    </border>
    <border>
      <left/>
      <right/>
      <top/>
      <bottom style="dotted">
        <color rgb="FF00B0F0"/>
      </bottom>
      <diagonal/>
    </border>
    <border>
      <left/>
      <right style="dotted">
        <color rgb="FF00B0F0"/>
      </right>
      <top/>
      <bottom style="dotted">
        <color rgb="FF00B0F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" fontId="2" fillId="2" borderId="18" xfId="0" applyNumberFormat="1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4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6" fillId="0" borderId="0" xfId="0" applyFont="1" applyAlignment="1">
      <alignment vertical="center" wrapText="1"/>
    </xf>
    <xf numFmtId="0" fontId="0" fillId="5" borderId="5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96964500814383E-2"/>
          <c:y val="2.5871833244147359E-2"/>
          <c:w val="0.86734335933126838"/>
          <c:h val="0.84672319154710574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00B050"/>
            </a:solidFill>
            <a:ln w="19050">
              <a:solidFill>
                <a:srgbClr val="00B050"/>
              </a:solidFill>
              <a:round/>
            </a:ln>
          </c:spPr>
          <c:dLbls>
            <c:delete val="1"/>
          </c:dLbls>
          <c:val>
            <c:numRef>
              <c:f>Calculo!$O$6:$O$36</c:f>
              <c:numCache>
                <c:formatCode>General</c:formatCode>
                <c:ptCount val="31"/>
                <c:pt idx="0">
                  <c:v>9.5</c:v>
                </c:pt>
                <c:pt idx="1">
                  <c:v>15.2</c:v>
                </c:pt>
                <c:pt idx="2">
                  <c:v>30.4</c:v>
                </c:pt>
                <c:pt idx="3">
                  <c:v>46.5</c:v>
                </c:pt>
                <c:pt idx="4">
                  <c:v>62.8</c:v>
                </c:pt>
                <c:pt idx="5">
                  <c:v>77.399999999999991</c:v>
                </c:pt>
                <c:pt idx="6">
                  <c:v>92.3</c:v>
                </c:pt>
                <c:pt idx="7">
                  <c:v>106.2</c:v>
                </c:pt>
                <c:pt idx="8">
                  <c:v>113.3</c:v>
                </c:pt>
                <c:pt idx="9">
                  <c:v>124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/>
        <c:axId val="283400192"/>
        <c:axId val="282355968"/>
      </c:areaChart>
      <c:catAx>
        <c:axId val="2834001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</c:spPr>
        <c:crossAx val="282355968"/>
        <c:crosses val="autoZero"/>
        <c:auto val="1"/>
        <c:lblAlgn val="ctr"/>
        <c:lblOffset val="100"/>
        <c:tickLblSkip val="5"/>
        <c:noMultiLvlLbl val="0"/>
      </c:catAx>
      <c:valAx>
        <c:axId val="282355968"/>
        <c:scaling>
          <c:orientation val="minMax"/>
          <c:max val="1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/>
            </a:solidFill>
          </a:ln>
        </c:spPr>
        <c:crossAx val="28340019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openxmlformats.org/officeDocument/2006/relationships/image" Target="../media/image4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hyperlink" Target="http://creativecommons.org/licenses/by-nc-sa/3.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2</xdr:row>
      <xdr:rowOff>171451</xdr:rowOff>
    </xdr:from>
    <xdr:to>
      <xdr:col>23</xdr:col>
      <xdr:colOff>295275</xdr:colOff>
      <xdr:row>16</xdr:row>
      <xdr:rowOff>95251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25</xdr:row>
      <xdr:rowOff>126900</xdr:rowOff>
    </xdr:from>
    <xdr:to>
      <xdr:col>3</xdr:col>
      <xdr:colOff>247098</xdr:colOff>
      <xdr:row>36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5175"/>
          <a:ext cx="2018748" cy="196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47531</xdr:colOff>
      <xdr:row>25</xdr:row>
      <xdr:rowOff>162308</xdr:rowOff>
    </xdr:from>
    <xdr:to>
      <xdr:col>10</xdr:col>
      <xdr:colOff>771526</xdr:colOff>
      <xdr:row>35</xdr:row>
      <xdr:rowOff>142875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881" y="5410583"/>
          <a:ext cx="2486120" cy="188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238125</xdr:colOff>
      <xdr:row>17</xdr:row>
      <xdr:rowOff>38100</xdr:rowOff>
    </xdr:from>
    <xdr:to>
      <xdr:col>18</xdr:col>
      <xdr:colOff>459877</xdr:colOff>
      <xdr:row>24</xdr:row>
      <xdr:rowOff>39695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762375"/>
          <a:ext cx="1745752" cy="1335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180975</xdr:colOff>
      <xdr:row>24</xdr:row>
      <xdr:rowOff>190499</xdr:rowOff>
    </xdr:from>
    <xdr:to>
      <xdr:col>18</xdr:col>
      <xdr:colOff>523875</xdr:colOff>
      <xdr:row>33</xdr:row>
      <xdr:rowOff>95250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248274"/>
          <a:ext cx="1866900" cy="1619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466725</xdr:colOff>
      <xdr:row>17</xdr:row>
      <xdr:rowOff>57149</xdr:rowOff>
    </xdr:from>
    <xdr:to>
      <xdr:col>21</xdr:col>
      <xdr:colOff>323850</xdr:colOff>
      <xdr:row>24</xdr:row>
      <xdr:rowOff>79960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3781424"/>
          <a:ext cx="2143125" cy="1356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400050</xdr:colOff>
      <xdr:row>25</xdr:row>
      <xdr:rowOff>19049</xdr:rowOff>
    </xdr:from>
    <xdr:to>
      <xdr:col>23</xdr:col>
      <xdr:colOff>657225</xdr:colOff>
      <xdr:row>33</xdr:row>
      <xdr:rowOff>47624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5267324"/>
          <a:ext cx="17811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381000</xdr:colOff>
      <xdr:row>16</xdr:row>
      <xdr:rowOff>171450</xdr:rowOff>
    </xdr:from>
    <xdr:to>
      <xdr:col>23</xdr:col>
      <xdr:colOff>542926</xdr:colOff>
      <xdr:row>24</xdr:row>
      <xdr:rowOff>114300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3705225"/>
          <a:ext cx="1685926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276225</xdr:colOff>
      <xdr:row>35</xdr:row>
      <xdr:rowOff>3410</xdr:rowOff>
    </xdr:from>
    <xdr:to>
      <xdr:col>18</xdr:col>
      <xdr:colOff>685800</xdr:colOff>
      <xdr:row>37</xdr:row>
      <xdr:rowOff>1</xdr:rowOff>
    </xdr:to>
    <xdr:pic>
      <xdr:nvPicPr>
        <xdr:cNvPr id="11" name="10 Imagen" descr="Licencia de Creative Commons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156685"/>
          <a:ext cx="1171575" cy="387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615462</xdr:colOff>
      <xdr:row>26</xdr:row>
      <xdr:rowOff>19049</xdr:rowOff>
    </xdr:from>
    <xdr:to>
      <xdr:col>21</xdr:col>
      <xdr:colOff>333375</xdr:colOff>
      <xdr:row>33</xdr:row>
      <xdr:rowOff>28574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612" y="5457824"/>
          <a:ext cx="2003913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jorge@gsamartin.es" TargetMode="External"/><Relationship Id="rId1" Type="http://schemas.openxmlformats.org/officeDocument/2006/relationships/hyperlink" Target="http://www.gsamartin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38"/>
  <sheetViews>
    <sheetView showGridLines="0" showRowColHeaders="0" tabSelected="1" workbookViewId="0">
      <selection activeCell="N5" sqref="N5"/>
    </sheetView>
  </sheetViews>
  <sheetFormatPr baseColWidth="10" defaultColWidth="0" defaultRowHeight="15" zeroHeight="1" x14ac:dyDescent="0.25"/>
  <cols>
    <col min="1" max="1" width="3.42578125" style="4" customWidth="1"/>
    <col min="2" max="2" width="21.42578125" style="4" customWidth="1"/>
    <col min="3" max="3" width="1.7109375" style="4" customWidth="1"/>
    <col min="4" max="4" width="15" style="4" customWidth="1"/>
    <col min="5" max="5" width="3.140625" style="4" customWidth="1"/>
    <col min="6" max="8" width="11.42578125" style="4" hidden="1" customWidth="1"/>
    <col min="9" max="9" width="18.140625" style="4" hidden="1" customWidth="1"/>
    <col min="10" max="10" width="6.5703125" style="4" customWidth="1"/>
    <col min="11" max="11" width="14" style="19" customWidth="1"/>
    <col min="12" max="12" width="9.28515625" style="4" customWidth="1"/>
    <col min="13" max="13" width="11.42578125" style="4" customWidth="1"/>
    <col min="14" max="14" width="12" style="4" bestFit="1" customWidth="1"/>
    <col min="15" max="15" width="11.42578125" style="19" customWidth="1"/>
    <col min="16" max="17" width="0" style="4" hidden="1" customWidth="1"/>
    <col min="18" max="24" width="11.42578125" style="4" customWidth="1"/>
    <col min="25" max="16384" width="11.42578125" style="4" hidden="1"/>
  </cols>
  <sheetData>
    <row r="1" spans="2:15" ht="15" customHeight="1" x14ac:dyDescent="0.25">
      <c r="B1" s="46" t="s">
        <v>30</v>
      </c>
      <c r="C1" s="46"/>
      <c r="D1" s="46"/>
      <c r="E1" s="46"/>
    </row>
    <row r="2" spans="2:15" ht="23.25" customHeight="1" thickBot="1" x14ac:dyDescent="0.3">
      <c r="B2" s="46"/>
      <c r="C2" s="46"/>
      <c r="D2" s="46"/>
      <c r="E2" s="46"/>
    </row>
    <row r="3" spans="2:15" ht="26.25" customHeight="1" thickBot="1" x14ac:dyDescent="0.3">
      <c r="L3" s="53" t="s">
        <v>18</v>
      </c>
      <c r="M3" s="54"/>
      <c r="N3" s="55"/>
    </row>
    <row r="4" spans="2:15" ht="32.25" customHeight="1" thickBot="1" x14ac:dyDescent="0.3">
      <c r="B4" s="50" t="s">
        <v>16</v>
      </c>
      <c r="C4" s="51"/>
      <c r="D4" s="51"/>
      <c r="E4" s="52"/>
      <c r="L4" s="21" t="s">
        <v>21</v>
      </c>
      <c r="M4" s="15" t="s">
        <v>19</v>
      </c>
      <c r="N4" s="16" t="s">
        <v>15</v>
      </c>
    </row>
    <row r="5" spans="2:15" ht="15.75" thickBot="1" x14ac:dyDescent="0.3">
      <c r="B5" s="13" t="s">
        <v>0</v>
      </c>
      <c r="C5" s="9" t="s">
        <v>4</v>
      </c>
      <c r="D5" s="35">
        <v>530</v>
      </c>
      <c r="E5" s="23" t="s">
        <v>5</v>
      </c>
      <c r="F5" s="4">
        <f>D7/10+D8</f>
        <v>141.19999999999999</v>
      </c>
      <c r="H5" s="5" t="s">
        <v>8</v>
      </c>
      <c r="I5" s="5" t="s">
        <v>7</v>
      </c>
      <c r="J5" s="5"/>
      <c r="L5" s="56" t="s">
        <v>20</v>
      </c>
      <c r="M5" s="57"/>
      <c r="N5" s="17">
        <f>SUM(N6:N36)</f>
        <v>587.40000000000009</v>
      </c>
    </row>
    <row r="6" spans="2:15" x14ac:dyDescent="0.25">
      <c r="B6" s="6" t="s">
        <v>1</v>
      </c>
      <c r="C6" s="7" t="s">
        <v>4</v>
      </c>
      <c r="D6" s="36">
        <v>1742</v>
      </c>
      <c r="E6" s="24" t="s">
        <v>5</v>
      </c>
      <c r="H6" s="5">
        <v>0</v>
      </c>
      <c r="I6" s="5" t="s">
        <v>14</v>
      </c>
      <c r="J6" s="5"/>
      <c r="K6" s="14">
        <f>IF(M6&lt;&gt;"",LOOKUP(M6,Tabla!$A$3:$A$403,Tabla!$B$3:$B$403),"")</f>
        <v>28.5</v>
      </c>
      <c r="L6" s="30">
        <v>1</v>
      </c>
      <c r="M6" s="31">
        <v>9.5</v>
      </c>
      <c r="N6" s="18">
        <f>IF(M6&lt;&gt;"",(K6*L6),"")</f>
        <v>28.5</v>
      </c>
      <c r="O6" s="19">
        <f>IF(M6&lt;&gt;"",SUM(M6),"")</f>
        <v>9.5</v>
      </c>
    </row>
    <row r="7" spans="2:15" x14ac:dyDescent="0.25">
      <c r="B7" s="6" t="s">
        <v>2</v>
      </c>
      <c r="C7" s="9" t="s">
        <v>4</v>
      </c>
      <c r="D7" s="10">
        <f>D6-D5</f>
        <v>1212</v>
      </c>
      <c r="E7" s="11" t="s">
        <v>5</v>
      </c>
      <c r="H7" s="5">
        <v>20</v>
      </c>
      <c r="I7" s="5" t="s">
        <v>9</v>
      </c>
      <c r="J7" s="5"/>
      <c r="K7" s="14">
        <f>IF(M7&lt;&gt;"",LOOKUP(M7,Tabla!$A$3:$A$403,Tabla!$B$3:$B$403),"")</f>
        <v>9.1</v>
      </c>
      <c r="L7" s="32">
        <v>1</v>
      </c>
      <c r="M7" s="33">
        <v>5.7</v>
      </c>
      <c r="N7" s="18">
        <f>IF(M7&lt;&gt;"",(K7*L7),"")</f>
        <v>9.1</v>
      </c>
      <c r="O7" s="19">
        <f>IF(M7&lt;&gt;"",SUM($M$6:M7),"")</f>
        <v>15.2</v>
      </c>
    </row>
    <row r="8" spans="2:15" x14ac:dyDescent="0.25">
      <c r="B8" s="6" t="s">
        <v>3</v>
      </c>
      <c r="C8" s="9" t="s">
        <v>4</v>
      </c>
      <c r="D8" s="36">
        <v>20</v>
      </c>
      <c r="E8" s="8" t="s">
        <v>6</v>
      </c>
      <c r="H8" s="5">
        <v>30</v>
      </c>
      <c r="I8" s="5" t="s">
        <v>10</v>
      </c>
      <c r="J8" s="5"/>
      <c r="K8" s="14">
        <f>IF(M8&lt;&gt;"",LOOKUP(M8,Tabla!$A$3:$A$403,Tabla!$B$3:$B$403),"")</f>
        <v>84.6</v>
      </c>
      <c r="L8" s="32">
        <v>1</v>
      </c>
      <c r="M8" s="34">
        <v>15.2</v>
      </c>
      <c r="N8" s="18">
        <f t="shared" ref="N8:N36" si="0">IF(M8&lt;&gt;"",(K8*L8),"")</f>
        <v>84.6</v>
      </c>
      <c r="O8" s="19">
        <f>IF(M8&lt;&gt;"",SUM($M$6:M8),"")</f>
        <v>30.4</v>
      </c>
    </row>
    <row r="9" spans="2:15" x14ac:dyDescent="0.25">
      <c r="B9" s="6" t="s">
        <v>15</v>
      </c>
      <c r="C9" s="7" t="s">
        <v>4</v>
      </c>
      <c r="D9" s="25">
        <f>F5</f>
        <v>141.19999999999999</v>
      </c>
      <c r="E9" s="11" t="s">
        <v>22</v>
      </c>
      <c r="H9" s="5">
        <v>50</v>
      </c>
      <c r="I9" s="5" t="s">
        <v>11</v>
      </c>
      <c r="J9" s="5"/>
      <c r="K9" s="14">
        <f>IF(M9&lt;&gt;"",LOOKUP(M9,Tabla!$A$3:$A$403,Tabla!$B$3:$B$403),"")</f>
        <v>96.4</v>
      </c>
      <c r="L9" s="32">
        <v>1</v>
      </c>
      <c r="M9" s="34">
        <v>16.100000000000001</v>
      </c>
      <c r="N9" s="18">
        <f>IF(M9&lt;&gt;"",(K9*L9),"")</f>
        <v>96.4</v>
      </c>
      <c r="O9" s="19">
        <f>IF(M9&lt;&gt;"",SUM($M$6:M9),"")</f>
        <v>46.5</v>
      </c>
    </row>
    <row r="10" spans="2:15" ht="15.75" thickBot="1" x14ac:dyDescent="0.3">
      <c r="B10" s="22" t="s">
        <v>7</v>
      </c>
      <c r="C10" s="12" t="s">
        <v>4</v>
      </c>
      <c r="D10" s="48" t="str">
        <f>LOOKUP(F5,H6:H11,I6:I11)</f>
        <v>Categoría Especial</v>
      </c>
      <c r="E10" s="49"/>
      <c r="H10" s="5">
        <v>80</v>
      </c>
      <c r="I10" s="5" t="s">
        <v>12</v>
      </c>
      <c r="J10" s="5"/>
      <c r="K10" s="14">
        <f>IF(M10&lt;&gt;"",LOOKUP(M10,Tabla!$A$3:$A$403,Tabla!$B$3:$B$403),"")</f>
        <v>99.2</v>
      </c>
      <c r="L10" s="32">
        <v>1</v>
      </c>
      <c r="M10" s="33">
        <v>16.3</v>
      </c>
      <c r="N10" s="18">
        <f t="shared" si="0"/>
        <v>99.2</v>
      </c>
      <c r="O10" s="19">
        <f>IF(M10&lt;&gt;"",SUM($M$6:M10),"")</f>
        <v>62.8</v>
      </c>
    </row>
    <row r="11" spans="2:15" x14ac:dyDescent="0.25">
      <c r="H11" s="5">
        <v>140</v>
      </c>
      <c r="I11" s="5" t="s">
        <v>13</v>
      </c>
      <c r="J11" s="5"/>
      <c r="K11" s="14">
        <f>IF(M11&lt;&gt;"",LOOKUP(M11,Tabla!$A$3:$A$403,Tabla!$B$3:$B$403),"")</f>
        <v>77.2</v>
      </c>
      <c r="L11" s="32">
        <v>1</v>
      </c>
      <c r="M11" s="34">
        <v>14.6</v>
      </c>
      <c r="N11" s="18">
        <f t="shared" si="0"/>
        <v>77.2</v>
      </c>
      <c r="O11" s="19">
        <f>IF(M11&lt;&gt;"",SUM($M$6:M11),"")</f>
        <v>77.399999999999991</v>
      </c>
    </row>
    <row r="12" spans="2:15" x14ac:dyDescent="0.25">
      <c r="B12" s="26" t="s">
        <v>29</v>
      </c>
      <c r="C12" s="27"/>
      <c r="D12" s="28"/>
      <c r="E12" s="28"/>
      <c r="F12" s="28"/>
      <c r="G12" s="28"/>
      <c r="H12" s="28"/>
      <c r="I12" s="28"/>
      <c r="J12" s="29"/>
      <c r="K12" s="14">
        <f>IF(M12&lt;&gt;"",LOOKUP(M12,Tabla!$A$3:$A$403,Tabla!$B$3:$B$403),"")</f>
        <v>80.8</v>
      </c>
      <c r="L12" s="32">
        <v>1</v>
      </c>
      <c r="M12" s="33">
        <v>14.9</v>
      </c>
      <c r="N12" s="18">
        <f t="shared" si="0"/>
        <v>80.8</v>
      </c>
      <c r="O12" s="19">
        <f>IF(M12&lt;&gt;"",SUM($M$6:M12),"")</f>
        <v>92.3</v>
      </c>
    </row>
    <row r="13" spans="2:15" x14ac:dyDescent="0.25">
      <c r="B13" s="60" t="s">
        <v>27</v>
      </c>
      <c r="C13" s="61"/>
      <c r="D13" s="61"/>
      <c r="E13" s="61"/>
      <c r="F13" s="61"/>
      <c r="G13" s="61"/>
      <c r="H13" s="61"/>
      <c r="I13" s="61"/>
      <c r="J13" s="62"/>
      <c r="K13" s="14">
        <f>IF(M13&lt;&gt;"",LOOKUP(M13,Tabla!$A$3:$A$403,Tabla!$B$3:$B$403),"")</f>
        <v>68.900000000000006</v>
      </c>
      <c r="L13" s="32">
        <v>1</v>
      </c>
      <c r="M13" s="34">
        <v>13.9</v>
      </c>
      <c r="N13" s="18">
        <f t="shared" si="0"/>
        <v>68.900000000000006</v>
      </c>
      <c r="O13" s="19">
        <f>IF(M13&lt;&gt;"",SUM($M$6:M13),"")</f>
        <v>106.2</v>
      </c>
    </row>
    <row r="14" spans="2:15" x14ac:dyDescent="0.25">
      <c r="B14" s="60"/>
      <c r="C14" s="61"/>
      <c r="D14" s="61"/>
      <c r="E14" s="61"/>
      <c r="F14" s="61"/>
      <c r="G14" s="61"/>
      <c r="H14" s="61"/>
      <c r="I14" s="61"/>
      <c r="J14" s="62"/>
      <c r="K14" s="14">
        <f>IF(M14&lt;&gt;"",LOOKUP(M14,Tabla!$A$3:$A$403,Tabla!$B$3:$B$403),"")</f>
        <v>14.5</v>
      </c>
      <c r="L14" s="32">
        <v>1</v>
      </c>
      <c r="M14" s="33">
        <v>7.1</v>
      </c>
      <c r="N14" s="18">
        <f t="shared" si="0"/>
        <v>14.5</v>
      </c>
      <c r="O14" s="19">
        <f>IF(M14&lt;&gt;"",SUM($M$6:M14),"")</f>
        <v>113.3</v>
      </c>
    </row>
    <row r="15" spans="2:15" ht="15" customHeight="1" x14ac:dyDescent="0.25">
      <c r="B15" s="60" t="s">
        <v>28</v>
      </c>
      <c r="C15" s="61"/>
      <c r="D15" s="61"/>
      <c r="E15" s="61"/>
      <c r="F15" s="61"/>
      <c r="G15" s="61"/>
      <c r="H15" s="61"/>
      <c r="I15" s="61"/>
      <c r="J15" s="62"/>
      <c r="K15" s="14">
        <f>IF(M15&lt;&gt;"",LOOKUP(M15,Tabla!$A$3:$A$403,Tabla!$B$3:$B$403),"")</f>
        <v>37.6</v>
      </c>
      <c r="L15" s="32">
        <v>0.75</v>
      </c>
      <c r="M15" s="34">
        <v>10.7</v>
      </c>
      <c r="N15" s="18">
        <f t="shared" si="0"/>
        <v>28.200000000000003</v>
      </c>
      <c r="O15" s="19">
        <f>IF(M15&lt;&gt;"",SUM($M$6:M15),"")</f>
        <v>124</v>
      </c>
    </row>
    <row r="16" spans="2:15" x14ac:dyDescent="0.25">
      <c r="B16" s="60"/>
      <c r="C16" s="61"/>
      <c r="D16" s="61"/>
      <c r="E16" s="61"/>
      <c r="F16" s="61"/>
      <c r="G16" s="61"/>
      <c r="H16" s="61"/>
      <c r="I16" s="61"/>
      <c r="J16" s="62"/>
      <c r="K16" s="14" t="str">
        <f>IF(M16&lt;&gt;"",LOOKUP(M16,Tabla!$A$3:$A$403,Tabla!$B$3:$B$403),"")</f>
        <v/>
      </c>
      <c r="L16" s="32"/>
      <c r="M16" s="33"/>
      <c r="N16" s="18"/>
      <c r="O16" s="19" t="str">
        <f>IF(M16&lt;&gt;"",SUM($M$6:M16),"")</f>
        <v/>
      </c>
    </row>
    <row r="17" spans="2:17" x14ac:dyDescent="0.25">
      <c r="B17" s="60"/>
      <c r="C17" s="61"/>
      <c r="D17" s="61"/>
      <c r="E17" s="61"/>
      <c r="F17" s="61"/>
      <c r="G17" s="61"/>
      <c r="H17" s="61"/>
      <c r="I17" s="61"/>
      <c r="J17" s="62"/>
      <c r="K17" s="14" t="str">
        <f>IF(M17&lt;&gt;"",LOOKUP(M17,Tabla!$A$3:$A$403,Tabla!$B$3:$B$403),"")</f>
        <v/>
      </c>
      <c r="L17" s="32"/>
      <c r="M17" s="34"/>
      <c r="N17" s="18"/>
      <c r="O17" s="19" t="str">
        <f>IF(M17&lt;&gt;"",SUM($M$6:M17),"")</f>
        <v/>
      </c>
    </row>
    <row r="18" spans="2:17" x14ac:dyDescent="0.25">
      <c r="B18" s="60"/>
      <c r="C18" s="61"/>
      <c r="D18" s="61"/>
      <c r="E18" s="61"/>
      <c r="F18" s="61"/>
      <c r="G18" s="61"/>
      <c r="H18" s="61"/>
      <c r="I18" s="61"/>
      <c r="J18" s="62"/>
      <c r="K18" s="14" t="str">
        <f>IF(M18&lt;&gt;"",LOOKUP(M18,Tabla!$A$3:$A$403,Tabla!$B$3:$B$403),"")</f>
        <v/>
      </c>
      <c r="L18" s="32"/>
      <c r="M18" s="33"/>
      <c r="N18" s="18"/>
      <c r="O18" s="19" t="str">
        <f>IF(M18&lt;&gt;"",SUM($M$6:M18),"")</f>
        <v/>
      </c>
      <c r="P18" s="4">
        <v>15</v>
      </c>
      <c r="Q18" s="4" t="s">
        <v>23</v>
      </c>
    </row>
    <row r="19" spans="2:17" x14ac:dyDescent="0.25">
      <c r="B19" s="63"/>
      <c r="C19" s="64"/>
      <c r="D19" s="64"/>
      <c r="E19" s="64"/>
      <c r="F19" s="64"/>
      <c r="G19" s="64"/>
      <c r="H19" s="64"/>
      <c r="I19" s="64"/>
      <c r="J19" s="65"/>
      <c r="K19" s="14" t="str">
        <f>IF(M19&lt;&gt;"",LOOKUP(M19,Tabla!$A$3:$A$403,Tabla!$B$3:$B$403),"")</f>
        <v/>
      </c>
      <c r="L19" s="32"/>
      <c r="M19" s="34"/>
      <c r="N19" s="18" t="str">
        <f t="shared" si="0"/>
        <v/>
      </c>
      <c r="O19" s="19" t="str">
        <f>IF(M19&lt;&gt;"",SUM($M$6:M19),"")</f>
        <v/>
      </c>
      <c r="P19" s="4">
        <v>30</v>
      </c>
      <c r="Q19" s="4" t="s">
        <v>24</v>
      </c>
    </row>
    <row r="20" spans="2:17" x14ac:dyDescent="0.25">
      <c r="K20" s="14" t="str">
        <f>IF(M20&lt;&gt;"",LOOKUP(M20,Tabla!$A$3:$A$403,Tabla!$B$3:$B$403),"")</f>
        <v/>
      </c>
      <c r="L20" s="32"/>
      <c r="M20" s="33"/>
      <c r="N20" s="18" t="str">
        <f t="shared" si="0"/>
        <v/>
      </c>
      <c r="O20" s="19" t="str">
        <f>IF(M20&lt;&gt;"",SUM($M$6:M20),"")</f>
        <v/>
      </c>
      <c r="P20" s="4">
        <v>60</v>
      </c>
      <c r="Q20" s="4" t="s">
        <v>25</v>
      </c>
    </row>
    <row r="21" spans="2:17" x14ac:dyDescent="0.25">
      <c r="B21" s="47" t="s">
        <v>31</v>
      </c>
      <c r="C21" s="47"/>
      <c r="D21" s="47"/>
      <c r="E21" s="47"/>
      <c r="F21" s="47"/>
      <c r="G21" s="47"/>
      <c r="H21" s="47"/>
      <c r="I21" s="47"/>
      <c r="J21" s="47"/>
      <c r="K21" s="14" t="str">
        <f>IF(M21&lt;&gt;"",LOOKUP(M21,Tabla!$A$3:$A$403,Tabla!$B$3:$B$403),"")</f>
        <v/>
      </c>
      <c r="L21" s="32"/>
      <c r="M21" s="34"/>
      <c r="N21" s="18" t="str">
        <f t="shared" si="0"/>
        <v/>
      </c>
      <c r="O21" s="19" t="str">
        <f>IF(M21&lt;&gt;"",SUM($M$6:M21),"")</f>
        <v/>
      </c>
      <c r="P21" s="4">
        <v>120</v>
      </c>
      <c r="Q21" s="4" t="s">
        <v>26</v>
      </c>
    </row>
    <row r="22" spans="2:17" x14ac:dyDescent="0.25">
      <c r="B22" s="47" t="s">
        <v>32</v>
      </c>
      <c r="C22" s="47"/>
      <c r="D22" s="47"/>
      <c r="E22" s="47"/>
      <c r="F22" s="47"/>
      <c r="G22" s="47"/>
      <c r="H22" s="47"/>
      <c r="I22" s="47"/>
      <c r="J22" s="47"/>
      <c r="K22" s="14" t="str">
        <f>IF(M22&lt;&gt;"",LOOKUP(M22,Tabla!$A$3:$A$403,Tabla!$B$3:$B$403),"")</f>
        <v/>
      </c>
      <c r="L22" s="32"/>
      <c r="M22" s="33"/>
      <c r="N22" s="18" t="str">
        <f t="shared" si="0"/>
        <v/>
      </c>
      <c r="O22" s="19" t="str">
        <f>IF(M22&lt;&gt;"",SUM($M$6:M22),"")</f>
        <v/>
      </c>
      <c r="P22" s="4">
        <v>240</v>
      </c>
      <c r="Q22" s="4" t="s">
        <v>13</v>
      </c>
    </row>
    <row r="23" spans="2:17" x14ac:dyDescent="0.25">
      <c r="B23" s="47" t="s">
        <v>33</v>
      </c>
      <c r="C23" s="47"/>
      <c r="D23" s="47"/>
      <c r="E23" s="47"/>
      <c r="F23" s="47"/>
      <c r="G23" s="47"/>
      <c r="H23" s="47"/>
      <c r="I23" s="47"/>
      <c r="J23" s="47"/>
      <c r="K23" s="14" t="str">
        <f>IF(M23&lt;&gt;"",LOOKUP(M23,Tabla!$A$3:$A$403,Tabla!$B$3:$B$403),"")</f>
        <v/>
      </c>
      <c r="L23" s="32"/>
      <c r="M23" s="34"/>
      <c r="N23" s="18" t="str">
        <f t="shared" si="0"/>
        <v/>
      </c>
      <c r="O23" s="19" t="str">
        <f>IF(M23&lt;&gt;"",SUM($M$6:M23),"")</f>
        <v/>
      </c>
    </row>
    <row r="24" spans="2:17" x14ac:dyDescent="0.25">
      <c r="K24" s="14" t="str">
        <f>IF(M24&lt;&gt;"",LOOKUP(M24,Tabla!$A$3:$A$403,Tabla!$B$3:$B$403),"")</f>
        <v/>
      </c>
      <c r="L24" s="32"/>
      <c r="M24" s="33"/>
      <c r="N24" s="18" t="str">
        <f t="shared" si="0"/>
        <v/>
      </c>
      <c r="O24" s="19" t="str">
        <f>IF(M24&lt;&gt;"",SUM($M$6:M24),"")</f>
        <v/>
      </c>
    </row>
    <row r="25" spans="2:17" x14ac:dyDescent="0.25">
      <c r="K25" s="14" t="str">
        <f>IF(M25&lt;&gt;"",LOOKUP(M25,Tabla!$A$3:$A$403,Tabla!$B$3:$B$403),"")</f>
        <v/>
      </c>
      <c r="L25" s="32"/>
      <c r="M25" s="34"/>
      <c r="N25" s="18" t="str">
        <f t="shared" si="0"/>
        <v/>
      </c>
      <c r="O25" s="19" t="str">
        <f>IF(M25&lt;&gt;"",SUM($M$6:M25),"")</f>
        <v/>
      </c>
    </row>
    <row r="26" spans="2:17" x14ac:dyDescent="0.25">
      <c r="K26" s="14" t="str">
        <f>IF(M26&lt;&gt;"",LOOKUP(M26,Tabla!$A$3:$A$403,Tabla!$B$3:$B$403),"")</f>
        <v/>
      </c>
      <c r="L26" s="32"/>
      <c r="M26" s="33"/>
      <c r="N26" s="18" t="str">
        <f t="shared" si="0"/>
        <v/>
      </c>
      <c r="O26" s="19" t="str">
        <f>IF(M26&lt;&gt;"",SUM($M$6:M26),"")</f>
        <v/>
      </c>
    </row>
    <row r="27" spans="2:17" x14ac:dyDescent="0.25">
      <c r="K27" s="14" t="str">
        <f>IF(M27&lt;&gt;"",LOOKUP(M27,Tabla!$A$3:$A$403,Tabla!$B$3:$B$403),"")</f>
        <v/>
      </c>
      <c r="L27" s="32"/>
      <c r="M27" s="34"/>
      <c r="N27" s="18" t="str">
        <f t="shared" si="0"/>
        <v/>
      </c>
      <c r="O27" s="19" t="str">
        <f>IF(M27&lt;&gt;"",SUM($M$6:M27),"")</f>
        <v/>
      </c>
    </row>
    <row r="28" spans="2:17" x14ac:dyDescent="0.25">
      <c r="K28" s="14" t="str">
        <f>IF(M28&lt;&gt;"",LOOKUP(M28,Tabla!$A$3:$A$403,Tabla!$B$3:$B$403),"")</f>
        <v/>
      </c>
      <c r="L28" s="32"/>
      <c r="M28" s="33"/>
      <c r="N28" s="18" t="str">
        <f t="shared" si="0"/>
        <v/>
      </c>
      <c r="O28" s="19" t="str">
        <f>IF(M28&lt;&gt;"",SUM($M$6:M28),"")</f>
        <v/>
      </c>
    </row>
    <row r="29" spans="2:17" x14ac:dyDescent="0.25">
      <c r="K29" s="14" t="str">
        <f>IF(M29&lt;&gt;"",LOOKUP(M29,Tabla!$A$3:$A$403,Tabla!$B$3:$B$403),"")</f>
        <v/>
      </c>
      <c r="L29" s="32"/>
      <c r="M29" s="34"/>
      <c r="N29" s="18" t="str">
        <f t="shared" si="0"/>
        <v/>
      </c>
      <c r="O29" s="19" t="str">
        <f>IF(M29&lt;&gt;"",SUM($M$6:M29),"")</f>
        <v/>
      </c>
    </row>
    <row r="30" spans="2:17" x14ac:dyDescent="0.25">
      <c r="K30" s="14" t="str">
        <f>IF(M30&lt;&gt;"",LOOKUP(M30,Tabla!$A$3:$A$403,Tabla!$B$3:$B$403),"")</f>
        <v/>
      </c>
      <c r="L30" s="32"/>
      <c r="M30" s="33"/>
      <c r="N30" s="18" t="str">
        <f t="shared" si="0"/>
        <v/>
      </c>
      <c r="O30" s="19" t="str">
        <f>IF(M30&lt;&gt;"",SUM($M$6:M30),"")</f>
        <v/>
      </c>
    </row>
    <row r="31" spans="2:17" x14ac:dyDescent="0.25">
      <c r="K31" s="14" t="str">
        <f>IF(M31&lt;&gt;"",LOOKUP(M31,Tabla!$A$3:$A$403,Tabla!$B$3:$B$403),"")</f>
        <v/>
      </c>
      <c r="L31" s="32"/>
      <c r="M31" s="34"/>
      <c r="N31" s="18" t="str">
        <f t="shared" si="0"/>
        <v/>
      </c>
      <c r="O31" s="19" t="str">
        <f>IF(M31&lt;&gt;"",SUM($M$6:M31),"")</f>
        <v/>
      </c>
    </row>
    <row r="32" spans="2:17" x14ac:dyDescent="0.25">
      <c r="K32" s="14" t="str">
        <f>IF(M32&lt;&gt;"",LOOKUP(M32,Tabla!$A$3:$A$403,Tabla!$B$3:$B$403),"")</f>
        <v/>
      </c>
      <c r="L32" s="32"/>
      <c r="M32" s="33"/>
      <c r="N32" s="18" t="str">
        <f t="shared" si="0"/>
        <v/>
      </c>
      <c r="O32" s="19" t="str">
        <f>IF(M32&lt;&gt;"",SUM($M$6:M32),"")</f>
        <v/>
      </c>
    </row>
    <row r="33" spans="11:24" x14ac:dyDescent="0.25">
      <c r="K33" s="14" t="str">
        <f>IF(M33&lt;&gt;"",LOOKUP(M33,Tabla!$A$3:$A$403,Tabla!$B$3:$B$403),"")</f>
        <v/>
      </c>
      <c r="L33" s="32"/>
      <c r="M33" s="34"/>
      <c r="N33" s="18" t="str">
        <f t="shared" si="0"/>
        <v/>
      </c>
      <c r="O33" s="19" t="str">
        <f>IF(M33&lt;&gt;"",SUM($M$6:M33),"")</f>
        <v/>
      </c>
    </row>
    <row r="34" spans="11:24" x14ac:dyDescent="0.25">
      <c r="K34" s="14" t="str">
        <f>IF(M34&lt;&gt;"",LOOKUP(M34,Tabla!$A$3:$A$403,Tabla!$B$3:$B$403),"")</f>
        <v/>
      </c>
      <c r="L34" s="32"/>
      <c r="M34" s="33"/>
      <c r="N34" s="18" t="str">
        <f t="shared" si="0"/>
        <v/>
      </c>
      <c r="O34" s="19" t="str">
        <f>IF(M34&lt;&gt;"",SUM($M$6:M34),"")</f>
        <v/>
      </c>
    </row>
    <row r="35" spans="11:24" ht="15" customHeight="1" x14ac:dyDescent="0.25">
      <c r="K35" s="14" t="str">
        <f>IF(M35&lt;&gt;"",LOOKUP(M35,Tabla!$A$3:$A$403,Tabla!$B$3:$B$403),"")</f>
        <v/>
      </c>
      <c r="L35" s="32"/>
      <c r="M35" s="33"/>
      <c r="N35" s="18" t="str">
        <f t="shared" si="0"/>
        <v/>
      </c>
      <c r="O35"/>
      <c r="U35" s="40"/>
      <c r="V35" s="40"/>
      <c r="W35" s="40"/>
    </row>
    <row r="36" spans="11:24" ht="15" customHeight="1" x14ac:dyDescent="0.25">
      <c r="K36" s="14" t="str">
        <f>IF(M36&lt;&gt;"",LOOKUP(M36,Tabla!$A$3:$A$403,Tabla!$B$3:$B$403),"")</f>
        <v/>
      </c>
      <c r="L36" s="32"/>
      <c r="M36" s="33"/>
      <c r="N36" s="18" t="str">
        <f t="shared" si="0"/>
        <v/>
      </c>
      <c r="P36" s="38"/>
      <c r="Q36" s="38"/>
      <c r="R36" s="39"/>
      <c r="S36" s="39"/>
      <c r="T36" s="45" t="s">
        <v>34</v>
      </c>
      <c r="U36" s="45"/>
      <c r="V36" s="45"/>
      <c r="W36" s="45"/>
      <c r="X36" s="38"/>
    </row>
    <row r="37" spans="11:24" ht="15.75" thickBot="1" x14ac:dyDescent="0.3">
      <c r="L37" s="20" t="s">
        <v>7</v>
      </c>
      <c r="M37" s="58" t="str">
        <f>LOOKUP(N5,P18:P22,Q18:Q22)</f>
        <v>Categoría Especial</v>
      </c>
      <c r="N37" s="59"/>
      <c r="O37" s="37"/>
      <c r="P37" s="38"/>
      <c r="Q37" s="38"/>
      <c r="R37" s="39"/>
      <c r="S37" s="39"/>
      <c r="T37" s="45"/>
      <c r="U37" s="45"/>
      <c r="V37" s="45"/>
      <c r="W37" s="45"/>
      <c r="X37" s="38"/>
    </row>
    <row r="38" spans="11:24" x14ac:dyDescent="0.25"/>
  </sheetData>
  <sheetProtection sheet="1" objects="1" scenarios="1"/>
  <mergeCells count="12">
    <mergeCell ref="T36:W37"/>
    <mergeCell ref="B1:E2"/>
    <mergeCell ref="B21:J21"/>
    <mergeCell ref="B23:J23"/>
    <mergeCell ref="B22:J22"/>
    <mergeCell ref="D10:E10"/>
    <mergeCell ref="B4:E4"/>
    <mergeCell ref="L3:N3"/>
    <mergeCell ref="L5:M5"/>
    <mergeCell ref="M37:N37"/>
    <mergeCell ref="B13:J14"/>
    <mergeCell ref="B15:J19"/>
  </mergeCells>
  <hyperlinks>
    <hyperlink ref="B22" r:id="rId1"/>
    <hyperlink ref="B23" r:id="rId2"/>
  </hyperlinks>
  <pageMargins left="0.7" right="0.7" top="0.75" bottom="0.75" header="0.3" footer="0.3"/>
  <ignoredErrors>
    <ignoredError sqref="O9:O19 O21:O34 O7:O8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403"/>
  <sheetViews>
    <sheetView workbookViewId="0">
      <selection activeCell="A3" sqref="A3"/>
    </sheetView>
  </sheetViews>
  <sheetFormatPr baseColWidth="10" defaultRowHeight="15" x14ac:dyDescent="0.25"/>
  <cols>
    <col min="1" max="16384" width="11.42578125" style="1"/>
  </cols>
  <sheetData>
    <row r="1" spans="1:2" x14ac:dyDescent="0.25">
      <c r="A1" s="66" t="s">
        <v>17</v>
      </c>
      <c r="B1" s="68" t="s">
        <v>15</v>
      </c>
    </row>
    <row r="2" spans="1:2" ht="15.75" thickBot="1" x14ac:dyDescent="0.3">
      <c r="A2" s="67"/>
      <c r="B2" s="69"/>
    </row>
    <row r="3" spans="1:2" x14ac:dyDescent="0.25">
      <c r="A3" s="41">
        <v>-9.9999999999999893</v>
      </c>
      <c r="B3" s="42">
        <v>-181.75904687001201</v>
      </c>
    </row>
    <row r="4" spans="1:2" x14ac:dyDescent="0.25">
      <c r="A4" s="2">
        <v>-9.8999999999999897</v>
      </c>
      <c r="B4" s="43">
        <v>-180.54564033260101</v>
      </c>
    </row>
    <row r="5" spans="1:2" x14ac:dyDescent="0.25">
      <c r="A5" s="3">
        <v>-9.7999999999999901</v>
      </c>
      <c r="B5" s="44">
        <v>-179.33223379518901</v>
      </c>
    </row>
    <row r="6" spans="1:2" x14ac:dyDescent="0.25">
      <c r="A6" s="2">
        <v>-9.6999999999999904</v>
      </c>
      <c r="B6" s="43">
        <v>-178.11882725777801</v>
      </c>
    </row>
    <row r="7" spans="1:2" x14ac:dyDescent="0.25">
      <c r="A7" s="3">
        <v>-9.5999999999999908</v>
      </c>
      <c r="B7" s="44">
        <v>-176.90542072036601</v>
      </c>
    </row>
    <row r="8" spans="1:2" x14ac:dyDescent="0.25">
      <c r="A8" s="2">
        <v>-9.4999999999999893</v>
      </c>
      <c r="B8" s="43">
        <v>-175.69201418295501</v>
      </c>
    </row>
    <row r="9" spans="1:2" x14ac:dyDescent="0.25">
      <c r="A9" s="3">
        <v>-9.3999999999999897</v>
      </c>
      <c r="B9" s="44">
        <v>-174.47860764554301</v>
      </c>
    </row>
    <row r="10" spans="1:2" x14ac:dyDescent="0.25">
      <c r="A10" s="2">
        <v>-9.2999999999999901</v>
      </c>
      <c r="B10" s="43">
        <v>-173.265201108132</v>
      </c>
    </row>
    <row r="11" spans="1:2" x14ac:dyDescent="0.25">
      <c r="A11" s="3">
        <v>-9.1999999999999904</v>
      </c>
      <c r="B11" s="44">
        <v>-172.05179457072001</v>
      </c>
    </row>
    <row r="12" spans="1:2" x14ac:dyDescent="0.25">
      <c r="A12" s="2">
        <v>-9.0999999999999908</v>
      </c>
      <c r="B12" s="43">
        <v>-170.83838803330801</v>
      </c>
    </row>
    <row r="13" spans="1:2" x14ac:dyDescent="0.25">
      <c r="A13" s="41">
        <v>-8.9999999999999893</v>
      </c>
      <c r="B13" s="42">
        <v>-169.624981495897</v>
      </c>
    </row>
    <row r="14" spans="1:2" x14ac:dyDescent="0.25">
      <c r="A14" s="2">
        <v>-8.8999999999999897</v>
      </c>
      <c r="B14" s="43">
        <v>-168.41157495848501</v>
      </c>
    </row>
    <row r="15" spans="1:2" x14ac:dyDescent="0.25">
      <c r="A15" s="3">
        <v>-8.7999999999999901</v>
      </c>
      <c r="B15" s="44">
        <v>-167.198168421074</v>
      </c>
    </row>
    <row r="16" spans="1:2" x14ac:dyDescent="0.25">
      <c r="A16" s="2">
        <v>-8.6999999999999904</v>
      </c>
      <c r="B16" s="43">
        <v>-165.984761883662</v>
      </c>
    </row>
    <row r="17" spans="1:2" x14ac:dyDescent="0.25">
      <c r="A17" s="3">
        <v>-8.5999999999999908</v>
      </c>
      <c r="B17" s="44">
        <v>-164.771355346251</v>
      </c>
    </row>
    <row r="18" spans="1:2" x14ac:dyDescent="0.25">
      <c r="A18" s="2">
        <v>-8.4999999999999893</v>
      </c>
      <c r="B18" s="43">
        <v>-163.557948808839</v>
      </c>
    </row>
    <row r="19" spans="1:2" x14ac:dyDescent="0.25">
      <c r="A19" s="3">
        <v>-8.3999999999999897</v>
      </c>
      <c r="B19" s="44">
        <v>-162.344542271428</v>
      </c>
    </row>
    <row r="20" spans="1:2" x14ac:dyDescent="0.25">
      <c r="A20" s="2">
        <v>-8.2999999999999901</v>
      </c>
      <c r="B20" s="43">
        <v>-161.131135734016</v>
      </c>
    </row>
    <row r="21" spans="1:2" x14ac:dyDescent="0.25">
      <c r="A21" s="3">
        <v>-8.1999999999999904</v>
      </c>
      <c r="B21" s="44">
        <v>-159.91772919660499</v>
      </c>
    </row>
    <row r="22" spans="1:2" x14ac:dyDescent="0.25">
      <c r="A22" s="2">
        <v>-8.0999999999999908</v>
      </c>
      <c r="B22" s="43">
        <v>-158.704322659193</v>
      </c>
    </row>
    <row r="23" spans="1:2" x14ac:dyDescent="0.25">
      <c r="A23" s="41">
        <v>-7.9999999999999902</v>
      </c>
      <c r="B23" s="42">
        <v>-157.49091612178199</v>
      </c>
    </row>
    <row r="24" spans="1:2" x14ac:dyDescent="0.25">
      <c r="A24" s="2">
        <v>-7.8999999999999897</v>
      </c>
      <c r="B24" s="43">
        <v>-156.27750958436999</v>
      </c>
    </row>
    <row r="25" spans="1:2" x14ac:dyDescent="0.25">
      <c r="A25" s="3">
        <v>-7.7999999999999901</v>
      </c>
      <c r="B25" s="44">
        <v>-155.064103046958</v>
      </c>
    </row>
    <row r="26" spans="1:2" x14ac:dyDescent="0.25">
      <c r="A26" s="2">
        <v>-7.6999999999999904</v>
      </c>
      <c r="B26" s="43">
        <v>-153.85069650954699</v>
      </c>
    </row>
    <row r="27" spans="1:2" x14ac:dyDescent="0.25">
      <c r="A27" s="3">
        <v>-7.5999999999999899</v>
      </c>
      <c r="B27" s="44">
        <v>-152.63728997213499</v>
      </c>
    </row>
    <row r="28" spans="1:2" x14ac:dyDescent="0.25">
      <c r="A28" s="2">
        <v>-7.4999999999999902</v>
      </c>
      <c r="B28" s="43">
        <v>-151.42388343472399</v>
      </c>
    </row>
    <row r="29" spans="1:2" x14ac:dyDescent="0.25">
      <c r="A29" s="3">
        <v>-7.4</v>
      </c>
      <c r="B29" s="44">
        <v>-150.21047689731199</v>
      </c>
    </row>
    <row r="30" spans="1:2" x14ac:dyDescent="0.25">
      <c r="A30" s="2">
        <v>-7.3</v>
      </c>
      <c r="B30" s="43">
        <v>-148.99707035990099</v>
      </c>
    </row>
    <row r="31" spans="1:2" x14ac:dyDescent="0.25">
      <c r="A31" s="3">
        <v>-7.2</v>
      </c>
      <c r="B31" s="44">
        <v>-147.78366382248899</v>
      </c>
    </row>
    <row r="32" spans="1:2" x14ac:dyDescent="0.25">
      <c r="A32" s="2">
        <v>-7.1</v>
      </c>
      <c r="B32" s="43">
        <v>-146.57025728507799</v>
      </c>
    </row>
    <row r="33" spans="1:2" x14ac:dyDescent="0.25">
      <c r="A33" s="41">
        <v>-7</v>
      </c>
      <c r="B33" s="42">
        <v>-145.35685074766599</v>
      </c>
    </row>
    <row r="34" spans="1:2" x14ac:dyDescent="0.25">
      <c r="A34" s="2">
        <v>-6.9</v>
      </c>
      <c r="B34" s="43">
        <v>-144.14344421025501</v>
      </c>
    </row>
    <row r="35" spans="1:2" x14ac:dyDescent="0.25">
      <c r="A35" s="3">
        <v>-6.8</v>
      </c>
      <c r="B35" s="44">
        <v>-142.93003767284301</v>
      </c>
    </row>
    <row r="36" spans="1:2" x14ac:dyDescent="0.25">
      <c r="A36" s="2">
        <v>-6.7</v>
      </c>
      <c r="B36" s="43">
        <v>-141.71663113543201</v>
      </c>
    </row>
    <row r="37" spans="1:2" x14ac:dyDescent="0.25">
      <c r="A37" s="3">
        <v>-6.6</v>
      </c>
      <c r="B37" s="44">
        <v>-140.50322459802001</v>
      </c>
    </row>
    <row r="38" spans="1:2" x14ac:dyDescent="0.25">
      <c r="A38" s="2">
        <v>-6.5</v>
      </c>
      <c r="B38" s="43">
        <v>-139.28981806060901</v>
      </c>
    </row>
    <row r="39" spans="1:2" x14ac:dyDescent="0.25">
      <c r="A39" s="3">
        <v>-6.4</v>
      </c>
      <c r="B39" s="44">
        <v>-138.07641152319701</v>
      </c>
    </row>
    <row r="40" spans="1:2" x14ac:dyDescent="0.25">
      <c r="A40" s="2">
        <v>-6.3</v>
      </c>
      <c r="B40" s="43">
        <v>-136.86300498578601</v>
      </c>
    </row>
    <row r="41" spans="1:2" x14ac:dyDescent="0.25">
      <c r="A41" s="3">
        <v>-6.2</v>
      </c>
      <c r="B41" s="44">
        <v>-135.64959844837401</v>
      </c>
    </row>
    <row r="42" spans="1:2" x14ac:dyDescent="0.25">
      <c r="A42" s="2">
        <v>-6.1</v>
      </c>
      <c r="B42" s="43">
        <v>-134.436191910963</v>
      </c>
    </row>
    <row r="43" spans="1:2" x14ac:dyDescent="0.25">
      <c r="A43" s="41">
        <v>-6</v>
      </c>
      <c r="B43" s="42">
        <v>-133.22278537355101</v>
      </c>
    </row>
    <row r="44" spans="1:2" x14ac:dyDescent="0.25">
      <c r="A44" s="2">
        <v>-5.9</v>
      </c>
      <c r="B44" s="43">
        <v>-132.00937883614</v>
      </c>
    </row>
    <row r="45" spans="1:2" x14ac:dyDescent="0.25">
      <c r="A45" s="3">
        <v>-5.8</v>
      </c>
      <c r="B45" s="44">
        <v>-130.795972298728</v>
      </c>
    </row>
    <row r="46" spans="1:2" x14ac:dyDescent="0.25">
      <c r="A46" s="2">
        <v>-5.7</v>
      </c>
      <c r="B46" s="43">
        <v>-129.582565761317</v>
      </c>
    </row>
    <row r="47" spans="1:2" x14ac:dyDescent="0.25">
      <c r="A47" s="3">
        <v>-5.6</v>
      </c>
      <c r="B47" s="44">
        <v>-128.369159223905</v>
      </c>
    </row>
    <row r="48" spans="1:2" x14ac:dyDescent="0.25">
      <c r="A48" s="2">
        <v>-5.5</v>
      </c>
      <c r="B48" s="43">
        <v>-127.155752686494</v>
      </c>
    </row>
    <row r="49" spans="1:2" x14ac:dyDescent="0.25">
      <c r="A49" s="3">
        <v>-5.4</v>
      </c>
      <c r="B49" s="44">
        <v>-125.942346149082</v>
      </c>
    </row>
    <row r="50" spans="1:2" x14ac:dyDescent="0.25">
      <c r="A50" s="2">
        <v>-5.3</v>
      </c>
      <c r="B50" s="43">
        <v>-124.72893961167</v>
      </c>
    </row>
    <row r="51" spans="1:2" x14ac:dyDescent="0.25">
      <c r="A51" s="3">
        <v>-5.2</v>
      </c>
      <c r="B51" s="44">
        <v>-123.515533074259</v>
      </c>
    </row>
    <row r="52" spans="1:2" x14ac:dyDescent="0.25">
      <c r="A52" s="2">
        <v>-5.0999999999999996</v>
      </c>
      <c r="B52" s="43">
        <v>-122.302126536847</v>
      </c>
    </row>
    <row r="53" spans="1:2" x14ac:dyDescent="0.25">
      <c r="A53" s="41">
        <v>-5</v>
      </c>
      <c r="B53" s="42">
        <v>-121.08871999943599</v>
      </c>
    </row>
    <row r="54" spans="1:2" x14ac:dyDescent="0.25">
      <c r="A54" s="2">
        <v>-4.9000000000000004</v>
      </c>
      <c r="B54" s="43">
        <v>-119.875313462024</v>
      </c>
    </row>
    <row r="55" spans="1:2" x14ac:dyDescent="0.25">
      <c r="A55" s="3">
        <v>-4.8</v>
      </c>
      <c r="B55" s="44">
        <v>-118.66190692461301</v>
      </c>
    </row>
    <row r="56" spans="1:2" x14ac:dyDescent="0.25">
      <c r="A56" s="2">
        <v>-4.7</v>
      </c>
      <c r="B56" s="43">
        <v>-117.44850038720099</v>
      </c>
    </row>
    <row r="57" spans="1:2" x14ac:dyDescent="0.25">
      <c r="A57" s="3">
        <v>-4.5999999999999996</v>
      </c>
      <c r="B57" s="44">
        <v>-116.23509384979</v>
      </c>
    </row>
    <row r="58" spans="1:2" x14ac:dyDescent="0.25">
      <c r="A58" s="2">
        <v>-4.5</v>
      </c>
      <c r="B58" s="43">
        <v>-115.02168731237801</v>
      </c>
    </row>
    <row r="59" spans="1:2" x14ac:dyDescent="0.25">
      <c r="A59" s="3">
        <v>-4.4000000000000004</v>
      </c>
      <c r="B59" s="44">
        <v>-113.808280774967</v>
      </c>
    </row>
    <row r="60" spans="1:2" x14ac:dyDescent="0.25">
      <c r="A60" s="2">
        <v>-4.3</v>
      </c>
      <c r="B60" s="43">
        <v>-112.594874237555</v>
      </c>
    </row>
    <row r="61" spans="1:2" x14ac:dyDescent="0.25">
      <c r="A61" s="3">
        <v>-4.2</v>
      </c>
      <c r="B61" s="44">
        <v>-111.381467700144</v>
      </c>
    </row>
    <row r="62" spans="1:2" x14ac:dyDescent="0.25">
      <c r="A62" s="2">
        <v>-4.0999999999999996</v>
      </c>
      <c r="B62" s="43">
        <v>-110.168061162732</v>
      </c>
    </row>
    <row r="63" spans="1:2" x14ac:dyDescent="0.25">
      <c r="A63" s="41">
        <v>-4</v>
      </c>
      <c r="B63" s="42">
        <v>-108.954654625321</v>
      </c>
    </row>
    <row r="64" spans="1:2" x14ac:dyDescent="0.25">
      <c r="A64" s="2">
        <v>-3.9</v>
      </c>
      <c r="B64" s="43">
        <v>-107.741248087909</v>
      </c>
    </row>
    <row r="65" spans="1:2" x14ac:dyDescent="0.25">
      <c r="A65" s="3">
        <v>-3.8</v>
      </c>
      <c r="B65" s="44">
        <v>-106.527841550498</v>
      </c>
    </row>
    <row r="66" spans="1:2" x14ac:dyDescent="0.25">
      <c r="A66" s="2">
        <v>-3.7</v>
      </c>
      <c r="B66" s="43">
        <v>-105.314435013086</v>
      </c>
    </row>
    <row r="67" spans="1:2" x14ac:dyDescent="0.25">
      <c r="A67" s="3">
        <v>-3.6</v>
      </c>
      <c r="B67" s="44">
        <v>-104.10102847567499</v>
      </c>
    </row>
    <row r="68" spans="1:2" x14ac:dyDescent="0.25">
      <c r="A68" s="2">
        <v>-3.5</v>
      </c>
      <c r="B68" s="43">
        <v>-102.887621938263</v>
      </c>
    </row>
    <row r="69" spans="1:2" x14ac:dyDescent="0.25">
      <c r="A69" s="3">
        <v>-3.4</v>
      </c>
      <c r="B69" s="44">
        <v>-101.67421540085201</v>
      </c>
    </row>
    <row r="70" spans="1:2" x14ac:dyDescent="0.25">
      <c r="A70" s="2">
        <v>-3.3</v>
      </c>
      <c r="B70" s="43">
        <v>-100.46080886343999</v>
      </c>
    </row>
    <row r="71" spans="1:2" x14ac:dyDescent="0.25">
      <c r="A71" s="3">
        <v>-3.2</v>
      </c>
      <c r="B71" s="44">
        <v>-99.247402326028507</v>
      </c>
    </row>
    <row r="72" spans="1:2" x14ac:dyDescent="0.25">
      <c r="A72" s="2">
        <v>-3.1</v>
      </c>
      <c r="B72" s="43">
        <v>-98.033995788617005</v>
      </c>
    </row>
    <row r="73" spans="1:2" x14ac:dyDescent="0.25">
      <c r="A73" s="41">
        <v>-3</v>
      </c>
      <c r="B73" s="42">
        <v>-96.820589251205504</v>
      </c>
    </row>
    <row r="74" spans="1:2" x14ac:dyDescent="0.25">
      <c r="A74" s="2">
        <v>-2.9</v>
      </c>
      <c r="B74" s="43">
        <v>-95.607182713794003</v>
      </c>
    </row>
    <row r="75" spans="1:2" x14ac:dyDescent="0.25">
      <c r="A75" s="3">
        <v>-2.8</v>
      </c>
      <c r="B75" s="44">
        <v>-94.393776176382502</v>
      </c>
    </row>
    <row r="76" spans="1:2" x14ac:dyDescent="0.25">
      <c r="A76" s="2">
        <v>-2.7</v>
      </c>
      <c r="B76" s="43">
        <v>-93.180369638970902</v>
      </c>
    </row>
    <row r="77" spans="1:2" x14ac:dyDescent="0.25">
      <c r="A77" s="3">
        <v>-2.6</v>
      </c>
      <c r="B77" s="44">
        <v>-91.966963101559401</v>
      </c>
    </row>
    <row r="78" spans="1:2" x14ac:dyDescent="0.25">
      <c r="A78" s="2">
        <v>-2.5</v>
      </c>
      <c r="B78" s="43">
        <v>-90.7535565641479</v>
      </c>
    </row>
    <row r="79" spans="1:2" x14ac:dyDescent="0.25">
      <c r="A79" s="3">
        <v>-2.4</v>
      </c>
      <c r="B79" s="44">
        <v>-89.540150026736399</v>
      </c>
    </row>
    <row r="80" spans="1:2" x14ac:dyDescent="0.25">
      <c r="A80" s="2">
        <v>-2.2999999999999998</v>
      </c>
      <c r="B80" s="43">
        <v>-88.326743489324897</v>
      </c>
    </row>
    <row r="81" spans="1:2" x14ac:dyDescent="0.25">
      <c r="A81" s="3">
        <v>-2.2000000000000002</v>
      </c>
      <c r="B81" s="44">
        <v>-87.113336951913396</v>
      </c>
    </row>
    <row r="82" spans="1:2" x14ac:dyDescent="0.25">
      <c r="A82" s="2">
        <v>-2.1</v>
      </c>
      <c r="B82" s="43">
        <v>-85.899930414501796</v>
      </c>
    </row>
    <row r="83" spans="1:2" x14ac:dyDescent="0.25">
      <c r="A83" s="41">
        <v>-2</v>
      </c>
      <c r="B83" s="42">
        <v>-84.686523877090295</v>
      </c>
    </row>
    <row r="84" spans="1:2" x14ac:dyDescent="0.25">
      <c r="A84" s="2">
        <v>-1.9</v>
      </c>
      <c r="B84" s="43">
        <v>-83.473117339678794</v>
      </c>
    </row>
    <row r="85" spans="1:2" x14ac:dyDescent="0.25">
      <c r="A85" s="3">
        <v>-1.8</v>
      </c>
      <c r="B85" s="44">
        <v>-82.259710802267307</v>
      </c>
    </row>
    <row r="86" spans="1:2" x14ac:dyDescent="0.25">
      <c r="A86" s="2">
        <v>-1.7</v>
      </c>
      <c r="B86" s="43">
        <v>-81.046304264855806</v>
      </c>
    </row>
    <row r="87" spans="1:2" x14ac:dyDescent="0.25">
      <c r="A87" s="3">
        <v>-1.6</v>
      </c>
      <c r="B87" s="44">
        <v>-79.832897727444205</v>
      </c>
    </row>
    <row r="88" spans="1:2" x14ac:dyDescent="0.25">
      <c r="A88" s="2">
        <v>-1.5</v>
      </c>
      <c r="B88" s="43">
        <v>-78.619491190032704</v>
      </c>
    </row>
    <row r="89" spans="1:2" x14ac:dyDescent="0.25">
      <c r="A89" s="3">
        <v>-1.4</v>
      </c>
      <c r="B89" s="44">
        <v>-77.406084652621203</v>
      </c>
    </row>
    <row r="90" spans="1:2" x14ac:dyDescent="0.25">
      <c r="A90" s="2">
        <v>-1.3</v>
      </c>
      <c r="B90" s="43">
        <v>-76.192678115209702</v>
      </c>
    </row>
    <row r="91" spans="1:2" x14ac:dyDescent="0.25">
      <c r="A91" s="3">
        <v>-1.2</v>
      </c>
      <c r="B91" s="44">
        <v>-74.979271577798201</v>
      </c>
    </row>
    <row r="92" spans="1:2" x14ac:dyDescent="0.25">
      <c r="A92" s="2">
        <v>-1.1000000000000001</v>
      </c>
      <c r="B92" s="43">
        <v>-73.7658650403867</v>
      </c>
    </row>
    <row r="93" spans="1:2" x14ac:dyDescent="0.25">
      <c r="A93" s="41">
        <v>-1</v>
      </c>
      <c r="B93" s="42">
        <v>-72.552458502975099</v>
      </c>
    </row>
    <row r="94" spans="1:2" x14ac:dyDescent="0.25">
      <c r="A94" s="2">
        <v>-0.9</v>
      </c>
      <c r="B94" s="43">
        <v>9.9999999999999006E-2</v>
      </c>
    </row>
    <row r="95" spans="1:2" x14ac:dyDescent="0.25">
      <c r="A95" s="3">
        <v>-0.8</v>
      </c>
      <c r="B95" s="44">
        <v>0.19999999999999901</v>
      </c>
    </row>
    <row r="96" spans="1:2" x14ac:dyDescent="0.25">
      <c r="A96" s="2">
        <v>-0.7</v>
      </c>
      <c r="B96" s="43">
        <v>0.29999999999999899</v>
      </c>
    </row>
    <row r="97" spans="1:2" x14ac:dyDescent="0.25">
      <c r="A97" s="3">
        <v>-0.6</v>
      </c>
      <c r="B97" s="44">
        <v>0.39999999999999902</v>
      </c>
    </row>
    <row r="98" spans="1:2" x14ac:dyDescent="0.25">
      <c r="A98" s="2">
        <v>-0.5</v>
      </c>
      <c r="B98" s="43">
        <v>0.5</v>
      </c>
    </row>
    <row r="99" spans="1:2" x14ac:dyDescent="0.25">
      <c r="A99" s="3">
        <v>-0.4</v>
      </c>
      <c r="B99" s="44">
        <v>0.6</v>
      </c>
    </row>
    <row r="100" spans="1:2" x14ac:dyDescent="0.25">
      <c r="A100" s="2">
        <v>-0.3</v>
      </c>
      <c r="B100" s="43">
        <v>0.7</v>
      </c>
    </row>
    <row r="101" spans="1:2" x14ac:dyDescent="0.25">
      <c r="A101" s="3">
        <v>-0.2</v>
      </c>
      <c r="B101" s="44">
        <v>0.8</v>
      </c>
    </row>
    <row r="102" spans="1:2" x14ac:dyDescent="0.25">
      <c r="A102" s="2">
        <v>-0.1</v>
      </c>
      <c r="B102" s="43">
        <v>0.9</v>
      </c>
    </row>
    <row r="103" spans="1:2" x14ac:dyDescent="0.25">
      <c r="A103" s="41">
        <v>0</v>
      </c>
      <c r="B103" s="42">
        <v>1</v>
      </c>
    </row>
    <row r="104" spans="1:2" x14ac:dyDescent="0.25">
      <c r="A104" s="2">
        <v>0.1</v>
      </c>
      <c r="B104" s="43">
        <v>1.1000000000000001</v>
      </c>
    </row>
    <row r="105" spans="1:2" x14ac:dyDescent="0.25">
      <c r="A105" s="3">
        <v>0.2</v>
      </c>
      <c r="B105" s="44">
        <v>1.2</v>
      </c>
    </row>
    <row r="106" spans="1:2" x14ac:dyDescent="0.25">
      <c r="A106" s="2">
        <v>0.3</v>
      </c>
      <c r="B106" s="43">
        <v>1.3</v>
      </c>
    </row>
    <row r="107" spans="1:2" x14ac:dyDescent="0.25">
      <c r="A107" s="3">
        <v>0.4</v>
      </c>
      <c r="B107" s="44">
        <v>1.4</v>
      </c>
    </row>
    <row r="108" spans="1:2" x14ac:dyDescent="0.25">
      <c r="A108" s="2">
        <v>0.5</v>
      </c>
      <c r="B108" s="43">
        <v>1.5</v>
      </c>
    </row>
    <row r="109" spans="1:2" x14ac:dyDescent="0.25">
      <c r="A109" s="3">
        <v>0.6</v>
      </c>
      <c r="B109" s="44">
        <v>1.6</v>
      </c>
    </row>
    <row r="110" spans="1:2" x14ac:dyDescent="0.25">
      <c r="A110" s="2">
        <v>0.7</v>
      </c>
      <c r="B110" s="43">
        <v>1.7</v>
      </c>
    </row>
    <row r="111" spans="1:2" x14ac:dyDescent="0.25">
      <c r="A111" s="3">
        <v>0.8</v>
      </c>
      <c r="B111" s="44">
        <v>1.8</v>
      </c>
    </row>
    <row r="112" spans="1:2" x14ac:dyDescent="0.25">
      <c r="A112" s="2">
        <v>0.9</v>
      </c>
      <c r="B112" s="43">
        <v>1.9</v>
      </c>
    </row>
    <row r="113" spans="1:2" x14ac:dyDescent="0.25">
      <c r="A113" s="41">
        <v>1</v>
      </c>
      <c r="B113" s="42">
        <v>2</v>
      </c>
    </row>
    <row r="114" spans="1:2" x14ac:dyDescent="0.25">
      <c r="A114" s="2">
        <v>1.1000000000000001</v>
      </c>
      <c r="B114" s="43">
        <v>2.1</v>
      </c>
    </row>
    <row r="115" spans="1:2" x14ac:dyDescent="0.25">
      <c r="A115" s="3">
        <v>1.2</v>
      </c>
      <c r="B115" s="44">
        <v>2.2000000000000002</v>
      </c>
    </row>
    <row r="116" spans="1:2" x14ac:dyDescent="0.25">
      <c r="A116" s="2">
        <v>1.3</v>
      </c>
      <c r="B116" s="43">
        <v>2.2999999999999998</v>
      </c>
    </row>
    <row r="117" spans="1:2" x14ac:dyDescent="0.25">
      <c r="A117" s="3">
        <v>1.4</v>
      </c>
      <c r="B117" s="44">
        <v>2.4</v>
      </c>
    </row>
    <row r="118" spans="1:2" x14ac:dyDescent="0.25">
      <c r="A118" s="2">
        <v>1.5</v>
      </c>
      <c r="B118" s="43">
        <v>2.5</v>
      </c>
    </row>
    <row r="119" spans="1:2" x14ac:dyDescent="0.25">
      <c r="A119" s="3">
        <v>1.6</v>
      </c>
      <c r="B119" s="44">
        <v>2.6</v>
      </c>
    </row>
    <row r="120" spans="1:2" x14ac:dyDescent="0.25">
      <c r="A120" s="2">
        <v>1.7</v>
      </c>
      <c r="B120" s="43">
        <v>2.7</v>
      </c>
    </row>
    <row r="121" spans="1:2" x14ac:dyDescent="0.25">
      <c r="A121" s="3">
        <v>1.8</v>
      </c>
      <c r="B121" s="44">
        <v>2.8</v>
      </c>
    </row>
    <row r="122" spans="1:2" x14ac:dyDescent="0.25">
      <c r="A122" s="2">
        <v>1.9</v>
      </c>
      <c r="B122" s="43">
        <v>2.9</v>
      </c>
    </row>
    <row r="123" spans="1:2" x14ac:dyDescent="0.25">
      <c r="A123" s="41">
        <v>2</v>
      </c>
      <c r="B123" s="42">
        <v>3</v>
      </c>
    </row>
    <row r="124" spans="1:2" x14ac:dyDescent="0.25">
      <c r="A124" s="2">
        <v>2.1</v>
      </c>
      <c r="B124" s="43">
        <v>3.1</v>
      </c>
    </row>
    <row r="125" spans="1:2" x14ac:dyDescent="0.25">
      <c r="A125" s="3">
        <v>2.2000000000000002</v>
      </c>
      <c r="B125" s="44">
        <v>3.2</v>
      </c>
    </row>
    <row r="126" spans="1:2" x14ac:dyDescent="0.25">
      <c r="A126" s="2">
        <v>2.2999999999999998</v>
      </c>
      <c r="B126" s="43">
        <v>3.3</v>
      </c>
    </row>
    <row r="127" spans="1:2" x14ac:dyDescent="0.25">
      <c r="A127" s="3">
        <v>2.4</v>
      </c>
      <c r="B127" s="44">
        <v>3.4</v>
      </c>
    </row>
    <row r="128" spans="1:2" x14ac:dyDescent="0.25">
      <c r="A128" s="2">
        <v>2.5</v>
      </c>
      <c r="B128" s="43">
        <v>3.5</v>
      </c>
    </row>
    <row r="129" spans="1:2" x14ac:dyDescent="0.25">
      <c r="A129" s="3">
        <v>2.6</v>
      </c>
      <c r="B129" s="44">
        <v>3.6</v>
      </c>
    </row>
    <row r="130" spans="1:2" x14ac:dyDescent="0.25">
      <c r="A130" s="2">
        <v>2.7</v>
      </c>
      <c r="B130" s="43">
        <v>3.7</v>
      </c>
    </row>
    <row r="131" spans="1:2" x14ac:dyDescent="0.25">
      <c r="A131" s="3">
        <v>2.8</v>
      </c>
      <c r="B131" s="44">
        <v>3.8</v>
      </c>
    </row>
    <row r="132" spans="1:2" x14ac:dyDescent="0.25">
      <c r="A132" s="2">
        <v>2.9</v>
      </c>
      <c r="B132" s="43">
        <v>3.9</v>
      </c>
    </row>
    <row r="133" spans="1:2" x14ac:dyDescent="0.25">
      <c r="A133" s="41">
        <v>3</v>
      </c>
      <c r="B133" s="42">
        <v>4</v>
      </c>
    </row>
    <row r="134" spans="1:2" x14ac:dyDescent="0.25">
      <c r="A134" s="2">
        <v>3.1</v>
      </c>
      <c r="B134" s="43">
        <v>4.0999999999999996</v>
      </c>
    </row>
    <row r="135" spans="1:2" x14ac:dyDescent="0.25">
      <c r="A135" s="3">
        <v>3.2</v>
      </c>
      <c r="B135" s="44">
        <v>4.2</v>
      </c>
    </row>
    <row r="136" spans="1:2" x14ac:dyDescent="0.25">
      <c r="A136" s="2">
        <v>3.3</v>
      </c>
      <c r="B136" s="43">
        <v>4.3</v>
      </c>
    </row>
    <row r="137" spans="1:2" x14ac:dyDescent="0.25">
      <c r="A137" s="3">
        <v>3.4</v>
      </c>
      <c r="B137" s="44">
        <v>4.4000000000000004</v>
      </c>
    </row>
    <row r="138" spans="1:2" x14ac:dyDescent="0.25">
      <c r="A138" s="2">
        <v>3.5</v>
      </c>
      <c r="B138" s="43">
        <v>4.5</v>
      </c>
    </row>
    <row r="139" spans="1:2" x14ac:dyDescent="0.25">
      <c r="A139" s="3">
        <v>3.6</v>
      </c>
      <c r="B139" s="44">
        <v>4.5999999999999996</v>
      </c>
    </row>
    <row r="140" spans="1:2" x14ac:dyDescent="0.25">
      <c r="A140" s="2">
        <v>3.7</v>
      </c>
      <c r="B140" s="43">
        <v>4.7</v>
      </c>
    </row>
    <row r="141" spans="1:2" x14ac:dyDescent="0.25">
      <c r="A141" s="3">
        <v>3.8</v>
      </c>
      <c r="B141" s="44">
        <v>4.8</v>
      </c>
    </row>
    <row r="142" spans="1:2" x14ac:dyDescent="0.25">
      <c r="A142" s="2">
        <v>3.9</v>
      </c>
      <c r="B142" s="43">
        <v>4.9000000000000004</v>
      </c>
    </row>
    <row r="143" spans="1:2" x14ac:dyDescent="0.25">
      <c r="A143" s="41">
        <v>4</v>
      </c>
      <c r="B143" s="42">
        <v>5</v>
      </c>
    </row>
    <row r="144" spans="1:2" x14ac:dyDescent="0.25">
      <c r="A144" s="2">
        <v>4.0999999999999996</v>
      </c>
      <c r="B144" s="43">
        <v>5.2</v>
      </c>
    </row>
    <row r="145" spans="1:2" x14ac:dyDescent="0.25">
      <c r="A145" s="3">
        <v>4.2</v>
      </c>
      <c r="B145" s="44">
        <v>5.4</v>
      </c>
    </row>
    <row r="146" spans="1:2" x14ac:dyDescent="0.25">
      <c r="A146" s="2">
        <v>4.3</v>
      </c>
      <c r="B146" s="43">
        <v>5.6</v>
      </c>
    </row>
    <row r="147" spans="1:2" x14ac:dyDescent="0.25">
      <c r="A147" s="3">
        <v>4.4000000000000004</v>
      </c>
      <c r="B147" s="44">
        <v>5.8</v>
      </c>
    </row>
    <row r="148" spans="1:2" x14ac:dyDescent="0.25">
      <c r="A148" s="2">
        <v>4.5</v>
      </c>
      <c r="B148" s="43">
        <v>6</v>
      </c>
    </row>
    <row r="149" spans="1:2" x14ac:dyDescent="0.25">
      <c r="A149" s="3">
        <v>4.5999999999999996</v>
      </c>
      <c r="B149" s="44">
        <v>6.2</v>
      </c>
    </row>
    <row r="150" spans="1:2" x14ac:dyDescent="0.25">
      <c r="A150" s="2">
        <v>4.7</v>
      </c>
      <c r="B150" s="43">
        <v>6.4</v>
      </c>
    </row>
    <row r="151" spans="1:2" x14ac:dyDescent="0.25">
      <c r="A151" s="3">
        <v>4.8</v>
      </c>
      <c r="B151" s="44">
        <v>6.6</v>
      </c>
    </row>
    <row r="152" spans="1:2" x14ac:dyDescent="0.25">
      <c r="A152" s="2">
        <v>4.9000000000000004</v>
      </c>
      <c r="B152" s="43">
        <v>6.8</v>
      </c>
    </row>
    <row r="153" spans="1:2" x14ac:dyDescent="0.25">
      <c r="A153" s="41">
        <v>5</v>
      </c>
      <c r="B153" s="42">
        <v>7</v>
      </c>
    </row>
    <row r="154" spans="1:2" x14ac:dyDescent="0.25">
      <c r="A154" s="2">
        <v>5.0999999999999996</v>
      </c>
      <c r="B154" s="43">
        <v>7.3</v>
      </c>
    </row>
    <row r="155" spans="1:2" x14ac:dyDescent="0.25">
      <c r="A155" s="3">
        <v>5.2</v>
      </c>
      <c r="B155" s="44">
        <v>7.6</v>
      </c>
    </row>
    <row r="156" spans="1:2" x14ac:dyDescent="0.25">
      <c r="A156" s="2">
        <v>5.3</v>
      </c>
      <c r="B156" s="43">
        <v>7.9</v>
      </c>
    </row>
    <row r="157" spans="1:2" x14ac:dyDescent="0.25">
      <c r="A157" s="3">
        <v>5.4</v>
      </c>
      <c r="B157" s="44">
        <v>8.1999999999999993</v>
      </c>
    </row>
    <row r="158" spans="1:2" x14ac:dyDescent="0.25">
      <c r="A158" s="2">
        <v>5.5</v>
      </c>
      <c r="B158" s="43">
        <v>8.5</v>
      </c>
    </row>
    <row r="159" spans="1:2" x14ac:dyDescent="0.25">
      <c r="A159" s="3">
        <v>5.6</v>
      </c>
      <c r="B159" s="44">
        <v>8.8000000000000007</v>
      </c>
    </row>
    <row r="160" spans="1:2" x14ac:dyDescent="0.25">
      <c r="A160" s="2">
        <v>5.7</v>
      </c>
      <c r="B160" s="43">
        <v>9.1</v>
      </c>
    </row>
    <row r="161" spans="1:2" x14ac:dyDescent="0.25">
      <c r="A161" s="3">
        <v>5.8</v>
      </c>
      <c r="B161" s="44">
        <v>9.4</v>
      </c>
    </row>
    <row r="162" spans="1:2" x14ac:dyDescent="0.25">
      <c r="A162" s="2">
        <v>5.9</v>
      </c>
      <c r="B162" s="43">
        <v>9.6999999999999993</v>
      </c>
    </row>
    <row r="163" spans="1:2" x14ac:dyDescent="0.25">
      <c r="A163" s="41">
        <v>6</v>
      </c>
      <c r="B163" s="42">
        <v>10</v>
      </c>
    </row>
    <row r="164" spans="1:2" x14ac:dyDescent="0.25">
      <c r="A164" s="2">
        <v>6.1</v>
      </c>
      <c r="B164" s="43">
        <v>10.4</v>
      </c>
    </row>
    <row r="165" spans="1:2" x14ac:dyDescent="0.25">
      <c r="A165" s="3">
        <v>6.2</v>
      </c>
      <c r="B165" s="44">
        <v>10.8</v>
      </c>
    </row>
    <row r="166" spans="1:2" x14ac:dyDescent="0.25">
      <c r="A166" s="2">
        <v>6.3</v>
      </c>
      <c r="B166" s="43">
        <v>11.2</v>
      </c>
    </row>
    <row r="167" spans="1:2" x14ac:dyDescent="0.25">
      <c r="A167" s="3">
        <v>6.4</v>
      </c>
      <c r="B167" s="44">
        <v>11.6</v>
      </c>
    </row>
    <row r="168" spans="1:2" x14ac:dyDescent="0.25">
      <c r="A168" s="2">
        <v>6.5</v>
      </c>
      <c r="B168" s="43">
        <v>12</v>
      </c>
    </row>
    <row r="169" spans="1:2" x14ac:dyDescent="0.25">
      <c r="A169" s="3">
        <v>6.6</v>
      </c>
      <c r="B169" s="44">
        <v>12.4</v>
      </c>
    </row>
    <row r="170" spans="1:2" x14ac:dyDescent="0.25">
      <c r="A170" s="2">
        <v>6.7</v>
      </c>
      <c r="B170" s="43">
        <v>12.8</v>
      </c>
    </row>
    <row r="171" spans="1:2" x14ac:dyDescent="0.25">
      <c r="A171" s="3">
        <v>6.8</v>
      </c>
      <c r="B171" s="44">
        <v>13.2</v>
      </c>
    </row>
    <row r="172" spans="1:2" x14ac:dyDescent="0.25">
      <c r="A172" s="2">
        <v>6.9</v>
      </c>
      <c r="B172" s="43">
        <v>13.6</v>
      </c>
    </row>
    <row r="173" spans="1:2" x14ac:dyDescent="0.25">
      <c r="A173" s="41">
        <v>7</v>
      </c>
      <c r="B173" s="42">
        <v>14</v>
      </c>
    </row>
    <row r="174" spans="1:2" x14ac:dyDescent="0.25">
      <c r="A174" s="2">
        <v>7.1</v>
      </c>
      <c r="B174" s="43">
        <v>14.5</v>
      </c>
    </row>
    <row r="175" spans="1:2" x14ac:dyDescent="0.25">
      <c r="A175" s="3">
        <v>7.2</v>
      </c>
      <c r="B175" s="44">
        <v>15</v>
      </c>
    </row>
    <row r="176" spans="1:2" x14ac:dyDescent="0.25">
      <c r="A176" s="2">
        <v>7.3</v>
      </c>
      <c r="B176" s="43">
        <v>15.5</v>
      </c>
    </row>
    <row r="177" spans="1:2" x14ac:dyDescent="0.25">
      <c r="A177" s="3">
        <v>7.4</v>
      </c>
      <c r="B177" s="44">
        <v>16</v>
      </c>
    </row>
    <row r="178" spans="1:2" x14ac:dyDescent="0.25">
      <c r="A178" s="2">
        <v>7.5</v>
      </c>
      <c r="B178" s="43">
        <v>16.5</v>
      </c>
    </row>
    <row r="179" spans="1:2" x14ac:dyDescent="0.25">
      <c r="A179" s="3">
        <v>7.6</v>
      </c>
      <c r="B179" s="44">
        <v>17</v>
      </c>
    </row>
    <row r="180" spans="1:2" x14ac:dyDescent="0.25">
      <c r="A180" s="2">
        <v>7.7</v>
      </c>
      <c r="B180" s="43">
        <v>17.5</v>
      </c>
    </row>
    <row r="181" spans="1:2" x14ac:dyDescent="0.25">
      <c r="A181" s="3">
        <v>7.8</v>
      </c>
      <c r="B181" s="44">
        <v>18</v>
      </c>
    </row>
    <row r="182" spans="1:2" x14ac:dyDescent="0.25">
      <c r="A182" s="2">
        <v>7.9</v>
      </c>
      <c r="B182" s="43">
        <v>18.5</v>
      </c>
    </row>
    <row r="183" spans="1:2" x14ac:dyDescent="0.25">
      <c r="A183" s="41">
        <v>8</v>
      </c>
      <c r="B183" s="42">
        <v>19</v>
      </c>
    </row>
    <row r="184" spans="1:2" x14ac:dyDescent="0.25">
      <c r="A184" s="2">
        <v>8.1</v>
      </c>
      <c r="B184" s="43">
        <v>19.600000000000001</v>
      </c>
    </row>
    <row r="185" spans="1:2" x14ac:dyDescent="0.25">
      <c r="A185" s="3">
        <v>8.1999999999999993</v>
      </c>
      <c r="B185" s="44">
        <v>20.2</v>
      </c>
    </row>
    <row r="186" spans="1:2" x14ac:dyDescent="0.25">
      <c r="A186" s="2">
        <v>8.3000000000000007</v>
      </c>
      <c r="B186" s="43">
        <v>20.8</v>
      </c>
    </row>
    <row r="187" spans="1:2" x14ac:dyDescent="0.25">
      <c r="A187" s="3">
        <v>8.4</v>
      </c>
      <c r="B187" s="44">
        <v>21.4</v>
      </c>
    </row>
    <row r="188" spans="1:2" x14ac:dyDescent="0.25">
      <c r="A188" s="2">
        <v>8.5</v>
      </c>
      <c r="B188" s="43">
        <v>22</v>
      </c>
    </row>
    <row r="189" spans="1:2" x14ac:dyDescent="0.25">
      <c r="A189" s="3">
        <v>8.6</v>
      </c>
      <c r="B189" s="44">
        <v>22.6</v>
      </c>
    </row>
    <row r="190" spans="1:2" x14ac:dyDescent="0.25">
      <c r="A190" s="2">
        <v>8.6999999999999993</v>
      </c>
      <c r="B190" s="43">
        <v>23.2</v>
      </c>
    </row>
    <row r="191" spans="1:2" x14ac:dyDescent="0.25">
      <c r="A191" s="3">
        <v>8.8000000000000007</v>
      </c>
      <c r="B191" s="44">
        <v>23.8</v>
      </c>
    </row>
    <row r="192" spans="1:2" x14ac:dyDescent="0.25">
      <c r="A192" s="2">
        <v>8.9</v>
      </c>
      <c r="B192" s="43">
        <v>24.4</v>
      </c>
    </row>
    <row r="193" spans="1:2" x14ac:dyDescent="0.25">
      <c r="A193" s="41">
        <v>9</v>
      </c>
      <c r="B193" s="42">
        <v>25</v>
      </c>
    </row>
    <row r="194" spans="1:2" x14ac:dyDescent="0.25">
      <c r="A194" s="2">
        <v>9.1</v>
      </c>
      <c r="B194" s="43">
        <v>25.7</v>
      </c>
    </row>
    <row r="195" spans="1:2" x14ac:dyDescent="0.25">
      <c r="A195" s="3">
        <v>9.1999999999999993</v>
      </c>
      <c r="B195" s="44">
        <v>26.4</v>
      </c>
    </row>
    <row r="196" spans="1:2" x14ac:dyDescent="0.25">
      <c r="A196" s="2">
        <v>9.3000000000000007</v>
      </c>
      <c r="B196" s="43">
        <v>27.1</v>
      </c>
    </row>
    <row r="197" spans="1:2" x14ac:dyDescent="0.25">
      <c r="A197" s="3">
        <v>9.4</v>
      </c>
      <c r="B197" s="44">
        <v>27.8</v>
      </c>
    </row>
    <row r="198" spans="1:2" x14ac:dyDescent="0.25">
      <c r="A198" s="2">
        <v>9.5</v>
      </c>
      <c r="B198" s="43">
        <v>28.5</v>
      </c>
    </row>
    <row r="199" spans="1:2" x14ac:dyDescent="0.25">
      <c r="A199" s="3">
        <v>9.6</v>
      </c>
      <c r="B199" s="44">
        <v>29.2</v>
      </c>
    </row>
    <row r="200" spans="1:2" x14ac:dyDescent="0.25">
      <c r="A200" s="2">
        <v>9.6999999999999993</v>
      </c>
      <c r="B200" s="43">
        <v>29.9</v>
      </c>
    </row>
    <row r="201" spans="1:2" x14ac:dyDescent="0.25">
      <c r="A201" s="3">
        <v>9.8000000000000007</v>
      </c>
      <c r="B201" s="44">
        <v>30.6</v>
      </c>
    </row>
    <row r="202" spans="1:2" x14ac:dyDescent="0.25">
      <c r="A202" s="2">
        <v>9.9</v>
      </c>
      <c r="B202" s="43">
        <v>31.3</v>
      </c>
    </row>
    <row r="203" spans="1:2" x14ac:dyDescent="0.25">
      <c r="A203" s="41">
        <v>10</v>
      </c>
      <c r="B203" s="42">
        <v>32</v>
      </c>
    </row>
    <row r="204" spans="1:2" x14ac:dyDescent="0.25">
      <c r="A204" s="2">
        <v>10.1</v>
      </c>
      <c r="B204" s="43">
        <v>32.799999999999997</v>
      </c>
    </row>
    <row r="205" spans="1:2" x14ac:dyDescent="0.25">
      <c r="A205" s="3">
        <v>10.199999999999999</v>
      </c>
      <c r="B205" s="44">
        <v>33.6</v>
      </c>
    </row>
    <row r="206" spans="1:2" x14ac:dyDescent="0.25">
      <c r="A206" s="2">
        <v>10.3</v>
      </c>
      <c r="B206" s="43">
        <v>34.4</v>
      </c>
    </row>
    <row r="207" spans="1:2" x14ac:dyDescent="0.25">
      <c r="A207" s="3">
        <v>10.4</v>
      </c>
      <c r="B207" s="44">
        <v>35.200000000000003</v>
      </c>
    </row>
    <row r="208" spans="1:2" x14ac:dyDescent="0.25">
      <c r="A208" s="2">
        <v>10.5</v>
      </c>
      <c r="B208" s="43">
        <v>36</v>
      </c>
    </row>
    <row r="209" spans="1:2" x14ac:dyDescent="0.25">
      <c r="A209" s="3">
        <v>10.6</v>
      </c>
      <c r="B209" s="44">
        <v>36.799999999999997</v>
      </c>
    </row>
    <row r="210" spans="1:2" x14ac:dyDescent="0.25">
      <c r="A210" s="2">
        <v>10.7</v>
      </c>
      <c r="B210" s="43">
        <v>37.6</v>
      </c>
    </row>
    <row r="211" spans="1:2" x14ac:dyDescent="0.25">
      <c r="A211" s="3">
        <v>10.8</v>
      </c>
      <c r="B211" s="44">
        <v>38.4</v>
      </c>
    </row>
    <row r="212" spans="1:2" x14ac:dyDescent="0.25">
      <c r="A212" s="2">
        <v>10.9</v>
      </c>
      <c r="B212" s="43">
        <v>39.200000000000003</v>
      </c>
    </row>
    <row r="213" spans="1:2" x14ac:dyDescent="0.25">
      <c r="A213" s="41">
        <v>11</v>
      </c>
      <c r="B213" s="42">
        <v>40</v>
      </c>
    </row>
    <row r="214" spans="1:2" x14ac:dyDescent="0.25">
      <c r="A214" s="2">
        <v>11.1</v>
      </c>
      <c r="B214" s="43">
        <v>40.9</v>
      </c>
    </row>
    <row r="215" spans="1:2" x14ac:dyDescent="0.25">
      <c r="A215" s="3">
        <v>11.2</v>
      </c>
      <c r="B215" s="44">
        <v>41.8</v>
      </c>
    </row>
    <row r="216" spans="1:2" x14ac:dyDescent="0.25">
      <c r="A216" s="2">
        <v>11.3</v>
      </c>
      <c r="B216" s="43">
        <v>42.7</v>
      </c>
    </row>
    <row r="217" spans="1:2" x14ac:dyDescent="0.25">
      <c r="A217" s="3">
        <v>11.4</v>
      </c>
      <c r="B217" s="44">
        <v>43.6</v>
      </c>
    </row>
    <row r="218" spans="1:2" x14ac:dyDescent="0.25">
      <c r="A218" s="2">
        <v>11.5</v>
      </c>
      <c r="B218" s="43">
        <v>44.5</v>
      </c>
    </row>
    <row r="219" spans="1:2" x14ac:dyDescent="0.25">
      <c r="A219" s="3">
        <v>11.6</v>
      </c>
      <c r="B219" s="44">
        <v>45.4</v>
      </c>
    </row>
    <row r="220" spans="1:2" x14ac:dyDescent="0.25">
      <c r="A220" s="2">
        <v>11.7</v>
      </c>
      <c r="B220" s="43">
        <v>46.3</v>
      </c>
    </row>
    <row r="221" spans="1:2" x14ac:dyDescent="0.25">
      <c r="A221" s="3">
        <v>11.8</v>
      </c>
      <c r="B221" s="44">
        <v>47.2</v>
      </c>
    </row>
    <row r="222" spans="1:2" x14ac:dyDescent="0.25">
      <c r="A222" s="2">
        <v>11.9</v>
      </c>
      <c r="B222" s="43">
        <v>48.1</v>
      </c>
    </row>
    <row r="223" spans="1:2" x14ac:dyDescent="0.25">
      <c r="A223" s="41">
        <v>12</v>
      </c>
      <c r="B223" s="42">
        <v>49</v>
      </c>
    </row>
    <row r="224" spans="1:2" x14ac:dyDescent="0.25">
      <c r="A224" s="2">
        <v>12.1</v>
      </c>
      <c r="B224" s="43">
        <v>50</v>
      </c>
    </row>
    <row r="225" spans="1:2" x14ac:dyDescent="0.25">
      <c r="A225" s="3">
        <v>12.2</v>
      </c>
      <c r="B225" s="44">
        <v>51</v>
      </c>
    </row>
    <row r="226" spans="1:2" x14ac:dyDescent="0.25">
      <c r="A226" s="2">
        <v>12.3</v>
      </c>
      <c r="B226" s="43">
        <v>52</v>
      </c>
    </row>
    <row r="227" spans="1:2" x14ac:dyDescent="0.25">
      <c r="A227" s="3">
        <v>12.4</v>
      </c>
      <c r="B227" s="44">
        <v>53</v>
      </c>
    </row>
    <row r="228" spans="1:2" x14ac:dyDescent="0.25">
      <c r="A228" s="2">
        <v>12.5</v>
      </c>
      <c r="B228" s="43">
        <v>54</v>
      </c>
    </row>
    <row r="229" spans="1:2" x14ac:dyDescent="0.25">
      <c r="A229" s="3">
        <v>12.6</v>
      </c>
      <c r="B229" s="44">
        <v>55</v>
      </c>
    </row>
    <row r="230" spans="1:2" x14ac:dyDescent="0.25">
      <c r="A230" s="2">
        <v>12.7</v>
      </c>
      <c r="B230" s="43">
        <v>56</v>
      </c>
    </row>
    <row r="231" spans="1:2" x14ac:dyDescent="0.25">
      <c r="A231" s="3">
        <v>12.8</v>
      </c>
      <c r="B231" s="44">
        <v>57</v>
      </c>
    </row>
    <row r="232" spans="1:2" x14ac:dyDescent="0.25">
      <c r="A232" s="2">
        <v>12.9</v>
      </c>
      <c r="B232" s="43">
        <v>58</v>
      </c>
    </row>
    <row r="233" spans="1:2" x14ac:dyDescent="0.25">
      <c r="A233" s="41">
        <v>13</v>
      </c>
      <c r="B233" s="42">
        <v>59</v>
      </c>
    </row>
    <row r="234" spans="1:2" x14ac:dyDescent="0.25">
      <c r="A234" s="2">
        <v>13.1</v>
      </c>
      <c r="B234" s="43">
        <v>60.1</v>
      </c>
    </row>
    <row r="235" spans="1:2" x14ac:dyDescent="0.25">
      <c r="A235" s="3">
        <v>13.2</v>
      </c>
      <c r="B235" s="44">
        <v>61.2</v>
      </c>
    </row>
    <row r="236" spans="1:2" x14ac:dyDescent="0.25">
      <c r="A236" s="2">
        <v>13.3</v>
      </c>
      <c r="B236" s="43">
        <v>62.3</v>
      </c>
    </row>
    <row r="237" spans="1:2" x14ac:dyDescent="0.25">
      <c r="A237" s="3">
        <v>13.4</v>
      </c>
      <c r="B237" s="44">
        <v>63.4</v>
      </c>
    </row>
    <row r="238" spans="1:2" x14ac:dyDescent="0.25">
      <c r="A238" s="2">
        <v>13.5</v>
      </c>
      <c r="B238" s="43">
        <v>64.5</v>
      </c>
    </row>
    <row r="239" spans="1:2" x14ac:dyDescent="0.25">
      <c r="A239" s="3">
        <v>13.6</v>
      </c>
      <c r="B239" s="44">
        <v>65.599999999999994</v>
      </c>
    </row>
    <row r="240" spans="1:2" x14ac:dyDescent="0.25">
      <c r="A240" s="2">
        <v>13.7</v>
      </c>
      <c r="B240" s="43">
        <v>66.7</v>
      </c>
    </row>
    <row r="241" spans="1:2" x14ac:dyDescent="0.25">
      <c r="A241" s="3">
        <v>13.8</v>
      </c>
      <c r="B241" s="44">
        <v>67.8</v>
      </c>
    </row>
    <row r="242" spans="1:2" x14ac:dyDescent="0.25">
      <c r="A242" s="2">
        <v>13.9</v>
      </c>
      <c r="B242" s="43">
        <v>68.900000000000006</v>
      </c>
    </row>
    <row r="243" spans="1:2" x14ac:dyDescent="0.25">
      <c r="A243" s="41">
        <v>14</v>
      </c>
      <c r="B243" s="42">
        <v>70</v>
      </c>
    </row>
    <row r="244" spans="1:2" x14ac:dyDescent="0.25">
      <c r="A244" s="2">
        <v>14.1</v>
      </c>
      <c r="B244" s="43">
        <v>71.2</v>
      </c>
    </row>
    <row r="245" spans="1:2" x14ac:dyDescent="0.25">
      <c r="A245" s="3">
        <v>14.2</v>
      </c>
      <c r="B245" s="44">
        <v>72.400000000000006</v>
      </c>
    </row>
    <row r="246" spans="1:2" x14ac:dyDescent="0.25">
      <c r="A246" s="2">
        <v>14.3</v>
      </c>
      <c r="B246" s="43">
        <v>73.599999999999994</v>
      </c>
    </row>
    <row r="247" spans="1:2" x14ac:dyDescent="0.25">
      <c r="A247" s="3">
        <v>14.4</v>
      </c>
      <c r="B247" s="44">
        <v>74.8</v>
      </c>
    </row>
    <row r="248" spans="1:2" x14ac:dyDescent="0.25">
      <c r="A248" s="2">
        <v>14.5</v>
      </c>
      <c r="B248" s="43">
        <v>76</v>
      </c>
    </row>
    <row r="249" spans="1:2" x14ac:dyDescent="0.25">
      <c r="A249" s="3">
        <v>14.6</v>
      </c>
      <c r="B249" s="44">
        <v>77.2</v>
      </c>
    </row>
    <row r="250" spans="1:2" x14ac:dyDescent="0.25">
      <c r="A250" s="2">
        <v>14.7</v>
      </c>
      <c r="B250" s="43">
        <v>78.400000000000006</v>
      </c>
    </row>
    <row r="251" spans="1:2" x14ac:dyDescent="0.25">
      <c r="A251" s="3">
        <v>14.8</v>
      </c>
      <c r="B251" s="44">
        <v>79.599999999999994</v>
      </c>
    </row>
    <row r="252" spans="1:2" x14ac:dyDescent="0.25">
      <c r="A252" s="2">
        <v>14.9</v>
      </c>
      <c r="B252" s="43">
        <v>80.8</v>
      </c>
    </row>
    <row r="253" spans="1:2" x14ac:dyDescent="0.25">
      <c r="A253" s="41">
        <v>15</v>
      </c>
      <c r="B253" s="42">
        <v>82</v>
      </c>
    </row>
    <row r="254" spans="1:2" x14ac:dyDescent="0.25">
      <c r="A254" s="2">
        <v>15.1</v>
      </c>
      <c r="B254" s="43">
        <v>83.3</v>
      </c>
    </row>
    <row r="255" spans="1:2" x14ac:dyDescent="0.25">
      <c r="A255" s="3">
        <v>15.2</v>
      </c>
      <c r="B255" s="44">
        <v>84.6</v>
      </c>
    </row>
    <row r="256" spans="1:2" x14ac:dyDescent="0.25">
      <c r="A256" s="2">
        <v>15.3</v>
      </c>
      <c r="B256" s="43">
        <v>85.9</v>
      </c>
    </row>
    <row r="257" spans="1:2" x14ac:dyDescent="0.25">
      <c r="A257" s="3">
        <v>15.4</v>
      </c>
      <c r="B257" s="44">
        <v>87.2</v>
      </c>
    </row>
    <row r="258" spans="1:2" x14ac:dyDescent="0.25">
      <c r="A258" s="2">
        <v>15.5</v>
      </c>
      <c r="B258" s="43">
        <v>88.5</v>
      </c>
    </row>
    <row r="259" spans="1:2" x14ac:dyDescent="0.25">
      <c r="A259" s="3">
        <v>15.6</v>
      </c>
      <c r="B259" s="44">
        <v>89.8</v>
      </c>
    </row>
    <row r="260" spans="1:2" x14ac:dyDescent="0.25">
      <c r="A260" s="2">
        <v>15.7</v>
      </c>
      <c r="B260" s="43">
        <v>91.1</v>
      </c>
    </row>
    <row r="261" spans="1:2" x14ac:dyDescent="0.25">
      <c r="A261" s="3">
        <v>15.8</v>
      </c>
      <c r="B261" s="44">
        <v>92.4</v>
      </c>
    </row>
    <row r="262" spans="1:2" x14ac:dyDescent="0.25">
      <c r="A262" s="2">
        <v>15.9</v>
      </c>
      <c r="B262" s="43">
        <v>93.7</v>
      </c>
    </row>
    <row r="263" spans="1:2" x14ac:dyDescent="0.25">
      <c r="A263" s="41">
        <v>16</v>
      </c>
      <c r="B263" s="42">
        <v>95</v>
      </c>
    </row>
    <row r="264" spans="1:2" x14ac:dyDescent="0.25">
      <c r="A264" s="2">
        <v>16.100000000000001</v>
      </c>
      <c r="B264" s="43">
        <v>96.4</v>
      </c>
    </row>
    <row r="265" spans="1:2" x14ac:dyDescent="0.25">
      <c r="A265" s="3">
        <v>16.2</v>
      </c>
      <c r="B265" s="44">
        <v>97.8</v>
      </c>
    </row>
    <row r="266" spans="1:2" x14ac:dyDescent="0.25">
      <c r="A266" s="2">
        <v>16.3</v>
      </c>
      <c r="B266" s="43">
        <v>99.2</v>
      </c>
    </row>
    <row r="267" spans="1:2" x14ac:dyDescent="0.25">
      <c r="A267" s="3">
        <v>16.399999999999999</v>
      </c>
      <c r="B267" s="44">
        <v>100.6</v>
      </c>
    </row>
    <row r="268" spans="1:2" x14ac:dyDescent="0.25">
      <c r="A268" s="2">
        <v>16.5</v>
      </c>
      <c r="B268" s="43">
        <v>102</v>
      </c>
    </row>
    <row r="269" spans="1:2" x14ac:dyDescent="0.25">
      <c r="A269" s="3">
        <v>16.600000000000001</v>
      </c>
      <c r="B269" s="44">
        <v>103.4</v>
      </c>
    </row>
    <row r="270" spans="1:2" x14ac:dyDescent="0.25">
      <c r="A270" s="2">
        <v>16.7</v>
      </c>
      <c r="B270" s="43">
        <v>104.8</v>
      </c>
    </row>
    <row r="271" spans="1:2" x14ac:dyDescent="0.25">
      <c r="A271" s="3">
        <v>16.8</v>
      </c>
      <c r="B271" s="44">
        <v>106.2</v>
      </c>
    </row>
    <row r="272" spans="1:2" x14ac:dyDescent="0.25">
      <c r="A272" s="2">
        <v>16.899999999999999</v>
      </c>
      <c r="B272" s="43">
        <v>107.6</v>
      </c>
    </row>
    <row r="273" spans="1:2" x14ac:dyDescent="0.25">
      <c r="A273" s="41">
        <v>17</v>
      </c>
      <c r="B273" s="42">
        <v>109</v>
      </c>
    </row>
    <row r="274" spans="1:2" x14ac:dyDescent="0.25">
      <c r="A274" s="2">
        <v>17.100000000000001</v>
      </c>
      <c r="B274" s="43">
        <v>110.5</v>
      </c>
    </row>
    <row r="275" spans="1:2" x14ac:dyDescent="0.25">
      <c r="A275" s="3">
        <v>17.2</v>
      </c>
      <c r="B275" s="44">
        <v>112</v>
      </c>
    </row>
    <row r="276" spans="1:2" x14ac:dyDescent="0.25">
      <c r="A276" s="2">
        <v>17.3</v>
      </c>
      <c r="B276" s="43">
        <v>113.5</v>
      </c>
    </row>
    <row r="277" spans="1:2" x14ac:dyDescent="0.25">
      <c r="A277" s="3">
        <v>17.399999999999999</v>
      </c>
      <c r="B277" s="44">
        <v>115</v>
      </c>
    </row>
    <row r="278" spans="1:2" x14ac:dyDescent="0.25">
      <c r="A278" s="2">
        <v>17.5</v>
      </c>
      <c r="B278" s="43">
        <v>116.5</v>
      </c>
    </row>
    <row r="279" spans="1:2" x14ac:dyDescent="0.25">
      <c r="A279" s="3">
        <v>17.600000000000001</v>
      </c>
      <c r="B279" s="44">
        <v>118</v>
      </c>
    </row>
    <row r="280" spans="1:2" x14ac:dyDescent="0.25">
      <c r="A280" s="2">
        <v>17.7</v>
      </c>
      <c r="B280" s="43">
        <v>119.5</v>
      </c>
    </row>
    <row r="281" spans="1:2" x14ac:dyDescent="0.25">
      <c r="A281" s="3">
        <v>17.8</v>
      </c>
      <c r="B281" s="44">
        <v>121</v>
      </c>
    </row>
    <row r="282" spans="1:2" x14ac:dyDescent="0.25">
      <c r="A282" s="2">
        <v>17.899999999999999</v>
      </c>
      <c r="B282" s="43">
        <v>122.5</v>
      </c>
    </row>
    <row r="283" spans="1:2" x14ac:dyDescent="0.25">
      <c r="A283" s="41">
        <v>18</v>
      </c>
      <c r="B283" s="42">
        <v>124</v>
      </c>
    </row>
    <row r="284" spans="1:2" x14ac:dyDescent="0.25">
      <c r="A284" s="2">
        <v>18.100000000000001</v>
      </c>
      <c r="B284" s="43">
        <v>125.6</v>
      </c>
    </row>
    <row r="285" spans="1:2" x14ac:dyDescent="0.25">
      <c r="A285" s="3">
        <v>18.2</v>
      </c>
      <c r="B285" s="44">
        <v>127.2</v>
      </c>
    </row>
    <row r="286" spans="1:2" x14ac:dyDescent="0.25">
      <c r="A286" s="2">
        <v>18.3</v>
      </c>
      <c r="B286" s="43">
        <v>128.80000000000001</v>
      </c>
    </row>
    <row r="287" spans="1:2" x14ac:dyDescent="0.25">
      <c r="A287" s="3">
        <v>18.399999999999999</v>
      </c>
      <c r="B287" s="44">
        <v>130.4</v>
      </c>
    </row>
    <row r="288" spans="1:2" x14ac:dyDescent="0.25">
      <c r="A288" s="2">
        <v>18.5</v>
      </c>
      <c r="B288" s="43">
        <v>132</v>
      </c>
    </row>
    <row r="289" spans="1:2" x14ac:dyDescent="0.25">
      <c r="A289" s="3">
        <v>18.600000000000001</v>
      </c>
      <c r="B289" s="44">
        <v>133.6</v>
      </c>
    </row>
    <row r="290" spans="1:2" x14ac:dyDescent="0.25">
      <c r="A290" s="2">
        <v>18.7</v>
      </c>
      <c r="B290" s="43">
        <v>135.19999999999999</v>
      </c>
    </row>
    <row r="291" spans="1:2" x14ac:dyDescent="0.25">
      <c r="A291" s="3">
        <v>18.8</v>
      </c>
      <c r="B291" s="44">
        <v>136.80000000000001</v>
      </c>
    </row>
    <row r="292" spans="1:2" x14ac:dyDescent="0.25">
      <c r="A292" s="2">
        <v>18.899999999999999</v>
      </c>
      <c r="B292" s="43">
        <v>138.4</v>
      </c>
    </row>
    <row r="293" spans="1:2" x14ac:dyDescent="0.25">
      <c r="A293" s="41">
        <v>19</v>
      </c>
      <c r="B293" s="42">
        <v>140</v>
      </c>
    </row>
    <row r="294" spans="1:2" x14ac:dyDescent="0.25">
      <c r="A294" s="2">
        <v>19.100000000000001</v>
      </c>
      <c r="B294" s="43">
        <v>141.69999999999999</v>
      </c>
    </row>
    <row r="295" spans="1:2" x14ac:dyDescent="0.25">
      <c r="A295" s="3">
        <v>19.2</v>
      </c>
      <c r="B295" s="44">
        <v>143.4</v>
      </c>
    </row>
    <row r="296" spans="1:2" x14ac:dyDescent="0.25">
      <c r="A296" s="2">
        <v>19.3</v>
      </c>
      <c r="B296" s="43">
        <v>145.1</v>
      </c>
    </row>
    <row r="297" spans="1:2" x14ac:dyDescent="0.25">
      <c r="A297" s="3">
        <v>19.399999999999999</v>
      </c>
      <c r="B297" s="44">
        <v>146.80000000000001</v>
      </c>
    </row>
    <row r="298" spans="1:2" x14ac:dyDescent="0.25">
      <c r="A298" s="2">
        <v>19.5</v>
      </c>
      <c r="B298" s="43">
        <v>148.5</v>
      </c>
    </row>
    <row r="299" spans="1:2" x14ac:dyDescent="0.25">
      <c r="A299" s="3">
        <v>19.600000000000001</v>
      </c>
      <c r="B299" s="44">
        <v>150.19999999999999</v>
      </c>
    </row>
    <row r="300" spans="1:2" x14ac:dyDescent="0.25">
      <c r="A300" s="2">
        <v>19.7</v>
      </c>
      <c r="B300" s="43">
        <v>151.9</v>
      </c>
    </row>
    <row r="301" spans="1:2" x14ac:dyDescent="0.25">
      <c r="A301" s="3">
        <v>19.8</v>
      </c>
      <c r="B301" s="44">
        <v>153.6</v>
      </c>
    </row>
    <row r="302" spans="1:2" x14ac:dyDescent="0.25">
      <c r="A302" s="2">
        <v>19.899999999999999</v>
      </c>
      <c r="B302" s="43">
        <v>155.30000000000001</v>
      </c>
    </row>
    <row r="303" spans="1:2" x14ac:dyDescent="0.25">
      <c r="A303" s="41">
        <v>20</v>
      </c>
      <c r="B303" s="42">
        <v>157</v>
      </c>
    </row>
    <row r="304" spans="1:2" x14ac:dyDescent="0.25">
      <c r="A304" s="2">
        <v>20.100000000000001</v>
      </c>
      <c r="B304" s="43">
        <v>158.80000000000001</v>
      </c>
    </row>
    <row r="305" spans="1:2" x14ac:dyDescent="0.25">
      <c r="A305" s="3">
        <v>20.2</v>
      </c>
      <c r="B305" s="44">
        <v>160.6</v>
      </c>
    </row>
    <row r="306" spans="1:2" x14ac:dyDescent="0.25">
      <c r="A306" s="2">
        <v>20.3</v>
      </c>
      <c r="B306" s="43">
        <v>162.4</v>
      </c>
    </row>
    <row r="307" spans="1:2" x14ac:dyDescent="0.25">
      <c r="A307" s="3">
        <v>20.399999999999999</v>
      </c>
      <c r="B307" s="44">
        <v>164.2</v>
      </c>
    </row>
    <row r="308" spans="1:2" x14ac:dyDescent="0.25">
      <c r="A308" s="2">
        <v>20.5</v>
      </c>
      <c r="B308" s="43">
        <v>166</v>
      </c>
    </row>
    <row r="309" spans="1:2" x14ac:dyDescent="0.25">
      <c r="A309" s="3">
        <v>20.6</v>
      </c>
      <c r="B309" s="44">
        <v>167.8</v>
      </c>
    </row>
    <row r="310" spans="1:2" x14ac:dyDescent="0.25">
      <c r="A310" s="2">
        <v>20.7</v>
      </c>
      <c r="B310" s="43">
        <v>169.6</v>
      </c>
    </row>
    <row r="311" spans="1:2" x14ac:dyDescent="0.25">
      <c r="A311" s="3">
        <v>20.8</v>
      </c>
      <c r="B311" s="44">
        <v>171.4</v>
      </c>
    </row>
    <row r="312" spans="1:2" x14ac:dyDescent="0.25">
      <c r="A312" s="2">
        <v>20.9</v>
      </c>
      <c r="B312" s="43">
        <v>173.2</v>
      </c>
    </row>
    <row r="313" spans="1:2" x14ac:dyDescent="0.25">
      <c r="A313" s="41">
        <v>21</v>
      </c>
      <c r="B313" s="42">
        <v>175</v>
      </c>
    </row>
    <row r="314" spans="1:2" x14ac:dyDescent="0.25">
      <c r="A314" s="2">
        <v>21.1</v>
      </c>
      <c r="B314" s="43">
        <v>176.9</v>
      </c>
    </row>
    <row r="315" spans="1:2" x14ac:dyDescent="0.25">
      <c r="A315" s="3">
        <v>21.2</v>
      </c>
      <c r="B315" s="44">
        <v>178.8</v>
      </c>
    </row>
    <row r="316" spans="1:2" x14ac:dyDescent="0.25">
      <c r="A316" s="2">
        <v>21.3</v>
      </c>
      <c r="B316" s="43">
        <v>180.7</v>
      </c>
    </row>
    <row r="317" spans="1:2" x14ac:dyDescent="0.25">
      <c r="A317" s="3">
        <v>21.4</v>
      </c>
      <c r="B317" s="44">
        <v>182.6</v>
      </c>
    </row>
    <row r="318" spans="1:2" x14ac:dyDescent="0.25">
      <c r="A318" s="2">
        <v>21.5</v>
      </c>
      <c r="B318" s="43">
        <v>184.5</v>
      </c>
    </row>
    <row r="319" spans="1:2" x14ac:dyDescent="0.25">
      <c r="A319" s="3">
        <v>21.6</v>
      </c>
      <c r="B319" s="44">
        <v>186.4</v>
      </c>
    </row>
    <row r="320" spans="1:2" x14ac:dyDescent="0.25">
      <c r="A320" s="2">
        <v>21.7</v>
      </c>
      <c r="B320" s="43">
        <v>188.3</v>
      </c>
    </row>
    <row r="321" spans="1:2" x14ac:dyDescent="0.25">
      <c r="A321" s="3">
        <v>21.8</v>
      </c>
      <c r="B321" s="44">
        <v>190.2</v>
      </c>
    </row>
    <row r="322" spans="1:2" x14ac:dyDescent="0.25">
      <c r="A322" s="2">
        <v>21.9</v>
      </c>
      <c r="B322" s="43">
        <v>192.1</v>
      </c>
    </row>
    <row r="323" spans="1:2" x14ac:dyDescent="0.25">
      <c r="A323" s="41">
        <v>22</v>
      </c>
      <c r="B323" s="42">
        <v>194</v>
      </c>
    </row>
    <row r="324" spans="1:2" x14ac:dyDescent="0.25">
      <c r="A324" s="2">
        <v>22.1</v>
      </c>
      <c r="B324" s="43">
        <v>196</v>
      </c>
    </row>
    <row r="325" spans="1:2" x14ac:dyDescent="0.25">
      <c r="A325" s="3">
        <v>22.2</v>
      </c>
      <c r="B325" s="44">
        <v>198</v>
      </c>
    </row>
    <row r="326" spans="1:2" x14ac:dyDescent="0.25">
      <c r="A326" s="2">
        <v>22.3</v>
      </c>
      <c r="B326" s="43">
        <v>200</v>
      </c>
    </row>
    <row r="327" spans="1:2" x14ac:dyDescent="0.25">
      <c r="A327" s="3">
        <v>22.4</v>
      </c>
      <c r="B327" s="44">
        <v>202</v>
      </c>
    </row>
    <row r="328" spans="1:2" x14ac:dyDescent="0.25">
      <c r="A328" s="2">
        <v>22.5</v>
      </c>
      <c r="B328" s="43">
        <v>204</v>
      </c>
    </row>
    <row r="329" spans="1:2" x14ac:dyDescent="0.25">
      <c r="A329" s="3">
        <v>22.6</v>
      </c>
      <c r="B329" s="44">
        <v>206</v>
      </c>
    </row>
    <row r="330" spans="1:2" x14ac:dyDescent="0.25">
      <c r="A330" s="2">
        <v>22.7</v>
      </c>
      <c r="B330" s="43">
        <v>208</v>
      </c>
    </row>
    <row r="331" spans="1:2" x14ac:dyDescent="0.25">
      <c r="A331" s="3">
        <v>22.8</v>
      </c>
      <c r="B331" s="44">
        <v>210</v>
      </c>
    </row>
    <row r="332" spans="1:2" x14ac:dyDescent="0.25">
      <c r="A332" s="2">
        <v>22.9</v>
      </c>
      <c r="B332" s="43">
        <v>212</v>
      </c>
    </row>
    <row r="333" spans="1:2" x14ac:dyDescent="0.25">
      <c r="A333" s="41">
        <v>23</v>
      </c>
      <c r="B333" s="42">
        <v>214</v>
      </c>
    </row>
    <row r="334" spans="1:2" x14ac:dyDescent="0.25">
      <c r="A334" s="2">
        <v>23.1</v>
      </c>
      <c r="B334" s="43">
        <v>216.1</v>
      </c>
    </row>
    <row r="335" spans="1:2" x14ac:dyDescent="0.25">
      <c r="A335" s="3">
        <v>23.2</v>
      </c>
      <c r="B335" s="44">
        <v>218.2</v>
      </c>
    </row>
    <row r="336" spans="1:2" x14ac:dyDescent="0.25">
      <c r="A336" s="2">
        <v>23.3</v>
      </c>
      <c r="B336" s="43">
        <v>220.3</v>
      </c>
    </row>
    <row r="337" spans="1:2" x14ac:dyDescent="0.25">
      <c r="A337" s="3">
        <v>23.4</v>
      </c>
      <c r="B337" s="44">
        <v>222.4</v>
      </c>
    </row>
    <row r="338" spans="1:2" x14ac:dyDescent="0.25">
      <c r="A338" s="2">
        <v>23.5</v>
      </c>
      <c r="B338" s="43">
        <v>224.5</v>
      </c>
    </row>
    <row r="339" spans="1:2" x14ac:dyDescent="0.25">
      <c r="A339" s="3">
        <v>23.6</v>
      </c>
      <c r="B339" s="44">
        <v>226.6</v>
      </c>
    </row>
    <row r="340" spans="1:2" x14ac:dyDescent="0.25">
      <c r="A340" s="2">
        <v>23.7</v>
      </c>
      <c r="B340" s="43">
        <v>228.7</v>
      </c>
    </row>
    <row r="341" spans="1:2" x14ac:dyDescent="0.25">
      <c r="A341" s="3">
        <v>23.8</v>
      </c>
      <c r="B341" s="44">
        <v>230.8</v>
      </c>
    </row>
    <row r="342" spans="1:2" x14ac:dyDescent="0.25">
      <c r="A342" s="2">
        <v>23.9</v>
      </c>
      <c r="B342" s="43">
        <v>232.9</v>
      </c>
    </row>
    <row r="343" spans="1:2" x14ac:dyDescent="0.25">
      <c r="A343" s="41">
        <v>24</v>
      </c>
      <c r="B343" s="42">
        <v>235</v>
      </c>
    </row>
    <row r="344" spans="1:2" x14ac:dyDescent="0.25">
      <c r="A344" s="2">
        <v>24.1</v>
      </c>
      <c r="B344" s="43">
        <v>237.2</v>
      </c>
    </row>
    <row r="345" spans="1:2" x14ac:dyDescent="0.25">
      <c r="A345" s="3">
        <v>24.2</v>
      </c>
      <c r="B345" s="44">
        <v>239.4</v>
      </c>
    </row>
    <row r="346" spans="1:2" x14ac:dyDescent="0.25">
      <c r="A346" s="2">
        <v>24.3</v>
      </c>
      <c r="B346" s="43">
        <v>241.6</v>
      </c>
    </row>
    <row r="347" spans="1:2" x14ac:dyDescent="0.25">
      <c r="A347" s="3">
        <v>24.4</v>
      </c>
      <c r="B347" s="44">
        <v>243.8</v>
      </c>
    </row>
    <row r="348" spans="1:2" x14ac:dyDescent="0.25">
      <c r="A348" s="2">
        <v>24.5</v>
      </c>
      <c r="B348" s="43">
        <v>246</v>
      </c>
    </row>
    <row r="349" spans="1:2" x14ac:dyDescent="0.25">
      <c r="A349" s="3">
        <v>24.6</v>
      </c>
      <c r="B349" s="44">
        <v>248.2</v>
      </c>
    </row>
    <row r="350" spans="1:2" x14ac:dyDescent="0.25">
      <c r="A350" s="2">
        <v>24.7</v>
      </c>
      <c r="B350" s="43">
        <v>250.4</v>
      </c>
    </row>
    <row r="351" spans="1:2" x14ac:dyDescent="0.25">
      <c r="A351" s="3">
        <v>24.8</v>
      </c>
      <c r="B351" s="44">
        <v>252.6</v>
      </c>
    </row>
    <row r="352" spans="1:2" x14ac:dyDescent="0.25">
      <c r="A352" s="2">
        <v>24.9</v>
      </c>
      <c r="B352" s="43">
        <v>254.8</v>
      </c>
    </row>
    <row r="353" spans="1:2" x14ac:dyDescent="0.25">
      <c r="A353" s="41">
        <v>25</v>
      </c>
      <c r="B353" s="42">
        <v>257</v>
      </c>
    </row>
    <row r="354" spans="1:2" x14ac:dyDescent="0.25">
      <c r="A354" s="2">
        <v>25.1</v>
      </c>
      <c r="B354" s="43">
        <v>259.3</v>
      </c>
    </row>
    <row r="355" spans="1:2" x14ac:dyDescent="0.25">
      <c r="A355" s="3">
        <v>25.2</v>
      </c>
      <c r="B355" s="44">
        <v>261.60000000000002</v>
      </c>
    </row>
    <row r="356" spans="1:2" x14ac:dyDescent="0.25">
      <c r="A356" s="2">
        <v>25.3</v>
      </c>
      <c r="B356" s="43">
        <v>263.89999999999998</v>
      </c>
    </row>
    <row r="357" spans="1:2" x14ac:dyDescent="0.25">
      <c r="A357" s="3">
        <v>25.4</v>
      </c>
      <c r="B357" s="44">
        <v>266.2</v>
      </c>
    </row>
    <row r="358" spans="1:2" x14ac:dyDescent="0.25">
      <c r="A358" s="2">
        <v>25.5</v>
      </c>
      <c r="B358" s="43">
        <v>268.5</v>
      </c>
    </row>
    <row r="359" spans="1:2" x14ac:dyDescent="0.25">
      <c r="A359" s="3">
        <v>25.6</v>
      </c>
      <c r="B359" s="44">
        <v>270.8</v>
      </c>
    </row>
    <row r="360" spans="1:2" x14ac:dyDescent="0.25">
      <c r="A360" s="2">
        <v>25.7</v>
      </c>
      <c r="B360" s="43">
        <v>273.10000000000002</v>
      </c>
    </row>
    <row r="361" spans="1:2" x14ac:dyDescent="0.25">
      <c r="A361" s="3">
        <v>25.8</v>
      </c>
      <c r="B361" s="44">
        <v>275.39999999999998</v>
      </c>
    </row>
    <row r="362" spans="1:2" x14ac:dyDescent="0.25">
      <c r="A362" s="2">
        <v>25.9</v>
      </c>
      <c r="B362" s="43">
        <v>277.7</v>
      </c>
    </row>
    <row r="363" spans="1:2" x14ac:dyDescent="0.25">
      <c r="A363" s="41">
        <v>26</v>
      </c>
      <c r="B363" s="42">
        <v>280</v>
      </c>
    </row>
    <row r="364" spans="1:2" x14ac:dyDescent="0.25">
      <c r="A364" s="2">
        <v>26.1</v>
      </c>
      <c r="B364" s="43">
        <v>282.39999999999998</v>
      </c>
    </row>
    <row r="365" spans="1:2" x14ac:dyDescent="0.25">
      <c r="A365" s="3">
        <v>26.2</v>
      </c>
      <c r="B365" s="44">
        <v>284.8</v>
      </c>
    </row>
    <row r="366" spans="1:2" x14ac:dyDescent="0.25">
      <c r="A366" s="2">
        <v>26.3</v>
      </c>
      <c r="B366" s="43">
        <v>287.2</v>
      </c>
    </row>
    <row r="367" spans="1:2" x14ac:dyDescent="0.25">
      <c r="A367" s="3">
        <v>26.4</v>
      </c>
      <c r="B367" s="44">
        <v>289.60000000000002</v>
      </c>
    </row>
    <row r="368" spans="1:2" x14ac:dyDescent="0.25">
      <c r="A368" s="2">
        <v>26.5</v>
      </c>
      <c r="B368" s="43">
        <v>292</v>
      </c>
    </row>
    <row r="369" spans="1:2" x14ac:dyDescent="0.25">
      <c r="A369" s="3">
        <v>26.6</v>
      </c>
      <c r="B369" s="44">
        <v>294.39999999999998</v>
      </c>
    </row>
    <row r="370" spans="1:2" x14ac:dyDescent="0.25">
      <c r="A370" s="2">
        <v>26.7</v>
      </c>
      <c r="B370" s="43">
        <v>296.8</v>
      </c>
    </row>
    <row r="371" spans="1:2" x14ac:dyDescent="0.25">
      <c r="A371" s="3">
        <v>26.8</v>
      </c>
      <c r="B371" s="44">
        <v>299.2</v>
      </c>
    </row>
    <row r="372" spans="1:2" x14ac:dyDescent="0.25">
      <c r="A372" s="2">
        <v>26.9</v>
      </c>
      <c r="B372" s="43">
        <v>301.60000000000002</v>
      </c>
    </row>
    <row r="373" spans="1:2" x14ac:dyDescent="0.25">
      <c r="A373" s="41">
        <v>27</v>
      </c>
      <c r="B373" s="42">
        <v>304</v>
      </c>
    </row>
    <row r="374" spans="1:2" x14ac:dyDescent="0.25">
      <c r="A374" s="2">
        <v>27.1</v>
      </c>
      <c r="B374" s="43">
        <v>306.5</v>
      </c>
    </row>
    <row r="375" spans="1:2" x14ac:dyDescent="0.25">
      <c r="A375" s="3">
        <v>27.2</v>
      </c>
      <c r="B375" s="44">
        <v>309</v>
      </c>
    </row>
    <row r="376" spans="1:2" x14ac:dyDescent="0.25">
      <c r="A376" s="2">
        <v>27.3</v>
      </c>
      <c r="B376" s="43">
        <v>311.5</v>
      </c>
    </row>
    <row r="377" spans="1:2" x14ac:dyDescent="0.25">
      <c r="A377" s="3">
        <v>27.4</v>
      </c>
      <c r="B377" s="44">
        <v>314</v>
      </c>
    </row>
    <row r="378" spans="1:2" x14ac:dyDescent="0.25">
      <c r="A378" s="2">
        <v>27.5</v>
      </c>
      <c r="B378" s="43">
        <v>316.5</v>
      </c>
    </row>
    <row r="379" spans="1:2" x14ac:dyDescent="0.25">
      <c r="A379" s="3">
        <v>27.6</v>
      </c>
      <c r="B379" s="44">
        <v>319</v>
      </c>
    </row>
    <row r="380" spans="1:2" x14ac:dyDescent="0.25">
      <c r="A380" s="2">
        <v>27.7</v>
      </c>
      <c r="B380" s="43">
        <v>321.5</v>
      </c>
    </row>
    <row r="381" spans="1:2" x14ac:dyDescent="0.25">
      <c r="A381" s="3">
        <v>27.8</v>
      </c>
      <c r="B381" s="44">
        <v>324</v>
      </c>
    </row>
    <row r="382" spans="1:2" x14ac:dyDescent="0.25">
      <c r="A382" s="2">
        <v>27.9</v>
      </c>
      <c r="B382" s="43">
        <v>326.5</v>
      </c>
    </row>
    <row r="383" spans="1:2" x14ac:dyDescent="0.25">
      <c r="A383" s="41">
        <v>28</v>
      </c>
      <c r="B383" s="42">
        <v>329</v>
      </c>
    </row>
    <row r="384" spans="1:2" x14ac:dyDescent="0.25">
      <c r="A384" s="2">
        <v>28.1</v>
      </c>
      <c r="B384" s="43">
        <v>331.6</v>
      </c>
    </row>
    <row r="385" spans="1:2" x14ac:dyDescent="0.25">
      <c r="A385" s="3">
        <v>28.2</v>
      </c>
      <c r="B385" s="44">
        <v>334.2</v>
      </c>
    </row>
    <row r="386" spans="1:2" x14ac:dyDescent="0.25">
      <c r="A386" s="2">
        <v>28.3</v>
      </c>
      <c r="B386" s="43">
        <v>336.8</v>
      </c>
    </row>
    <row r="387" spans="1:2" x14ac:dyDescent="0.25">
      <c r="A387" s="3">
        <v>28.4</v>
      </c>
      <c r="B387" s="44">
        <v>339.4</v>
      </c>
    </row>
    <row r="388" spans="1:2" x14ac:dyDescent="0.25">
      <c r="A388" s="2">
        <v>28.5</v>
      </c>
      <c r="B388" s="43">
        <v>342</v>
      </c>
    </row>
    <row r="389" spans="1:2" x14ac:dyDescent="0.25">
      <c r="A389" s="3">
        <v>28.6</v>
      </c>
      <c r="B389" s="44">
        <v>344.6</v>
      </c>
    </row>
    <row r="390" spans="1:2" x14ac:dyDescent="0.25">
      <c r="A390" s="2">
        <v>28.7</v>
      </c>
      <c r="B390" s="43">
        <v>347.2</v>
      </c>
    </row>
    <row r="391" spans="1:2" x14ac:dyDescent="0.25">
      <c r="A391" s="3">
        <v>28.8</v>
      </c>
      <c r="B391" s="44">
        <v>349.8</v>
      </c>
    </row>
    <row r="392" spans="1:2" x14ac:dyDescent="0.25">
      <c r="A392" s="2">
        <v>28.9</v>
      </c>
      <c r="B392" s="43">
        <v>352.4</v>
      </c>
    </row>
    <row r="393" spans="1:2" x14ac:dyDescent="0.25">
      <c r="A393" s="41">
        <v>29</v>
      </c>
      <c r="B393" s="42">
        <v>355</v>
      </c>
    </row>
    <row r="394" spans="1:2" x14ac:dyDescent="0.25">
      <c r="A394" s="2">
        <v>29.1</v>
      </c>
      <c r="B394" s="43">
        <v>357.7</v>
      </c>
    </row>
    <row r="395" spans="1:2" x14ac:dyDescent="0.25">
      <c r="A395" s="3">
        <v>29.2</v>
      </c>
      <c r="B395" s="44">
        <v>360.4</v>
      </c>
    </row>
    <row r="396" spans="1:2" x14ac:dyDescent="0.25">
      <c r="A396" s="2">
        <v>29.3</v>
      </c>
      <c r="B396" s="43">
        <v>363.1</v>
      </c>
    </row>
    <row r="397" spans="1:2" x14ac:dyDescent="0.25">
      <c r="A397" s="3">
        <v>29.4</v>
      </c>
      <c r="B397" s="44">
        <v>365.8</v>
      </c>
    </row>
    <row r="398" spans="1:2" x14ac:dyDescent="0.25">
      <c r="A398" s="2">
        <v>29.5</v>
      </c>
      <c r="B398" s="43">
        <v>368.5</v>
      </c>
    </row>
    <row r="399" spans="1:2" x14ac:dyDescent="0.25">
      <c r="A399" s="3">
        <v>29.6</v>
      </c>
      <c r="B399" s="44">
        <v>371.2</v>
      </c>
    </row>
    <row r="400" spans="1:2" x14ac:dyDescent="0.25">
      <c r="A400" s="2">
        <v>29.7</v>
      </c>
      <c r="B400" s="43">
        <v>373.9</v>
      </c>
    </row>
    <row r="401" spans="1:2" x14ac:dyDescent="0.25">
      <c r="A401" s="3">
        <v>29.8</v>
      </c>
      <c r="B401" s="44">
        <v>376.6</v>
      </c>
    </row>
    <row r="402" spans="1:2" x14ac:dyDescent="0.25">
      <c r="A402" s="2">
        <v>29.9</v>
      </c>
      <c r="B402" s="43">
        <v>379.3</v>
      </c>
    </row>
    <row r="403" spans="1:2" x14ac:dyDescent="0.25">
      <c r="A403" s="41">
        <v>30</v>
      </c>
      <c r="B403" s="42">
        <v>382</v>
      </c>
    </row>
  </sheetData>
  <sheetProtection sheet="1" objects="1" scenarios="1"/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2012-07-08T13:42:51Z</dcterms:modified>
</cp:coreProperties>
</file>