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/>
  <bookViews>
    <workbookView showSheetTabs="0" xWindow="120" yWindow="420" windowWidth="11910" windowHeight="5145"/>
  </bookViews>
  <sheets>
    <sheet name="Portada" sheetId="1" r:id="rId1"/>
    <sheet name="1-Configuracion" sheetId="2" r:id="rId2"/>
    <sheet name="1-Rangos" sheetId="9" r:id="rId3"/>
    <sheet name="1-Estadisticas" sheetId="11" r:id="rId4"/>
    <sheet name="1-Graficos" sheetId="12" r:id="rId5"/>
    <sheet name="1-Clasificacion" sheetId="10" r:id="rId6"/>
    <sheet name="1-Historico" sheetId="6" r:id="rId7"/>
    <sheet name="1-Escudos" sheetId="8" r:id="rId8"/>
    <sheet name="1-Jornadas" sheetId="3" r:id="rId9"/>
    <sheet name="Menu-Lateral" sheetId="7" r:id="rId10"/>
    <sheet name="Historico-malo" sheetId="5" state="veryHidden" r:id="rId11"/>
    <sheet name="Versiones" sheetId="15" r:id="rId12"/>
  </sheets>
  <definedNames>
    <definedName name="ClasificacionHistoricos" localSheetId="10">'Historico-malo'!$B$5:$AA$25</definedName>
    <definedName name="ClasificacionHistoricos_1" localSheetId="10">'Historico-malo'!$B$26:$AA$46</definedName>
    <definedName name="Cuarta_Jornada">'1-Jornadas'!$P$41:$P$50</definedName>
    <definedName name="datos_horario">#REF!</definedName>
    <definedName name="Décima_Jornada">'1-Jornadas'!$AP$17:$AP$26</definedName>
    <definedName name="Decimoctava_Jornada">'1-Jornadas'!$BP$17:$BP$26</definedName>
    <definedName name="Decimocuarta_Jornada">'1-Jornadas'!$BC$17:$BC$26</definedName>
    <definedName name="Decimonovena_Jornada">'1-Jornadas'!$BP$29:$BP$38</definedName>
    <definedName name="Decimoquinta_Jornada">'1-Jornadas'!$BC$29:$BC$38</definedName>
    <definedName name="Decimoséptima_Jornada">'1-Jornadas'!$BP$5:$BP$14</definedName>
    <definedName name="Decimosexta_Jornada">'1-Jornadas'!$BC$41:$BC$50</definedName>
    <definedName name="Decimotercera_Jornada">'1-Jornadas'!$BC$5:$BC$14</definedName>
    <definedName name="Duodécima_Jornada">'1-Jornadas'!$AP$41:$AP$50</definedName>
    <definedName name="equipos">'1-Configuracion'!$B$24:$B$43</definedName>
    <definedName name="escudos">OFFSET('1-Escudos'!$A$2,MATCH('1-Jornadas'!$O$5,escudos_teams,0)-1,0,1,1)</definedName>
    <definedName name="escudos_teams">OFFSET('1-Escudos'!$B$2,0,0,COUNTA('1-Escudos'!$A:$A)-1,1)</definedName>
    <definedName name="estadios">'1-Configuracion'!$C$24:$C$43</definedName>
    <definedName name="Granada_C.F.">'1-Jornadas'!$S$67:$S$76</definedName>
    <definedName name="http___www.lfp.es_lfpimprimir.aspx?controltype_clas_div_1_temp_28_jor_18" localSheetId="6">'1-Historico'!$AA$3:$AZ$13</definedName>
    <definedName name="lfpimprimir.aspx?controltype_clas_div_1_temp_28_jor_18" localSheetId="6">'1-Historico'!$A$3:$Z$13</definedName>
    <definedName name="lfpimprimir.aspx?controltype_clas_div_1_temp_29_jor_18" localSheetId="6">'1-Historico'!$Z$17:$AY$27</definedName>
    <definedName name="lfpimprimir.aspx?controltype_clas_div_1_temp_30_jor_18" localSheetId="6">'1-Historico'!$Z$29:$AY$39</definedName>
    <definedName name="lfpimprimir.aspx?controltype_clas_div_1_temp_31_jor_18" localSheetId="6">'1-Historico'!$Z$41:$AY$50</definedName>
    <definedName name="lfpimprimir.aspx?controltype_clas_div_1_temp_32_jor_18" localSheetId="6">'1-Historico'!$Z$51:$AY$61</definedName>
    <definedName name="lfpimprimir.aspx?controltype_clas_div_1_temp_33_jor_18" localSheetId="6">'1-Historico'!$Z$63:$AY$73</definedName>
    <definedName name="lfpimprimir.aspx?controltype_clas_div_1_temp_39_jor_22" localSheetId="10">'Historico-malo'!$B$113:$AA$125</definedName>
    <definedName name="Novena_Jornada">'1-Jornadas'!$AP$5:$AP$14</definedName>
    <definedName name="Octava_Jornada">'1-Jornadas'!$AC$41:$AC$50</definedName>
    <definedName name="Primera_Jornada">'1-Jornadas'!$O$5:$O$14</definedName>
    <definedName name="Quinta_Jornada">'1-Jornadas'!$AC$5:$AC$14</definedName>
    <definedName name="Real_Betis_Balompié">'1-Jornadas'!$P$57:$P$65</definedName>
    <definedName name="Segunda_Jornada">'1-Jornadas'!$P$17:$P$26</definedName>
    <definedName name="Séptima_Jornada">'1-Jornadas'!$AC$29:$AC$38</definedName>
    <definedName name="Sevilla_F.C.">'1-Jornadas'!$P$67:$P$76</definedName>
    <definedName name="Sexta_Jornada">'1-Jornadas'!$AC$17:$AC$26</definedName>
    <definedName name="Tercera_Jornada">'1-Jornadas'!$P$29:$P$38</definedName>
    <definedName name="Trigésima_Jornada">'1-Jornadas'!$AO$80:$AO$89</definedName>
    <definedName name="Trigésimoctava_Jornada">'1-Jornadas'!$BO$80:$BO$89</definedName>
    <definedName name="Trigésimocuarta_Jornada">'1-Jornadas'!$BB$80:$BB$89</definedName>
    <definedName name="Trigésimoprimera_Jornada">'1-Jornadas'!$AO$92:$AO$101</definedName>
    <definedName name="Trigésimoquinta_Jornada">'1-Jornadas'!$BB$92:$BB$101</definedName>
    <definedName name="Trigésimosegunda_Jornada">'1-Jornadas'!$BB$56:$BB$65</definedName>
    <definedName name="Trigésimoséptima_Jornada">'1-Jornadas'!$BO$68:$BO$77</definedName>
    <definedName name="Trigésimosexta_Jornada">'1-Jornadas'!$BO$56:$BO$65</definedName>
    <definedName name="Trigésimotercera_Jornada">'1-Jornadas'!$BB$68:$BB$77</definedName>
    <definedName name="Undécima_Jornada">'1-Jornadas'!$AP$29:$AP$38</definedName>
    <definedName name="Vigésima_Jornada">'1-Jornadas'!$O$56:$O$65</definedName>
    <definedName name="Vigésimoctava_Jornada">'1-Jornadas'!$AO$56:$AO$65</definedName>
    <definedName name="Vigésimocuarta_Jornada">'1-Jornadas'!$AB$56:$AB$65</definedName>
    <definedName name="Vigésimonovena_Jornada">'1-Jornadas'!$AO$68:$AO$77</definedName>
    <definedName name="Vigésimoprimera_Jornada">'1-Jornadas'!$O$68:$O$77</definedName>
    <definedName name="Vigésimoquinta_Jornada">'1-Jornadas'!$AB$68:$AB$77</definedName>
    <definedName name="Vigésimosegunda_Jornada">'1-Jornadas'!$O$80:$O$89</definedName>
    <definedName name="Vigésimoséptima_Jornada">'1-Jornadas'!$AB$92:$AB$101</definedName>
    <definedName name="Vigésimosexta_Jornada">'1-Jornadas'!$AB$80:$AB$89</definedName>
    <definedName name="Vigésimotercera_Jornada">'1-Jornadas'!$O$92:$O$101</definedName>
  </definedNames>
  <calcPr calcId="145621"/>
</workbook>
</file>

<file path=xl/calcChain.xml><?xml version="1.0" encoding="utf-8"?>
<calcChain xmlns="http://schemas.openxmlformats.org/spreadsheetml/2006/main">
  <c r="BO91" i="3" l="1"/>
  <c r="BP95" i="3" l="1"/>
  <c r="K21" i="12" l="1"/>
  <c r="K28" i="12" s="1"/>
  <c r="K35" i="12" s="1"/>
  <c r="K22" i="12"/>
  <c r="K29" i="12" s="1"/>
  <c r="K36" i="12" s="1"/>
  <c r="K23" i="12"/>
  <c r="K30" i="12" s="1"/>
  <c r="K37" i="12" s="1"/>
  <c r="K20" i="12"/>
  <c r="K27" i="12" s="1"/>
  <c r="K34" i="12" s="1"/>
  <c r="AO87" i="11"/>
  <c r="AO86" i="11"/>
  <c r="AO85" i="11"/>
  <c r="AO84" i="11"/>
  <c r="AO83" i="11"/>
  <c r="AO82" i="11"/>
  <c r="AO81" i="11"/>
  <c r="AO80" i="11"/>
  <c r="AO79" i="11"/>
  <c r="AO78" i="11"/>
  <c r="AO77" i="11"/>
  <c r="AO76" i="11"/>
  <c r="AO75" i="11"/>
  <c r="AO74" i="11"/>
  <c r="AO73" i="11"/>
  <c r="AO72" i="11"/>
  <c r="AO71" i="11"/>
  <c r="AO70" i="11"/>
  <c r="AO69" i="11"/>
  <c r="AO68" i="11"/>
  <c r="CA67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O65" i="11"/>
  <c r="AO64" i="11"/>
  <c r="AO63" i="11"/>
  <c r="AO62" i="1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AO46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O43" i="11"/>
  <c r="AO42" i="11"/>
  <c r="AO41" i="11"/>
  <c r="AO40" i="11"/>
  <c r="AO39" i="11"/>
  <c r="AO38" i="11"/>
  <c r="AO37" i="11"/>
  <c r="AO36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O2" i="11"/>
  <c r="AO3" i="11"/>
  <c r="AO4" i="11"/>
  <c r="AO5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BT1" i="11"/>
  <c r="BU1" i="11"/>
  <c r="BV1" i="11"/>
  <c r="BW1" i="11"/>
  <c r="BX1" i="11"/>
  <c r="BY1" i="11"/>
  <c r="BZ1" i="11"/>
  <c r="CA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D1" i="11"/>
  <c r="BE1" i="11"/>
  <c r="BF1" i="11"/>
  <c r="BG1" i="11"/>
  <c r="BH1" i="11"/>
  <c r="BI1" i="11"/>
  <c r="BJ1" i="11"/>
  <c r="BK1" i="11"/>
  <c r="BL1" i="11"/>
  <c r="BM1" i="11"/>
  <c r="BN1" i="11"/>
  <c r="BO1" i="11"/>
  <c r="BP1" i="11"/>
  <c r="BQ1" i="11"/>
  <c r="BR1" i="11"/>
  <c r="BS1" i="11"/>
  <c r="AO1" i="11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P852" i="2" l="1"/>
  <c r="AC852" i="2" s="1"/>
  <c r="K38" i="9"/>
  <c r="Q38" i="9" s="1"/>
  <c r="I38" i="9" s="1"/>
  <c r="L853" i="2" s="1"/>
  <c r="P829" i="2"/>
  <c r="AC829" i="2" s="1"/>
  <c r="K37" i="9"/>
  <c r="Q37" i="9" s="1"/>
  <c r="I37" i="9" s="1"/>
  <c r="L830" i="2" s="1"/>
  <c r="P806" i="2"/>
  <c r="AC806" i="2" s="1"/>
  <c r="K36" i="9"/>
  <c r="Q36" i="9" s="1"/>
  <c r="I36" i="9" s="1"/>
  <c r="L807" i="2" s="1"/>
  <c r="P783" i="2"/>
  <c r="AC783" i="2" s="1"/>
  <c r="K35" i="9"/>
  <c r="Q35" i="9" s="1"/>
  <c r="I35" i="9" s="1"/>
  <c r="L784" i="2" s="1"/>
  <c r="P760" i="2"/>
  <c r="AC760" i="2" s="1"/>
  <c r="K34" i="9"/>
  <c r="Q34" i="9" s="1"/>
  <c r="I34" i="9" s="1"/>
  <c r="L761" i="2" s="1"/>
  <c r="P737" i="2"/>
  <c r="AC737" i="2" s="1"/>
  <c r="K33" i="9"/>
  <c r="Q33" i="9" s="1"/>
  <c r="I33" i="9" s="1"/>
  <c r="L738" i="2" s="1"/>
  <c r="P714" i="2"/>
  <c r="AC714" i="2" s="1"/>
  <c r="K32" i="9"/>
  <c r="Q32" i="9" s="1"/>
  <c r="I32" i="9" s="1"/>
  <c r="L715" i="2" s="1"/>
  <c r="P691" i="2"/>
  <c r="AC691" i="2" s="1"/>
  <c r="K31" i="9"/>
  <c r="Q31" i="9" s="1"/>
  <c r="I31" i="9" s="1"/>
  <c r="L692" i="2" s="1"/>
  <c r="P668" i="2"/>
  <c r="AC668" i="2" s="1"/>
  <c r="K30" i="9"/>
  <c r="Q30" i="9" s="1"/>
  <c r="I30" i="9" s="1"/>
  <c r="L669" i="2" s="1"/>
  <c r="P645" i="2"/>
  <c r="AC645" i="2" s="1"/>
  <c r="K29" i="9"/>
  <c r="Q29" i="9" s="1"/>
  <c r="I29" i="9" s="1"/>
  <c r="L646" i="2" s="1"/>
  <c r="P622" i="2"/>
  <c r="AC622" i="2" s="1"/>
  <c r="K28" i="9"/>
  <c r="Q28" i="9" s="1"/>
  <c r="I28" i="9" s="1"/>
  <c r="L623" i="2" s="1"/>
  <c r="P599" i="2"/>
  <c r="AC599" i="2" s="1"/>
  <c r="K27" i="9"/>
  <c r="Q27" i="9" s="1"/>
  <c r="I27" i="9" s="1"/>
  <c r="L600" i="2" s="1"/>
  <c r="P576" i="2"/>
  <c r="AC576" i="2" s="1"/>
  <c r="K26" i="9"/>
  <c r="Q26" i="9" s="1"/>
  <c r="I26" i="9" s="1"/>
  <c r="L577" i="2" s="1"/>
  <c r="P553" i="2"/>
  <c r="AC553" i="2" s="1"/>
  <c r="K25" i="9"/>
  <c r="Q25" i="9" s="1"/>
  <c r="I25" i="9" s="1"/>
  <c r="L554" i="2" s="1"/>
  <c r="P530" i="2"/>
  <c r="AC530" i="2" s="1"/>
  <c r="K24" i="9"/>
  <c r="Q24" i="9" s="1"/>
  <c r="I24" i="9" s="1"/>
  <c r="L531" i="2" s="1"/>
  <c r="P507" i="2"/>
  <c r="AC507" i="2" s="1"/>
  <c r="K23" i="9"/>
  <c r="Q23" i="9" s="1"/>
  <c r="I23" i="9" s="1"/>
  <c r="L508" i="2" s="1"/>
  <c r="P484" i="2"/>
  <c r="AC484" i="2" s="1"/>
  <c r="K22" i="9"/>
  <c r="Q22" i="9" s="1"/>
  <c r="I22" i="9" s="1"/>
  <c r="L485" i="2" s="1"/>
  <c r="K21" i="9"/>
  <c r="Q21" i="9" s="1"/>
  <c r="I21" i="9" s="1"/>
  <c r="L462" i="2" s="1"/>
  <c r="P461" i="2"/>
  <c r="AC461" i="2" s="1"/>
  <c r="P438" i="2"/>
  <c r="AC438" i="2" s="1"/>
  <c r="K20" i="9"/>
  <c r="Q20" i="9" s="1"/>
  <c r="I20" i="9" s="1"/>
  <c r="L439" i="2" s="1"/>
  <c r="P415" i="2"/>
  <c r="AC415" i="2" s="1"/>
  <c r="K19" i="9"/>
  <c r="Q19" i="9" s="1"/>
  <c r="I19" i="9" s="1"/>
  <c r="L416" i="2" s="1"/>
  <c r="P392" i="2"/>
  <c r="AC392" i="2" s="1"/>
  <c r="K18" i="9"/>
  <c r="Q18" i="9" s="1"/>
  <c r="I18" i="9" s="1"/>
  <c r="L393" i="2" s="1"/>
  <c r="P369" i="2"/>
  <c r="AC369" i="2" s="1"/>
  <c r="K17" i="9"/>
  <c r="Q17" i="9" s="1"/>
  <c r="I17" i="9" s="1"/>
  <c r="L370" i="2" s="1"/>
  <c r="P346" i="2"/>
  <c r="AC346" i="2" s="1"/>
  <c r="K16" i="9"/>
  <c r="Q16" i="9" s="1"/>
  <c r="I16" i="9" s="1"/>
  <c r="L347" i="2" s="1"/>
  <c r="P323" i="2"/>
  <c r="AC323" i="2" s="1"/>
  <c r="K15" i="9"/>
  <c r="Q15" i="9" s="1"/>
  <c r="I15" i="9" s="1"/>
  <c r="L324" i="2" s="1"/>
  <c r="P300" i="2"/>
  <c r="AC300" i="2" s="1"/>
  <c r="K14" i="9"/>
  <c r="Q14" i="9" s="1"/>
  <c r="I14" i="9" s="1"/>
  <c r="L301" i="2" s="1"/>
  <c r="P277" i="2"/>
  <c r="AC277" i="2" s="1"/>
  <c r="K13" i="9"/>
  <c r="Q13" i="9" s="1"/>
  <c r="I13" i="9" s="1"/>
  <c r="L278" i="2" s="1"/>
  <c r="P254" i="2"/>
  <c r="AC254" i="2" s="1"/>
  <c r="K12" i="9"/>
  <c r="Q12" i="9" s="1"/>
  <c r="I12" i="9" s="1"/>
  <c r="L255" i="2" s="1"/>
  <c r="P231" i="2"/>
  <c r="AC231" i="2" s="1"/>
  <c r="K11" i="9"/>
  <c r="Q11" i="9" s="1"/>
  <c r="I11" i="9" s="1"/>
  <c r="L232" i="2" s="1"/>
  <c r="P208" i="2"/>
  <c r="AC208" i="2" s="1"/>
  <c r="K10" i="9"/>
  <c r="Q10" i="9" s="1"/>
  <c r="I10" i="9" s="1"/>
  <c r="L209" i="2" s="1"/>
  <c r="P185" i="2"/>
  <c r="AC185" i="2" s="1"/>
  <c r="K9" i="9"/>
  <c r="Q9" i="9" s="1"/>
  <c r="I9" i="9" s="1"/>
  <c r="L186" i="2" s="1"/>
  <c r="P162" i="2"/>
  <c r="AC162" i="2" s="1"/>
  <c r="K8" i="9"/>
  <c r="Q8" i="9" s="1"/>
  <c r="I8" i="9" s="1"/>
  <c r="L163" i="2" s="1"/>
  <c r="P139" i="2"/>
  <c r="AC139" i="2" s="1"/>
  <c r="K7" i="9"/>
  <c r="Q7" i="9" s="1"/>
  <c r="I7" i="9" s="1"/>
  <c r="L140" i="2" s="1"/>
  <c r="P116" i="2"/>
  <c r="AC116" i="2" s="1"/>
  <c r="C38" i="9" l="1"/>
  <c r="F853" i="2" s="1"/>
  <c r="L38" i="9"/>
  <c r="D38" i="9" s="1"/>
  <c r="G853" i="2" s="1"/>
  <c r="N38" i="9"/>
  <c r="F38" i="9" s="1"/>
  <c r="I853" i="2" s="1"/>
  <c r="P38" i="9"/>
  <c r="H38" i="9" s="1"/>
  <c r="K853" i="2" s="1"/>
  <c r="M38" i="9"/>
  <c r="E38" i="9" s="1"/>
  <c r="H853" i="2" s="1"/>
  <c r="O38" i="9"/>
  <c r="G38" i="9" s="1"/>
  <c r="J853" i="2" s="1"/>
  <c r="C37" i="9"/>
  <c r="F830" i="2" s="1"/>
  <c r="L37" i="9"/>
  <c r="D37" i="9" s="1"/>
  <c r="G830" i="2" s="1"/>
  <c r="N37" i="9"/>
  <c r="F37" i="9" s="1"/>
  <c r="I830" i="2" s="1"/>
  <c r="P37" i="9"/>
  <c r="H37" i="9" s="1"/>
  <c r="K830" i="2" s="1"/>
  <c r="M37" i="9"/>
  <c r="E37" i="9" s="1"/>
  <c r="H830" i="2" s="1"/>
  <c r="O37" i="9"/>
  <c r="G37" i="9" s="1"/>
  <c r="J830" i="2" s="1"/>
  <c r="C36" i="9"/>
  <c r="F807" i="2" s="1"/>
  <c r="L36" i="9"/>
  <c r="D36" i="9" s="1"/>
  <c r="G807" i="2" s="1"/>
  <c r="N36" i="9"/>
  <c r="F36" i="9" s="1"/>
  <c r="I807" i="2" s="1"/>
  <c r="P36" i="9"/>
  <c r="H36" i="9" s="1"/>
  <c r="K807" i="2" s="1"/>
  <c r="M36" i="9"/>
  <c r="E36" i="9" s="1"/>
  <c r="H807" i="2" s="1"/>
  <c r="O36" i="9"/>
  <c r="G36" i="9" s="1"/>
  <c r="J807" i="2" s="1"/>
  <c r="C35" i="9"/>
  <c r="F784" i="2" s="1"/>
  <c r="L35" i="9"/>
  <c r="D35" i="9" s="1"/>
  <c r="G784" i="2" s="1"/>
  <c r="N35" i="9"/>
  <c r="F35" i="9" s="1"/>
  <c r="I784" i="2" s="1"/>
  <c r="P35" i="9"/>
  <c r="H35" i="9" s="1"/>
  <c r="K784" i="2" s="1"/>
  <c r="M35" i="9"/>
  <c r="E35" i="9" s="1"/>
  <c r="H784" i="2" s="1"/>
  <c r="O35" i="9"/>
  <c r="G35" i="9" s="1"/>
  <c r="J784" i="2" s="1"/>
  <c r="C34" i="9"/>
  <c r="F761" i="2" s="1"/>
  <c r="L34" i="9"/>
  <c r="D34" i="9" s="1"/>
  <c r="G761" i="2" s="1"/>
  <c r="N34" i="9"/>
  <c r="F34" i="9" s="1"/>
  <c r="I761" i="2" s="1"/>
  <c r="P34" i="9"/>
  <c r="H34" i="9" s="1"/>
  <c r="K761" i="2" s="1"/>
  <c r="M34" i="9"/>
  <c r="E34" i="9" s="1"/>
  <c r="H761" i="2" s="1"/>
  <c r="O34" i="9"/>
  <c r="G34" i="9" s="1"/>
  <c r="J761" i="2" s="1"/>
  <c r="C33" i="9"/>
  <c r="F738" i="2" s="1"/>
  <c r="L33" i="9"/>
  <c r="D33" i="9" s="1"/>
  <c r="G738" i="2" s="1"/>
  <c r="N33" i="9"/>
  <c r="F33" i="9" s="1"/>
  <c r="I738" i="2" s="1"/>
  <c r="P33" i="9"/>
  <c r="H33" i="9" s="1"/>
  <c r="K738" i="2" s="1"/>
  <c r="M33" i="9"/>
  <c r="E33" i="9" s="1"/>
  <c r="H738" i="2" s="1"/>
  <c r="O33" i="9"/>
  <c r="G33" i="9" s="1"/>
  <c r="J738" i="2" s="1"/>
  <c r="C32" i="9"/>
  <c r="F715" i="2" s="1"/>
  <c r="L32" i="9"/>
  <c r="D32" i="9" s="1"/>
  <c r="G715" i="2" s="1"/>
  <c r="N32" i="9"/>
  <c r="F32" i="9" s="1"/>
  <c r="I715" i="2" s="1"/>
  <c r="P32" i="9"/>
  <c r="H32" i="9" s="1"/>
  <c r="K715" i="2" s="1"/>
  <c r="M32" i="9"/>
  <c r="E32" i="9" s="1"/>
  <c r="H715" i="2" s="1"/>
  <c r="O32" i="9"/>
  <c r="G32" i="9" s="1"/>
  <c r="J715" i="2" s="1"/>
  <c r="C31" i="9"/>
  <c r="F692" i="2" s="1"/>
  <c r="L31" i="9"/>
  <c r="D31" i="9" s="1"/>
  <c r="G692" i="2" s="1"/>
  <c r="N31" i="9"/>
  <c r="F31" i="9" s="1"/>
  <c r="I692" i="2" s="1"/>
  <c r="P31" i="9"/>
  <c r="H31" i="9" s="1"/>
  <c r="K692" i="2" s="1"/>
  <c r="M31" i="9"/>
  <c r="E31" i="9" s="1"/>
  <c r="H692" i="2" s="1"/>
  <c r="O31" i="9"/>
  <c r="G31" i="9" s="1"/>
  <c r="J692" i="2" s="1"/>
  <c r="C30" i="9"/>
  <c r="F669" i="2" s="1"/>
  <c r="L30" i="9"/>
  <c r="D30" i="9" s="1"/>
  <c r="G669" i="2" s="1"/>
  <c r="N30" i="9"/>
  <c r="F30" i="9" s="1"/>
  <c r="I669" i="2" s="1"/>
  <c r="P30" i="9"/>
  <c r="H30" i="9" s="1"/>
  <c r="K669" i="2" s="1"/>
  <c r="M30" i="9"/>
  <c r="E30" i="9" s="1"/>
  <c r="H669" i="2" s="1"/>
  <c r="O30" i="9"/>
  <c r="G30" i="9" s="1"/>
  <c r="J669" i="2" s="1"/>
  <c r="C29" i="9"/>
  <c r="F646" i="2" s="1"/>
  <c r="L29" i="9"/>
  <c r="D29" i="9" s="1"/>
  <c r="G646" i="2" s="1"/>
  <c r="N29" i="9"/>
  <c r="F29" i="9" s="1"/>
  <c r="I646" i="2" s="1"/>
  <c r="P29" i="9"/>
  <c r="H29" i="9" s="1"/>
  <c r="K646" i="2" s="1"/>
  <c r="M29" i="9"/>
  <c r="E29" i="9" s="1"/>
  <c r="H646" i="2" s="1"/>
  <c r="O29" i="9"/>
  <c r="G29" i="9" s="1"/>
  <c r="J646" i="2" s="1"/>
  <c r="C28" i="9"/>
  <c r="F623" i="2" s="1"/>
  <c r="L28" i="9"/>
  <c r="D28" i="9" s="1"/>
  <c r="G623" i="2" s="1"/>
  <c r="N28" i="9"/>
  <c r="F28" i="9" s="1"/>
  <c r="I623" i="2" s="1"/>
  <c r="P28" i="9"/>
  <c r="H28" i="9" s="1"/>
  <c r="K623" i="2" s="1"/>
  <c r="M28" i="9"/>
  <c r="E28" i="9" s="1"/>
  <c r="H623" i="2" s="1"/>
  <c r="O28" i="9"/>
  <c r="G28" i="9" s="1"/>
  <c r="J623" i="2" s="1"/>
  <c r="C27" i="9"/>
  <c r="F600" i="2" s="1"/>
  <c r="L27" i="9"/>
  <c r="D27" i="9" s="1"/>
  <c r="G600" i="2" s="1"/>
  <c r="N27" i="9"/>
  <c r="F27" i="9" s="1"/>
  <c r="I600" i="2" s="1"/>
  <c r="P27" i="9"/>
  <c r="H27" i="9" s="1"/>
  <c r="K600" i="2" s="1"/>
  <c r="M27" i="9"/>
  <c r="E27" i="9" s="1"/>
  <c r="H600" i="2" s="1"/>
  <c r="O27" i="9"/>
  <c r="G27" i="9" s="1"/>
  <c r="J600" i="2" s="1"/>
  <c r="C26" i="9"/>
  <c r="F577" i="2" s="1"/>
  <c r="L26" i="9"/>
  <c r="D26" i="9" s="1"/>
  <c r="G577" i="2" s="1"/>
  <c r="N26" i="9"/>
  <c r="F26" i="9" s="1"/>
  <c r="I577" i="2" s="1"/>
  <c r="P26" i="9"/>
  <c r="H26" i="9" s="1"/>
  <c r="K577" i="2" s="1"/>
  <c r="M26" i="9"/>
  <c r="E26" i="9" s="1"/>
  <c r="H577" i="2" s="1"/>
  <c r="O26" i="9"/>
  <c r="G26" i="9" s="1"/>
  <c r="J577" i="2" s="1"/>
  <c r="C25" i="9"/>
  <c r="F554" i="2" s="1"/>
  <c r="L25" i="9"/>
  <c r="D25" i="9" s="1"/>
  <c r="G554" i="2" s="1"/>
  <c r="N25" i="9"/>
  <c r="F25" i="9" s="1"/>
  <c r="I554" i="2" s="1"/>
  <c r="P25" i="9"/>
  <c r="H25" i="9" s="1"/>
  <c r="K554" i="2" s="1"/>
  <c r="M25" i="9"/>
  <c r="E25" i="9" s="1"/>
  <c r="H554" i="2" s="1"/>
  <c r="O25" i="9"/>
  <c r="G25" i="9" s="1"/>
  <c r="J554" i="2" s="1"/>
  <c r="C24" i="9"/>
  <c r="F531" i="2" s="1"/>
  <c r="L24" i="9"/>
  <c r="D24" i="9" s="1"/>
  <c r="G531" i="2" s="1"/>
  <c r="N24" i="9"/>
  <c r="F24" i="9" s="1"/>
  <c r="I531" i="2" s="1"/>
  <c r="P24" i="9"/>
  <c r="H24" i="9" s="1"/>
  <c r="K531" i="2" s="1"/>
  <c r="M24" i="9"/>
  <c r="E24" i="9" s="1"/>
  <c r="H531" i="2" s="1"/>
  <c r="O24" i="9"/>
  <c r="G24" i="9" s="1"/>
  <c r="J531" i="2" s="1"/>
  <c r="C23" i="9"/>
  <c r="F508" i="2" s="1"/>
  <c r="L23" i="9"/>
  <c r="D23" i="9" s="1"/>
  <c r="G508" i="2" s="1"/>
  <c r="N23" i="9"/>
  <c r="F23" i="9" s="1"/>
  <c r="I508" i="2" s="1"/>
  <c r="P23" i="9"/>
  <c r="H23" i="9" s="1"/>
  <c r="K508" i="2" s="1"/>
  <c r="M23" i="9"/>
  <c r="E23" i="9" s="1"/>
  <c r="H508" i="2" s="1"/>
  <c r="O23" i="9"/>
  <c r="G23" i="9" s="1"/>
  <c r="J508" i="2" s="1"/>
  <c r="C22" i="9"/>
  <c r="F485" i="2" s="1"/>
  <c r="L22" i="9"/>
  <c r="D22" i="9" s="1"/>
  <c r="G485" i="2" s="1"/>
  <c r="N22" i="9"/>
  <c r="F22" i="9" s="1"/>
  <c r="I485" i="2" s="1"/>
  <c r="P22" i="9"/>
  <c r="H22" i="9" s="1"/>
  <c r="K485" i="2" s="1"/>
  <c r="M22" i="9"/>
  <c r="E22" i="9" s="1"/>
  <c r="H485" i="2" s="1"/>
  <c r="O22" i="9"/>
  <c r="G22" i="9" s="1"/>
  <c r="J485" i="2" s="1"/>
  <c r="C21" i="9"/>
  <c r="F462" i="2" s="1"/>
  <c r="L21" i="9"/>
  <c r="D21" i="9" s="1"/>
  <c r="G462" i="2" s="1"/>
  <c r="N21" i="9"/>
  <c r="F21" i="9" s="1"/>
  <c r="I462" i="2" s="1"/>
  <c r="P21" i="9"/>
  <c r="H21" i="9" s="1"/>
  <c r="K462" i="2" s="1"/>
  <c r="M21" i="9"/>
  <c r="E21" i="9" s="1"/>
  <c r="H462" i="2" s="1"/>
  <c r="O21" i="9"/>
  <c r="G21" i="9" s="1"/>
  <c r="J462" i="2" s="1"/>
  <c r="C20" i="9"/>
  <c r="F439" i="2" s="1"/>
  <c r="L20" i="9"/>
  <c r="D20" i="9" s="1"/>
  <c r="G439" i="2" s="1"/>
  <c r="N20" i="9"/>
  <c r="F20" i="9" s="1"/>
  <c r="I439" i="2" s="1"/>
  <c r="P20" i="9"/>
  <c r="H20" i="9" s="1"/>
  <c r="K439" i="2" s="1"/>
  <c r="M20" i="9"/>
  <c r="E20" i="9" s="1"/>
  <c r="H439" i="2" s="1"/>
  <c r="O20" i="9"/>
  <c r="G20" i="9" s="1"/>
  <c r="J439" i="2" s="1"/>
  <c r="C19" i="9"/>
  <c r="F416" i="2" s="1"/>
  <c r="L19" i="9"/>
  <c r="D19" i="9" s="1"/>
  <c r="G416" i="2" s="1"/>
  <c r="N19" i="9"/>
  <c r="F19" i="9" s="1"/>
  <c r="I416" i="2" s="1"/>
  <c r="P19" i="9"/>
  <c r="H19" i="9" s="1"/>
  <c r="K416" i="2" s="1"/>
  <c r="M19" i="9"/>
  <c r="E19" i="9" s="1"/>
  <c r="H416" i="2" s="1"/>
  <c r="O19" i="9"/>
  <c r="G19" i="9" s="1"/>
  <c r="J416" i="2" s="1"/>
  <c r="C18" i="9"/>
  <c r="F393" i="2" s="1"/>
  <c r="L18" i="9"/>
  <c r="D18" i="9" s="1"/>
  <c r="G393" i="2" s="1"/>
  <c r="N18" i="9"/>
  <c r="F18" i="9" s="1"/>
  <c r="I393" i="2" s="1"/>
  <c r="P18" i="9"/>
  <c r="H18" i="9" s="1"/>
  <c r="K393" i="2" s="1"/>
  <c r="M18" i="9"/>
  <c r="E18" i="9" s="1"/>
  <c r="H393" i="2" s="1"/>
  <c r="O18" i="9"/>
  <c r="G18" i="9" s="1"/>
  <c r="J393" i="2" s="1"/>
  <c r="C17" i="9"/>
  <c r="F370" i="2" s="1"/>
  <c r="L17" i="9"/>
  <c r="D17" i="9" s="1"/>
  <c r="G370" i="2" s="1"/>
  <c r="N17" i="9"/>
  <c r="F17" i="9" s="1"/>
  <c r="I370" i="2" s="1"/>
  <c r="P17" i="9"/>
  <c r="H17" i="9" s="1"/>
  <c r="K370" i="2" s="1"/>
  <c r="M17" i="9"/>
  <c r="E17" i="9" s="1"/>
  <c r="H370" i="2" s="1"/>
  <c r="O17" i="9"/>
  <c r="G17" i="9" s="1"/>
  <c r="J370" i="2" s="1"/>
  <c r="C16" i="9"/>
  <c r="F347" i="2" s="1"/>
  <c r="L16" i="9"/>
  <c r="D16" i="9" s="1"/>
  <c r="G347" i="2" s="1"/>
  <c r="N16" i="9"/>
  <c r="F16" i="9" s="1"/>
  <c r="I347" i="2" s="1"/>
  <c r="P16" i="9"/>
  <c r="H16" i="9" s="1"/>
  <c r="K347" i="2" s="1"/>
  <c r="M16" i="9"/>
  <c r="E16" i="9" s="1"/>
  <c r="H347" i="2" s="1"/>
  <c r="O16" i="9"/>
  <c r="G16" i="9" s="1"/>
  <c r="J347" i="2" s="1"/>
  <c r="C15" i="9"/>
  <c r="F324" i="2" s="1"/>
  <c r="L15" i="9"/>
  <c r="D15" i="9" s="1"/>
  <c r="G324" i="2" s="1"/>
  <c r="N15" i="9"/>
  <c r="F15" i="9" s="1"/>
  <c r="I324" i="2" s="1"/>
  <c r="P15" i="9"/>
  <c r="H15" i="9" s="1"/>
  <c r="K324" i="2" s="1"/>
  <c r="M15" i="9"/>
  <c r="E15" i="9" s="1"/>
  <c r="H324" i="2" s="1"/>
  <c r="O15" i="9"/>
  <c r="G15" i="9" s="1"/>
  <c r="J324" i="2" s="1"/>
  <c r="C14" i="9"/>
  <c r="F301" i="2" s="1"/>
  <c r="L14" i="9"/>
  <c r="D14" i="9" s="1"/>
  <c r="G301" i="2" s="1"/>
  <c r="N14" i="9"/>
  <c r="F14" i="9" s="1"/>
  <c r="I301" i="2" s="1"/>
  <c r="P14" i="9"/>
  <c r="H14" i="9" s="1"/>
  <c r="K301" i="2" s="1"/>
  <c r="M14" i="9"/>
  <c r="E14" i="9" s="1"/>
  <c r="H301" i="2" s="1"/>
  <c r="O14" i="9"/>
  <c r="G14" i="9" s="1"/>
  <c r="J301" i="2" s="1"/>
  <c r="C13" i="9"/>
  <c r="F278" i="2" s="1"/>
  <c r="L13" i="9"/>
  <c r="D13" i="9" s="1"/>
  <c r="G278" i="2" s="1"/>
  <c r="N13" i="9"/>
  <c r="F13" i="9" s="1"/>
  <c r="I278" i="2" s="1"/>
  <c r="P13" i="9"/>
  <c r="H13" i="9" s="1"/>
  <c r="K278" i="2" s="1"/>
  <c r="M13" i="9"/>
  <c r="E13" i="9" s="1"/>
  <c r="H278" i="2" s="1"/>
  <c r="O13" i="9"/>
  <c r="G13" i="9" s="1"/>
  <c r="J278" i="2" s="1"/>
  <c r="C12" i="9"/>
  <c r="F255" i="2" s="1"/>
  <c r="L12" i="9"/>
  <c r="D12" i="9" s="1"/>
  <c r="G255" i="2" s="1"/>
  <c r="N12" i="9"/>
  <c r="F12" i="9" s="1"/>
  <c r="I255" i="2" s="1"/>
  <c r="P12" i="9"/>
  <c r="H12" i="9" s="1"/>
  <c r="K255" i="2" s="1"/>
  <c r="M12" i="9"/>
  <c r="E12" i="9" s="1"/>
  <c r="H255" i="2" s="1"/>
  <c r="O12" i="9"/>
  <c r="G12" i="9" s="1"/>
  <c r="J255" i="2" s="1"/>
  <c r="C11" i="9"/>
  <c r="F232" i="2" s="1"/>
  <c r="L11" i="9"/>
  <c r="D11" i="9" s="1"/>
  <c r="G232" i="2" s="1"/>
  <c r="N11" i="9"/>
  <c r="F11" i="9" s="1"/>
  <c r="I232" i="2" s="1"/>
  <c r="P11" i="9"/>
  <c r="H11" i="9" s="1"/>
  <c r="K232" i="2" s="1"/>
  <c r="M11" i="9"/>
  <c r="E11" i="9" s="1"/>
  <c r="H232" i="2" s="1"/>
  <c r="O11" i="9"/>
  <c r="G11" i="9" s="1"/>
  <c r="J232" i="2" s="1"/>
  <c r="C10" i="9"/>
  <c r="F209" i="2" s="1"/>
  <c r="L10" i="9"/>
  <c r="D10" i="9" s="1"/>
  <c r="G209" i="2" s="1"/>
  <c r="N10" i="9"/>
  <c r="F10" i="9" s="1"/>
  <c r="I209" i="2" s="1"/>
  <c r="P10" i="9"/>
  <c r="H10" i="9" s="1"/>
  <c r="K209" i="2" s="1"/>
  <c r="M10" i="9"/>
  <c r="E10" i="9" s="1"/>
  <c r="H209" i="2" s="1"/>
  <c r="O10" i="9"/>
  <c r="G10" i="9" s="1"/>
  <c r="J209" i="2" s="1"/>
  <c r="C9" i="9"/>
  <c r="F186" i="2" s="1"/>
  <c r="L9" i="9"/>
  <c r="D9" i="9" s="1"/>
  <c r="G186" i="2" s="1"/>
  <c r="N9" i="9"/>
  <c r="F9" i="9" s="1"/>
  <c r="I186" i="2" s="1"/>
  <c r="P9" i="9"/>
  <c r="H9" i="9" s="1"/>
  <c r="K186" i="2" s="1"/>
  <c r="M9" i="9"/>
  <c r="E9" i="9" s="1"/>
  <c r="H186" i="2" s="1"/>
  <c r="O9" i="9"/>
  <c r="G9" i="9" s="1"/>
  <c r="J186" i="2" s="1"/>
  <c r="C8" i="9"/>
  <c r="F163" i="2" s="1"/>
  <c r="L8" i="9"/>
  <c r="D8" i="9" s="1"/>
  <c r="G163" i="2" s="1"/>
  <c r="N8" i="9"/>
  <c r="F8" i="9" s="1"/>
  <c r="I163" i="2" s="1"/>
  <c r="P8" i="9"/>
  <c r="H8" i="9" s="1"/>
  <c r="K163" i="2" s="1"/>
  <c r="M8" i="9"/>
  <c r="E8" i="9" s="1"/>
  <c r="H163" i="2" s="1"/>
  <c r="O8" i="9"/>
  <c r="G8" i="9" s="1"/>
  <c r="J163" i="2" s="1"/>
  <c r="C7" i="9"/>
  <c r="F140" i="2" s="1"/>
  <c r="L7" i="9"/>
  <c r="D7" i="9" s="1"/>
  <c r="G140" i="2" s="1"/>
  <c r="N7" i="9"/>
  <c r="F7" i="9" s="1"/>
  <c r="I140" i="2" s="1"/>
  <c r="P7" i="9"/>
  <c r="H7" i="9" s="1"/>
  <c r="K140" i="2" s="1"/>
  <c r="M7" i="9"/>
  <c r="E7" i="9" s="1"/>
  <c r="H140" i="2" s="1"/>
  <c r="O7" i="9"/>
  <c r="G7" i="9" s="1"/>
  <c r="J140" i="2" s="1"/>
  <c r="K6" i="9"/>
  <c r="Q6" i="9" s="1"/>
  <c r="I6" i="9" s="1"/>
  <c r="L117" i="2" s="1"/>
  <c r="P93" i="2"/>
  <c r="AC93" i="2" s="1"/>
  <c r="K5" i="9"/>
  <c r="Q5" i="9" s="1"/>
  <c r="I5" i="9" s="1"/>
  <c r="L94" i="2" s="1"/>
  <c r="P70" i="2"/>
  <c r="AC70" i="2" s="1"/>
  <c r="K4" i="9"/>
  <c r="Q4" i="9" s="1"/>
  <c r="I4" i="9" s="1"/>
  <c r="L71" i="2" s="1"/>
  <c r="P47" i="2"/>
  <c r="AC47" i="2" s="1"/>
  <c r="K3" i="9"/>
  <c r="C3" i="9" s="1"/>
  <c r="F48" i="2" s="1"/>
  <c r="P24" i="2"/>
  <c r="AC24" i="2" s="1"/>
  <c r="K2" i="9"/>
  <c r="L2" i="9" s="1"/>
  <c r="K1" i="9"/>
  <c r="N1" i="9" s="1"/>
  <c r="F1" i="9" s="1"/>
  <c r="I2" i="2" s="1"/>
  <c r="C6" i="9" l="1"/>
  <c r="F117" i="2" s="1"/>
  <c r="L6" i="9"/>
  <c r="D6" i="9" s="1"/>
  <c r="G117" i="2" s="1"/>
  <c r="N6" i="9"/>
  <c r="F6" i="9" s="1"/>
  <c r="I117" i="2" s="1"/>
  <c r="P6" i="9"/>
  <c r="H6" i="9" s="1"/>
  <c r="K117" i="2" s="1"/>
  <c r="M6" i="9"/>
  <c r="E6" i="9" s="1"/>
  <c r="H117" i="2" s="1"/>
  <c r="O6" i="9"/>
  <c r="G6" i="9" s="1"/>
  <c r="J117" i="2" s="1"/>
  <c r="C5" i="9"/>
  <c r="F94" i="2" s="1"/>
  <c r="L5" i="9"/>
  <c r="D5" i="9" s="1"/>
  <c r="G94" i="2" s="1"/>
  <c r="N5" i="9"/>
  <c r="F5" i="9" s="1"/>
  <c r="I94" i="2" s="1"/>
  <c r="P5" i="9"/>
  <c r="H5" i="9" s="1"/>
  <c r="K94" i="2" s="1"/>
  <c r="M5" i="9"/>
  <c r="E5" i="9" s="1"/>
  <c r="H94" i="2" s="1"/>
  <c r="O5" i="9"/>
  <c r="G5" i="9" s="1"/>
  <c r="J94" i="2" s="1"/>
  <c r="C4" i="9"/>
  <c r="F71" i="2" s="1"/>
  <c r="L4" i="9"/>
  <c r="D4" i="9" s="1"/>
  <c r="G71" i="2" s="1"/>
  <c r="N4" i="9"/>
  <c r="F4" i="9" s="1"/>
  <c r="I71" i="2" s="1"/>
  <c r="P4" i="9"/>
  <c r="H4" i="9" s="1"/>
  <c r="K71" i="2" s="1"/>
  <c r="M4" i="9"/>
  <c r="E4" i="9" s="1"/>
  <c r="H71" i="2" s="1"/>
  <c r="O4" i="9"/>
  <c r="G4" i="9" s="1"/>
  <c r="J71" i="2" s="1"/>
  <c r="O3" i="9"/>
  <c r="G3" i="9" s="1"/>
  <c r="J48" i="2" s="1"/>
  <c r="Q3" i="9"/>
  <c r="I3" i="9" s="1"/>
  <c r="L48" i="2" s="1"/>
  <c r="M3" i="9"/>
  <c r="E3" i="9" s="1"/>
  <c r="H48" i="2" s="1"/>
  <c r="P3" i="9"/>
  <c r="H3" i="9" s="1"/>
  <c r="K48" i="2" s="1"/>
  <c r="N3" i="9"/>
  <c r="F3" i="9" s="1"/>
  <c r="I48" i="2" s="1"/>
  <c r="L3" i="9"/>
  <c r="D3" i="9" s="1"/>
  <c r="G48" i="2" s="1"/>
  <c r="Q1" i="9"/>
  <c r="I1" i="9" s="1"/>
  <c r="L2" i="2" s="1"/>
  <c r="O1" i="9"/>
  <c r="G1" i="9" s="1"/>
  <c r="J2" i="2" s="1"/>
  <c r="M1" i="9"/>
  <c r="E1" i="9" s="1"/>
  <c r="H2" i="2" s="1"/>
  <c r="C1" i="9"/>
  <c r="F2" i="2" s="1"/>
  <c r="L1" i="9"/>
  <c r="D1" i="9" s="1"/>
  <c r="G2" i="2" s="1"/>
  <c r="P1" i="9"/>
  <c r="H1" i="9" s="1"/>
  <c r="K2" i="2" s="1"/>
  <c r="Q2" i="9"/>
  <c r="I2" i="9" s="1"/>
  <c r="L25" i="2" s="1"/>
  <c r="N2" i="9"/>
  <c r="P2" i="9"/>
  <c r="M2" i="9"/>
  <c r="O2" i="9"/>
  <c r="C2" i="9"/>
  <c r="F25" i="2" s="1"/>
  <c r="D2" i="9"/>
  <c r="G25" i="2" s="1"/>
  <c r="F2" i="9"/>
  <c r="I25" i="2" s="1"/>
  <c r="H2" i="9"/>
  <c r="K25" i="2" s="1"/>
  <c r="E2" i="9"/>
  <c r="H25" i="2" s="1"/>
  <c r="G2" i="9"/>
  <c r="J25" i="2" s="1"/>
  <c r="S5" i="3"/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P6" i="2" l="1"/>
  <c r="E29" i="2"/>
  <c r="P10" i="2"/>
  <c r="E33" i="2"/>
  <c r="P16" i="2"/>
  <c r="E39" i="2"/>
  <c r="P3" i="2"/>
  <c r="E26" i="2"/>
  <c r="P5" i="2"/>
  <c r="E28" i="2"/>
  <c r="P7" i="2"/>
  <c r="E30" i="2"/>
  <c r="P9" i="2"/>
  <c r="E32" i="2"/>
  <c r="P11" i="2"/>
  <c r="E34" i="2"/>
  <c r="P13" i="2"/>
  <c r="E36" i="2"/>
  <c r="P15" i="2"/>
  <c r="E38" i="2"/>
  <c r="P17" i="2"/>
  <c r="E40" i="2"/>
  <c r="P19" i="2"/>
  <c r="E42" i="2"/>
  <c r="P21" i="2"/>
  <c r="E44" i="2"/>
  <c r="P4" i="2"/>
  <c r="E27" i="2"/>
  <c r="P8" i="2"/>
  <c r="E31" i="2"/>
  <c r="P12" i="2"/>
  <c r="E35" i="2"/>
  <c r="P14" i="2"/>
  <c r="E37" i="2"/>
  <c r="P18" i="2"/>
  <c r="E41" i="2"/>
  <c r="P20" i="2"/>
  <c r="E43" i="2"/>
  <c r="P22" i="2"/>
  <c r="E45" i="2"/>
  <c r="BM89" i="3"/>
  <c r="BU89" i="3" s="1"/>
  <c r="BM88" i="3"/>
  <c r="BU88" i="3" s="1"/>
  <c r="BM87" i="3"/>
  <c r="BU87" i="3" s="1"/>
  <c r="BM86" i="3"/>
  <c r="BU86" i="3" s="1"/>
  <c r="BM85" i="3"/>
  <c r="BU85" i="3" s="1"/>
  <c r="BM84" i="3"/>
  <c r="BU84" i="3" s="1"/>
  <c r="BM83" i="3"/>
  <c r="BU83" i="3" s="1"/>
  <c r="BM82" i="3"/>
  <c r="BU82" i="3" s="1"/>
  <c r="BM81" i="3"/>
  <c r="BU81" i="3" s="1"/>
  <c r="BM80" i="3"/>
  <c r="BN80" i="3" s="1"/>
  <c r="BM77" i="3"/>
  <c r="BU77" i="3" s="1"/>
  <c r="BM76" i="3"/>
  <c r="BU76" i="3" s="1"/>
  <c r="BM75" i="3"/>
  <c r="BU75" i="3" s="1"/>
  <c r="BM74" i="3"/>
  <c r="BU74" i="3" s="1"/>
  <c r="BM73" i="3"/>
  <c r="BU73" i="3" s="1"/>
  <c r="BM72" i="3"/>
  <c r="BU72" i="3" s="1"/>
  <c r="BM71" i="3"/>
  <c r="BU71" i="3" s="1"/>
  <c r="BM70" i="3"/>
  <c r="BU70" i="3" s="1"/>
  <c r="BM69" i="3"/>
  <c r="BU69" i="3" s="1"/>
  <c r="BM68" i="3"/>
  <c r="BU68" i="3" s="1"/>
  <c r="BM65" i="3"/>
  <c r="BU65" i="3" s="1"/>
  <c r="BM64" i="3"/>
  <c r="BU64" i="3" s="1"/>
  <c r="BM63" i="3"/>
  <c r="BU63" i="3" s="1"/>
  <c r="BM62" i="3"/>
  <c r="BU62" i="3" s="1"/>
  <c r="BM61" i="3"/>
  <c r="BU61" i="3" s="1"/>
  <c r="BM60" i="3"/>
  <c r="BU60" i="3" s="1"/>
  <c r="BM59" i="3"/>
  <c r="BU59" i="3" s="1"/>
  <c r="BM58" i="3"/>
  <c r="BU58" i="3" s="1"/>
  <c r="BM57" i="3"/>
  <c r="BU57" i="3" s="1"/>
  <c r="BM56" i="3"/>
  <c r="BU56" i="3" s="1"/>
  <c r="BM38" i="3"/>
  <c r="BU38" i="3" s="1"/>
  <c r="BM37" i="3"/>
  <c r="BU37" i="3" s="1"/>
  <c r="BM36" i="3"/>
  <c r="BU36" i="3" s="1"/>
  <c r="BM35" i="3"/>
  <c r="BU35" i="3" s="1"/>
  <c r="BM34" i="3"/>
  <c r="BU34" i="3" s="1"/>
  <c r="BM33" i="3"/>
  <c r="BU33" i="3" s="1"/>
  <c r="BM32" i="3"/>
  <c r="BM31" i="3"/>
  <c r="BM30" i="3"/>
  <c r="BM29" i="3"/>
  <c r="BU29" i="3" s="1"/>
  <c r="BM26" i="3"/>
  <c r="BU26" i="3" s="1"/>
  <c r="BM25" i="3"/>
  <c r="BU25" i="3" s="1"/>
  <c r="BM24" i="3"/>
  <c r="BU24" i="3" s="1"/>
  <c r="BM23" i="3"/>
  <c r="BU23" i="3" s="1"/>
  <c r="BM22" i="3"/>
  <c r="BU22" i="3" s="1"/>
  <c r="BM21" i="3"/>
  <c r="BM20" i="3"/>
  <c r="BM19" i="3"/>
  <c r="BM18" i="3"/>
  <c r="BM17" i="3"/>
  <c r="BM14" i="3"/>
  <c r="BM13" i="3"/>
  <c r="BM12" i="3"/>
  <c r="BM11" i="3"/>
  <c r="BM10" i="3"/>
  <c r="BM9" i="3"/>
  <c r="BM8" i="3"/>
  <c r="BM7" i="3"/>
  <c r="BM6" i="3"/>
  <c r="BM5" i="3"/>
  <c r="AZ101" i="3"/>
  <c r="AZ100" i="3"/>
  <c r="AZ99" i="3"/>
  <c r="AZ98" i="3"/>
  <c r="AZ97" i="3"/>
  <c r="AZ96" i="3"/>
  <c r="AZ95" i="3"/>
  <c r="AZ94" i="3"/>
  <c r="AZ93" i="3"/>
  <c r="AZ92" i="3"/>
  <c r="AZ89" i="3"/>
  <c r="AZ88" i="3"/>
  <c r="AZ87" i="3"/>
  <c r="AZ86" i="3"/>
  <c r="AZ85" i="3"/>
  <c r="AZ84" i="3"/>
  <c r="AZ83" i="3"/>
  <c r="AZ82" i="3"/>
  <c r="AZ81" i="3"/>
  <c r="AZ80" i="3"/>
  <c r="AZ77" i="3"/>
  <c r="AZ76" i="3"/>
  <c r="AZ75" i="3"/>
  <c r="AZ74" i="3"/>
  <c r="AZ73" i="3"/>
  <c r="AZ72" i="3"/>
  <c r="AZ71" i="3"/>
  <c r="AZ70" i="3"/>
  <c r="AZ69" i="3"/>
  <c r="AZ68" i="3"/>
  <c r="AZ65" i="3"/>
  <c r="AZ64" i="3"/>
  <c r="AZ63" i="3"/>
  <c r="AZ62" i="3"/>
  <c r="AZ61" i="3"/>
  <c r="AZ60" i="3"/>
  <c r="AZ59" i="3"/>
  <c r="AZ58" i="3"/>
  <c r="AZ57" i="3"/>
  <c r="AZ56" i="3"/>
  <c r="AZ50" i="3"/>
  <c r="AZ49" i="3"/>
  <c r="AZ48" i="3"/>
  <c r="AZ47" i="3"/>
  <c r="AZ46" i="3"/>
  <c r="AZ45" i="3"/>
  <c r="AZ44" i="3"/>
  <c r="AZ43" i="3"/>
  <c r="AZ42" i="3"/>
  <c r="AZ41" i="3"/>
  <c r="AZ38" i="3"/>
  <c r="AZ37" i="3"/>
  <c r="AZ36" i="3"/>
  <c r="AZ35" i="3"/>
  <c r="AZ34" i="3"/>
  <c r="AZ33" i="3"/>
  <c r="AZ32" i="3"/>
  <c r="AZ31" i="3"/>
  <c r="AZ30" i="3"/>
  <c r="AZ29" i="3"/>
  <c r="AZ26" i="3"/>
  <c r="AZ25" i="3"/>
  <c r="AZ24" i="3"/>
  <c r="AZ23" i="3"/>
  <c r="AZ22" i="3"/>
  <c r="AZ21" i="3"/>
  <c r="AZ20" i="3"/>
  <c r="AZ19" i="3"/>
  <c r="AZ18" i="3"/>
  <c r="AZ17" i="3"/>
  <c r="AZ14" i="3"/>
  <c r="AZ13" i="3"/>
  <c r="AZ12" i="3"/>
  <c r="AZ11" i="3"/>
  <c r="AZ10" i="3"/>
  <c r="AZ9" i="3"/>
  <c r="AZ8" i="3"/>
  <c r="AZ7" i="3"/>
  <c r="AZ6" i="3"/>
  <c r="AZ5" i="3"/>
  <c r="AM8" i="3"/>
  <c r="AU8" i="3" s="1"/>
  <c r="AM101" i="3"/>
  <c r="AM100" i="3"/>
  <c r="AM99" i="3"/>
  <c r="AM98" i="3"/>
  <c r="AM97" i="3"/>
  <c r="AM96" i="3"/>
  <c r="AM95" i="3"/>
  <c r="AM94" i="3"/>
  <c r="AM93" i="3"/>
  <c r="AM92" i="3"/>
  <c r="AM89" i="3"/>
  <c r="AM88" i="3"/>
  <c r="AM87" i="3"/>
  <c r="AM86" i="3"/>
  <c r="AM85" i="3"/>
  <c r="AM84" i="3"/>
  <c r="AM83" i="3"/>
  <c r="AM82" i="3"/>
  <c r="AM81" i="3"/>
  <c r="AM80" i="3"/>
  <c r="AM77" i="3"/>
  <c r="AM76" i="3"/>
  <c r="AM75" i="3"/>
  <c r="AM74" i="3"/>
  <c r="AM73" i="3"/>
  <c r="AM72" i="3"/>
  <c r="AM71" i="3"/>
  <c r="AM70" i="3"/>
  <c r="AM69" i="3"/>
  <c r="AM68" i="3"/>
  <c r="AM65" i="3"/>
  <c r="AM64" i="3"/>
  <c r="AN64" i="3" s="1"/>
  <c r="AM63" i="3"/>
  <c r="AN63" i="3" s="1"/>
  <c r="AM62" i="3"/>
  <c r="AN62" i="3" s="1"/>
  <c r="AM61" i="3"/>
  <c r="AN61" i="3" s="1"/>
  <c r="AM60" i="3"/>
  <c r="AN60" i="3" s="1"/>
  <c r="AM59" i="3"/>
  <c r="AN59" i="3" s="1"/>
  <c r="AM58" i="3"/>
  <c r="AN58" i="3" s="1"/>
  <c r="AM57" i="3"/>
  <c r="AN57" i="3" s="1"/>
  <c r="AM56" i="3"/>
  <c r="AN56" i="3" s="1"/>
  <c r="AM50" i="3"/>
  <c r="AN50" i="3" s="1"/>
  <c r="AM49" i="3"/>
  <c r="AN49" i="3" s="1"/>
  <c r="AM48" i="3"/>
  <c r="AN48" i="3" s="1"/>
  <c r="AM47" i="3"/>
  <c r="AN47" i="3" s="1"/>
  <c r="AM46" i="3"/>
  <c r="AN46" i="3" s="1"/>
  <c r="AM45" i="3"/>
  <c r="AN45" i="3" s="1"/>
  <c r="AM44" i="3"/>
  <c r="AN44" i="3" s="1"/>
  <c r="AM43" i="3"/>
  <c r="AN43" i="3" s="1"/>
  <c r="AM42" i="3"/>
  <c r="AN42" i="3" s="1"/>
  <c r="AM41" i="3"/>
  <c r="AN41" i="3" s="1"/>
  <c r="AM38" i="3"/>
  <c r="AN38" i="3" s="1"/>
  <c r="AM37" i="3"/>
  <c r="AN37" i="3" s="1"/>
  <c r="AM36" i="3"/>
  <c r="AN36" i="3" s="1"/>
  <c r="AM35" i="3"/>
  <c r="AN35" i="3" s="1"/>
  <c r="AM34" i="3"/>
  <c r="AN34" i="3" s="1"/>
  <c r="AM33" i="3"/>
  <c r="AN33" i="3" s="1"/>
  <c r="AM32" i="3"/>
  <c r="AN32" i="3" s="1"/>
  <c r="AM31" i="3"/>
  <c r="AN31" i="3" s="1"/>
  <c r="AM30" i="3"/>
  <c r="AN30" i="3" s="1"/>
  <c r="AM29" i="3"/>
  <c r="AN29" i="3" s="1"/>
  <c r="AM26" i="3"/>
  <c r="AN26" i="3" s="1"/>
  <c r="AM25" i="3"/>
  <c r="AN25" i="3" s="1"/>
  <c r="AM24" i="3"/>
  <c r="AN24" i="3" s="1"/>
  <c r="AM23" i="3"/>
  <c r="AN23" i="3" s="1"/>
  <c r="AM22" i="3"/>
  <c r="AN22" i="3" s="1"/>
  <c r="AM21" i="3"/>
  <c r="AN21" i="3" s="1"/>
  <c r="AM20" i="3"/>
  <c r="AN20" i="3" s="1"/>
  <c r="AM19" i="3"/>
  <c r="AN19" i="3" s="1"/>
  <c r="AM18" i="3"/>
  <c r="AN18" i="3" s="1"/>
  <c r="AM17" i="3"/>
  <c r="AN17" i="3" s="1"/>
  <c r="AM14" i="3"/>
  <c r="AN14" i="3" s="1"/>
  <c r="AM13" i="3"/>
  <c r="AN13" i="3" s="1"/>
  <c r="AM12" i="3"/>
  <c r="AN12" i="3" s="1"/>
  <c r="AM11" i="3"/>
  <c r="AN11" i="3" s="1"/>
  <c r="AM10" i="3"/>
  <c r="AN10" i="3" s="1"/>
  <c r="AM9" i="3"/>
  <c r="AU9" i="3" s="1"/>
  <c r="AM7" i="3"/>
  <c r="AN7" i="3" s="1"/>
  <c r="AM6" i="3"/>
  <c r="AN6" i="3" s="1"/>
  <c r="AM5" i="3"/>
  <c r="AN5" i="3" s="1"/>
  <c r="Z101" i="3"/>
  <c r="AA101" i="3" s="1"/>
  <c r="Z100" i="3"/>
  <c r="AA100" i="3" s="1"/>
  <c r="Z99" i="3"/>
  <c r="AA99" i="3" s="1"/>
  <c r="Z98" i="3"/>
  <c r="AA98" i="3" s="1"/>
  <c r="Z97" i="3"/>
  <c r="AA97" i="3" s="1"/>
  <c r="Z96" i="3"/>
  <c r="AA96" i="3" s="1"/>
  <c r="Z95" i="3"/>
  <c r="AA95" i="3" s="1"/>
  <c r="Z94" i="3"/>
  <c r="AA94" i="3" s="1"/>
  <c r="Z93" i="3"/>
  <c r="AA93" i="3" s="1"/>
  <c r="Z92" i="3"/>
  <c r="AA92" i="3" s="1"/>
  <c r="Z89" i="3"/>
  <c r="AA89" i="3" s="1"/>
  <c r="Z88" i="3"/>
  <c r="AA88" i="3" s="1"/>
  <c r="Z87" i="3"/>
  <c r="AA87" i="3" s="1"/>
  <c r="Z86" i="3"/>
  <c r="AA86" i="3" s="1"/>
  <c r="Z85" i="3"/>
  <c r="AA85" i="3" s="1"/>
  <c r="Z84" i="3"/>
  <c r="AA84" i="3" s="1"/>
  <c r="Z83" i="3"/>
  <c r="AA83" i="3" s="1"/>
  <c r="Z82" i="3"/>
  <c r="AA82" i="3" s="1"/>
  <c r="Z81" i="3"/>
  <c r="AA81" i="3" s="1"/>
  <c r="Z80" i="3"/>
  <c r="AA80" i="3" s="1"/>
  <c r="Z77" i="3"/>
  <c r="AA77" i="3" s="1"/>
  <c r="Z76" i="3"/>
  <c r="AA76" i="3" s="1"/>
  <c r="Z75" i="3"/>
  <c r="AA75" i="3" s="1"/>
  <c r="Z74" i="3"/>
  <c r="AA74" i="3" s="1"/>
  <c r="Z73" i="3"/>
  <c r="AA73" i="3" s="1"/>
  <c r="Z72" i="3"/>
  <c r="AA72" i="3" s="1"/>
  <c r="Z71" i="3"/>
  <c r="AA71" i="3" s="1"/>
  <c r="Z70" i="3"/>
  <c r="AA70" i="3" s="1"/>
  <c r="Z69" i="3"/>
  <c r="AA69" i="3" s="1"/>
  <c r="Z68" i="3"/>
  <c r="AA68" i="3" s="1"/>
  <c r="Z65" i="3"/>
  <c r="AA65" i="3" s="1"/>
  <c r="Z64" i="3"/>
  <c r="AA64" i="3" s="1"/>
  <c r="Z63" i="3"/>
  <c r="AA63" i="3" s="1"/>
  <c r="Z62" i="3"/>
  <c r="AA62" i="3" s="1"/>
  <c r="Z61" i="3"/>
  <c r="AA61" i="3" s="1"/>
  <c r="Z60" i="3"/>
  <c r="AA60" i="3" s="1"/>
  <c r="Z59" i="3"/>
  <c r="AA59" i="3" s="1"/>
  <c r="Z58" i="3"/>
  <c r="AA58" i="3" s="1"/>
  <c r="Z57" i="3"/>
  <c r="AA57" i="3" s="1"/>
  <c r="Z56" i="3"/>
  <c r="AA56" i="3" s="1"/>
  <c r="Z50" i="3"/>
  <c r="AA50" i="3" s="1"/>
  <c r="Z49" i="3"/>
  <c r="AA49" i="3" s="1"/>
  <c r="Z48" i="3"/>
  <c r="AA48" i="3" s="1"/>
  <c r="Z47" i="3"/>
  <c r="AA47" i="3" s="1"/>
  <c r="Z46" i="3"/>
  <c r="AA46" i="3" s="1"/>
  <c r="Z45" i="3"/>
  <c r="AA45" i="3" s="1"/>
  <c r="Z44" i="3"/>
  <c r="AA44" i="3" s="1"/>
  <c r="Z43" i="3"/>
  <c r="AA43" i="3" s="1"/>
  <c r="Z42" i="3"/>
  <c r="AA42" i="3" s="1"/>
  <c r="Z41" i="3"/>
  <c r="AA41" i="3" s="1"/>
  <c r="Z38" i="3"/>
  <c r="AA38" i="3" s="1"/>
  <c r="Z37" i="3"/>
  <c r="AA37" i="3" s="1"/>
  <c r="Z36" i="3"/>
  <c r="AA36" i="3" s="1"/>
  <c r="Z35" i="3"/>
  <c r="AA35" i="3" s="1"/>
  <c r="Z34" i="3"/>
  <c r="AA34" i="3" s="1"/>
  <c r="Z33" i="3"/>
  <c r="AA33" i="3" s="1"/>
  <c r="Z32" i="3"/>
  <c r="AA32" i="3" s="1"/>
  <c r="Z31" i="3"/>
  <c r="AA31" i="3" s="1"/>
  <c r="Z30" i="3"/>
  <c r="AA30" i="3" s="1"/>
  <c r="Z29" i="3"/>
  <c r="AA29" i="3" s="1"/>
  <c r="Z26" i="3"/>
  <c r="AA26" i="3" s="1"/>
  <c r="Z25" i="3"/>
  <c r="AA25" i="3" s="1"/>
  <c r="Z24" i="3"/>
  <c r="AA24" i="3" s="1"/>
  <c r="Z23" i="3"/>
  <c r="AA23" i="3" s="1"/>
  <c r="Z22" i="3"/>
  <c r="AA22" i="3" s="1"/>
  <c r="Z21" i="3"/>
  <c r="AA21" i="3" s="1"/>
  <c r="Z20" i="3"/>
  <c r="AA20" i="3" s="1"/>
  <c r="Z19" i="3"/>
  <c r="AA19" i="3" s="1"/>
  <c r="Z18" i="3"/>
  <c r="AA18" i="3" s="1"/>
  <c r="Z17" i="3"/>
  <c r="AA17" i="3" s="1"/>
  <c r="Z14" i="3"/>
  <c r="AA14" i="3" s="1"/>
  <c r="Z13" i="3"/>
  <c r="AA13" i="3" s="1"/>
  <c r="Z12" i="3"/>
  <c r="AA12" i="3" s="1"/>
  <c r="Z11" i="3"/>
  <c r="AA11" i="3" s="1"/>
  <c r="Z10" i="3"/>
  <c r="AA10" i="3" s="1"/>
  <c r="Z9" i="3"/>
  <c r="AA9" i="3" s="1"/>
  <c r="Z8" i="3"/>
  <c r="AA8" i="3" s="1"/>
  <c r="Z7" i="3"/>
  <c r="AA7" i="3" s="1"/>
  <c r="Z6" i="3"/>
  <c r="AA6" i="3" s="1"/>
  <c r="Z5" i="3"/>
  <c r="AA5" i="3" s="1"/>
  <c r="M100" i="3"/>
  <c r="N100" i="3" s="1"/>
  <c r="M101" i="3"/>
  <c r="U101" i="3" s="1"/>
  <c r="M99" i="3"/>
  <c r="U99" i="3" s="1"/>
  <c r="M98" i="3"/>
  <c r="N98" i="3" s="1"/>
  <c r="M97" i="3"/>
  <c r="U97" i="3" s="1"/>
  <c r="M96" i="3"/>
  <c r="N96" i="3" s="1"/>
  <c r="M95" i="3"/>
  <c r="U95" i="3" s="1"/>
  <c r="M94" i="3"/>
  <c r="N94" i="3" s="1"/>
  <c r="M93" i="3"/>
  <c r="U93" i="3" s="1"/>
  <c r="M92" i="3"/>
  <c r="N92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7" i="3"/>
  <c r="U77" i="3" s="1"/>
  <c r="M76" i="3"/>
  <c r="N76" i="3" s="1"/>
  <c r="M75" i="3"/>
  <c r="U75" i="3" s="1"/>
  <c r="M74" i="3"/>
  <c r="N74" i="3" s="1"/>
  <c r="M73" i="3"/>
  <c r="U73" i="3" s="1"/>
  <c r="M72" i="3"/>
  <c r="N72" i="3" s="1"/>
  <c r="M71" i="3"/>
  <c r="U71" i="3" s="1"/>
  <c r="M70" i="3"/>
  <c r="N70" i="3" s="1"/>
  <c r="M69" i="3"/>
  <c r="U69" i="3" s="1"/>
  <c r="M68" i="3"/>
  <c r="M65" i="3"/>
  <c r="M64" i="3"/>
  <c r="M63" i="3"/>
  <c r="M62" i="3"/>
  <c r="M61" i="3"/>
  <c r="M60" i="3"/>
  <c r="M59" i="3"/>
  <c r="M58" i="3"/>
  <c r="M57" i="3"/>
  <c r="M56" i="3"/>
  <c r="M50" i="3"/>
  <c r="M49" i="3"/>
  <c r="M48" i="3"/>
  <c r="M47" i="3"/>
  <c r="M46" i="3"/>
  <c r="M45" i="3"/>
  <c r="M44" i="3"/>
  <c r="U44" i="3" s="1"/>
  <c r="M43" i="3"/>
  <c r="U43" i="3" s="1"/>
  <c r="M42" i="3"/>
  <c r="U42" i="3" s="1"/>
  <c r="M41" i="3"/>
  <c r="U41" i="3" s="1"/>
  <c r="M38" i="3"/>
  <c r="U38" i="3" s="1"/>
  <c r="M37" i="3"/>
  <c r="U37" i="3" s="1"/>
  <c r="M36" i="3"/>
  <c r="U36" i="3" s="1"/>
  <c r="M35" i="3"/>
  <c r="U35" i="3" s="1"/>
  <c r="M34" i="3"/>
  <c r="U34" i="3" s="1"/>
  <c r="M33" i="3"/>
  <c r="U33" i="3" s="1"/>
  <c r="M32" i="3"/>
  <c r="U32" i="3" s="1"/>
  <c r="M31" i="3"/>
  <c r="U31" i="3" s="1"/>
  <c r="M30" i="3"/>
  <c r="U30" i="3" s="1"/>
  <c r="M29" i="3"/>
  <c r="U29" i="3" s="1"/>
  <c r="M26" i="3"/>
  <c r="U26" i="3" s="1"/>
  <c r="M25" i="3"/>
  <c r="U25" i="3" s="1"/>
  <c r="M24" i="3"/>
  <c r="U24" i="3" s="1"/>
  <c r="M23" i="3"/>
  <c r="U23" i="3" s="1"/>
  <c r="M22" i="3"/>
  <c r="U22" i="3" s="1"/>
  <c r="M21" i="3"/>
  <c r="U21" i="3" s="1"/>
  <c r="M20" i="3"/>
  <c r="U20" i="3" s="1"/>
  <c r="M19" i="3"/>
  <c r="U19" i="3" s="1"/>
  <c r="M18" i="3"/>
  <c r="U18" i="3" s="1"/>
  <c r="M17" i="3"/>
  <c r="U17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BN75" i="3" l="1"/>
  <c r="BN74" i="3"/>
  <c r="BN77" i="3"/>
  <c r="AN8" i="3"/>
  <c r="E68" i="2"/>
  <c r="P45" i="2"/>
  <c r="E66" i="2"/>
  <c r="P43" i="2"/>
  <c r="E64" i="2"/>
  <c r="P41" i="2"/>
  <c r="E60" i="2"/>
  <c r="P37" i="2"/>
  <c r="E58" i="2"/>
  <c r="P35" i="2"/>
  <c r="E54" i="2"/>
  <c r="P31" i="2"/>
  <c r="E50" i="2"/>
  <c r="P27" i="2"/>
  <c r="E67" i="2"/>
  <c r="P44" i="2"/>
  <c r="P42" i="2"/>
  <c r="E65" i="2"/>
  <c r="E63" i="2"/>
  <c r="P40" i="2"/>
  <c r="E61" i="2"/>
  <c r="P38" i="2"/>
  <c r="E59" i="2"/>
  <c r="P36" i="2"/>
  <c r="E57" i="2"/>
  <c r="P34" i="2"/>
  <c r="E55" i="2"/>
  <c r="P32" i="2"/>
  <c r="E53" i="2"/>
  <c r="P30" i="2"/>
  <c r="E51" i="2"/>
  <c r="P28" i="2"/>
  <c r="P26" i="2"/>
  <c r="E49" i="2"/>
  <c r="E62" i="2"/>
  <c r="P39" i="2"/>
  <c r="E56" i="2"/>
  <c r="P33" i="2"/>
  <c r="E52" i="2"/>
  <c r="P29" i="2"/>
  <c r="BN69" i="3"/>
  <c r="BN70" i="3"/>
  <c r="BN71" i="3"/>
  <c r="BN73" i="3"/>
  <c r="BN76" i="3"/>
  <c r="N17" i="3"/>
  <c r="N44" i="3"/>
  <c r="BN22" i="3"/>
  <c r="BN23" i="3"/>
  <c r="BN24" i="3"/>
  <c r="BN25" i="3"/>
  <c r="BN26" i="3"/>
  <c r="BN29" i="3"/>
  <c r="BN63" i="3"/>
  <c r="BN64" i="3"/>
  <c r="BN65" i="3"/>
  <c r="BN68" i="3"/>
  <c r="BN72" i="3"/>
  <c r="U8" i="3"/>
  <c r="U14" i="3"/>
  <c r="N45" i="3"/>
  <c r="U45" i="3"/>
  <c r="N47" i="3"/>
  <c r="U47" i="3"/>
  <c r="N49" i="3"/>
  <c r="U49" i="3"/>
  <c r="N56" i="3"/>
  <c r="U56" i="3"/>
  <c r="N58" i="3"/>
  <c r="U58" i="3"/>
  <c r="N60" i="3"/>
  <c r="U60" i="3"/>
  <c r="N62" i="3"/>
  <c r="U62" i="3"/>
  <c r="N64" i="3"/>
  <c r="U64" i="3"/>
  <c r="N68" i="3"/>
  <c r="U68" i="3"/>
  <c r="U10" i="3"/>
  <c r="U12" i="3"/>
  <c r="U7" i="3"/>
  <c r="U9" i="3"/>
  <c r="U11" i="3"/>
  <c r="U13" i="3"/>
  <c r="N19" i="3"/>
  <c r="N20" i="3"/>
  <c r="N21" i="3"/>
  <c r="N22" i="3"/>
  <c r="N23" i="3"/>
  <c r="N24" i="3"/>
  <c r="N25" i="3"/>
  <c r="N26" i="3"/>
  <c r="N29" i="3"/>
  <c r="N30" i="3"/>
  <c r="N31" i="3"/>
  <c r="N32" i="3"/>
  <c r="N33" i="3"/>
  <c r="N34" i="3"/>
  <c r="N35" i="3"/>
  <c r="N36" i="3"/>
  <c r="N37" i="3"/>
  <c r="N38" i="3"/>
  <c r="N41" i="3"/>
  <c r="N42" i="3"/>
  <c r="N43" i="3"/>
  <c r="U46" i="3"/>
  <c r="N46" i="3"/>
  <c r="U48" i="3"/>
  <c r="N48" i="3"/>
  <c r="U50" i="3"/>
  <c r="N50" i="3"/>
  <c r="U57" i="3"/>
  <c r="N57" i="3"/>
  <c r="U59" i="3"/>
  <c r="N59" i="3"/>
  <c r="U61" i="3"/>
  <c r="N61" i="3"/>
  <c r="U63" i="3"/>
  <c r="N63" i="3"/>
  <c r="U65" i="3"/>
  <c r="N65" i="3"/>
  <c r="AN68" i="3"/>
  <c r="AU68" i="3"/>
  <c r="AN70" i="3"/>
  <c r="AU70" i="3"/>
  <c r="AN72" i="3"/>
  <c r="AU72" i="3"/>
  <c r="AN74" i="3"/>
  <c r="AU74" i="3"/>
  <c r="AN76" i="3"/>
  <c r="AU76" i="3"/>
  <c r="AN80" i="3"/>
  <c r="AU80" i="3"/>
  <c r="AN82" i="3"/>
  <c r="AU82" i="3"/>
  <c r="AN84" i="3"/>
  <c r="AU84" i="3"/>
  <c r="AN86" i="3"/>
  <c r="AU86" i="3"/>
  <c r="AN88" i="3"/>
  <c r="AU88" i="3"/>
  <c r="AN92" i="3"/>
  <c r="AU92" i="3"/>
  <c r="AN94" i="3"/>
  <c r="AU94" i="3"/>
  <c r="AN96" i="3"/>
  <c r="AU96" i="3"/>
  <c r="AN98" i="3"/>
  <c r="AU98" i="3"/>
  <c r="AN100" i="3"/>
  <c r="AU100" i="3"/>
  <c r="BA5" i="3"/>
  <c r="BH5" i="3"/>
  <c r="BA7" i="3"/>
  <c r="BH7" i="3"/>
  <c r="BA9" i="3"/>
  <c r="BH9" i="3"/>
  <c r="BA11" i="3"/>
  <c r="BH11" i="3"/>
  <c r="BA13" i="3"/>
  <c r="BH13" i="3"/>
  <c r="BA17" i="3"/>
  <c r="BH17" i="3"/>
  <c r="BA19" i="3"/>
  <c r="BH19" i="3"/>
  <c r="BA21" i="3"/>
  <c r="BH21" i="3"/>
  <c r="BA23" i="3"/>
  <c r="BH23" i="3"/>
  <c r="BA25" i="3"/>
  <c r="BH25" i="3"/>
  <c r="BA29" i="3"/>
  <c r="BH29" i="3"/>
  <c r="BA31" i="3"/>
  <c r="BH31" i="3"/>
  <c r="BA33" i="3"/>
  <c r="BH33" i="3"/>
  <c r="BA35" i="3"/>
  <c r="BH35" i="3"/>
  <c r="BA37" i="3"/>
  <c r="BH37" i="3"/>
  <c r="BA41" i="3"/>
  <c r="BH41" i="3"/>
  <c r="BA43" i="3"/>
  <c r="BH43" i="3"/>
  <c r="BA45" i="3"/>
  <c r="BH45" i="3"/>
  <c r="BA47" i="3"/>
  <c r="BH47" i="3"/>
  <c r="BA49" i="3"/>
  <c r="BH49" i="3"/>
  <c r="BA56" i="3"/>
  <c r="BH56" i="3"/>
  <c r="BA58" i="3"/>
  <c r="BH58" i="3"/>
  <c r="BA60" i="3"/>
  <c r="BH60" i="3"/>
  <c r="BA62" i="3"/>
  <c r="BH62" i="3"/>
  <c r="BA64" i="3"/>
  <c r="BH64" i="3"/>
  <c r="BA68" i="3"/>
  <c r="BH68" i="3"/>
  <c r="BA70" i="3"/>
  <c r="BH70" i="3"/>
  <c r="BA72" i="3"/>
  <c r="BH72" i="3"/>
  <c r="BA74" i="3"/>
  <c r="BH74" i="3"/>
  <c r="BA76" i="3"/>
  <c r="BH76" i="3"/>
  <c r="BA80" i="3"/>
  <c r="BH80" i="3"/>
  <c r="BA82" i="3"/>
  <c r="BH82" i="3"/>
  <c r="BA84" i="3"/>
  <c r="BH84" i="3"/>
  <c r="BA86" i="3"/>
  <c r="BH86" i="3"/>
  <c r="BA88" i="3"/>
  <c r="BH88" i="3"/>
  <c r="BA92" i="3"/>
  <c r="BH92" i="3"/>
  <c r="BA94" i="3"/>
  <c r="BH94" i="3"/>
  <c r="BA96" i="3"/>
  <c r="BH96" i="3"/>
  <c r="BA98" i="3"/>
  <c r="BH98" i="3"/>
  <c r="BA100" i="3"/>
  <c r="BH100" i="3"/>
  <c r="BN5" i="3"/>
  <c r="BU5" i="3"/>
  <c r="BN7" i="3"/>
  <c r="BU7" i="3"/>
  <c r="BN9" i="3"/>
  <c r="BU9" i="3"/>
  <c r="BN11" i="3"/>
  <c r="BU11" i="3"/>
  <c r="BN13" i="3"/>
  <c r="BU13" i="3"/>
  <c r="BN17" i="3"/>
  <c r="BU17" i="3"/>
  <c r="BN19" i="3"/>
  <c r="BU19" i="3"/>
  <c r="BN21" i="3"/>
  <c r="BU21" i="3"/>
  <c r="BN31" i="3"/>
  <c r="BU31" i="3"/>
  <c r="BN81" i="3"/>
  <c r="BN82" i="3"/>
  <c r="BN83" i="3"/>
  <c r="BN84" i="3"/>
  <c r="BN85" i="3"/>
  <c r="BN86" i="3"/>
  <c r="BN87" i="3"/>
  <c r="BN88" i="3"/>
  <c r="BN89" i="3"/>
  <c r="U70" i="3"/>
  <c r="U72" i="3"/>
  <c r="U74" i="3"/>
  <c r="U76" i="3"/>
  <c r="U80" i="3"/>
  <c r="U82" i="3"/>
  <c r="U84" i="3"/>
  <c r="U86" i="3"/>
  <c r="U88" i="3"/>
  <c r="U92" i="3"/>
  <c r="U94" i="3"/>
  <c r="U96" i="3"/>
  <c r="U98" i="3"/>
  <c r="U100" i="3"/>
  <c r="AH6" i="3"/>
  <c r="AH8" i="3"/>
  <c r="AH10" i="3"/>
  <c r="AH12" i="3"/>
  <c r="AH14" i="3"/>
  <c r="AH18" i="3"/>
  <c r="AH20" i="3"/>
  <c r="AH22" i="3"/>
  <c r="AH24" i="3"/>
  <c r="AH26" i="3"/>
  <c r="AH30" i="3"/>
  <c r="AH32" i="3"/>
  <c r="AH34" i="3"/>
  <c r="AH36" i="3"/>
  <c r="AH38" i="3"/>
  <c r="AH42" i="3"/>
  <c r="AH44" i="3"/>
  <c r="AH46" i="3"/>
  <c r="AH48" i="3"/>
  <c r="AH50" i="3"/>
  <c r="AH57" i="3"/>
  <c r="AH59" i="3"/>
  <c r="AH61" i="3"/>
  <c r="AH63" i="3"/>
  <c r="AH65" i="3"/>
  <c r="AH69" i="3"/>
  <c r="AH71" i="3"/>
  <c r="AH73" i="3"/>
  <c r="AH75" i="3"/>
  <c r="AH77" i="3"/>
  <c r="AH81" i="3"/>
  <c r="AH83" i="3"/>
  <c r="AH85" i="3"/>
  <c r="AH87" i="3"/>
  <c r="AH89" i="3"/>
  <c r="AH93" i="3"/>
  <c r="AH95" i="3"/>
  <c r="AH97" i="3"/>
  <c r="AH99" i="3"/>
  <c r="AH101" i="3"/>
  <c r="AU6" i="3"/>
  <c r="AU10" i="3"/>
  <c r="AU12" i="3"/>
  <c r="AU14" i="3"/>
  <c r="AU18" i="3"/>
  <c r="AU20" i="3"/>
  <c r="AU22" i="3"/>
  <c r="AU24" i="3"/>
  <c r="AU26" i="3"/>
  <c r="AU30" i="3"/>
  <c r="AU32" i="3"/>
  <c r="AU34" i="3"/>
  <c r="AU36" i="3"/>
  <c r="AU38" i="3"/>
  <c r="AU42" i="3"/>
  <c r="AU44" i="3"/>
  <c r="AU46" i="3"/>
  <c r="AU48" i="3"/>
  <c r="AU50" i="3"/>
  <c r="AU57" i="3"/>
  <c r="AU59" i="3"/>
  <c r="AU61" i="3"/>
  <c r="AU63" i="3"/>
  <c r="N69" i="3"/>
  <c r="N71" i="3"/>
  <c r="N73" i="3"/>
  <c r="N75" i="3"/>
  <c r="N77" i="3"/>
  <c r="N93" i="3"/>
  <c r="N95" i="3"/>
  <c r="N97" i="3"/>
  <c r="N99" i="3"/>
  <c r="N101" i="3"/>
  <c r="AN65" i="3"/>
  <c r="AU65" i="3"/>
  <c r="AN69" i="3"/>
  <c r="AU69" i="3"/>
  <c r="AN71" i="3"/>
  <c r="AU71" i="3"/>
  <c r="AN73" i="3"/>
  <c r="AU73" i="3"/>
  <c r="AN75" i="3"/>
  <c r="AU75" i="3"/>
  <c r="AN77" i="3"/>
  <c r="AU77" i="3"/>
  <c r="AN81" i="3"/>
  <c r="AU81" i="3"/>
  <c r="AN83" i="3"/>
  <c r="AU83" i="3"/>
  <c r="AN85" i="3"/>
  <c r="AU85" i="3"/>
  <c r="AN87" i="3"/>
  <c r="AU87" i="3"/>
  <c r="AN89" i="3"/>
  <c r="AU89" i="3"/>
  <c r="AN93" i="3"/>
  <c r="AU93" i="3"/>
  <c r="AN95" i="3"/>
  <c r="AU95" i="3"/>
  <c r="AN97" i="3"/>
  <c r="AU97" i="3"/>
  <c r="AN99" i="3"/>
  <c r="AU99" i="3"/>
  <c r="AN101" i="3"/>
  <c r="AU101" i="3"/>
  <c r="AN9" i="3"/>
  <c r="BA6" i="3"/>
  <c r="BH6" i="3"/>
  <c r="BA8" i="3"/>
  <c r="BH8" i="3"/>
  <c r="BA10" i="3"/>
  <c r="BH10" i="3"/>
  <c r="BA12" i="3"/>
  <c r="BH12" i="3"/>
  <c r="BA14" i="3"/>
  <c r="BH14" i="3"/>
  <c r="BA18" i="3"/>
  <c r="BH18" i="3"/>
  <c r="BA20" i="3"/>
  <c r="BH20" i="3"/>
  <c r="BA22" i="3"/>
  <c r="BH22" i="3"/>
  <c r="BA24" i="3"/>
  <c r="BH24" i="3"/>
  <c r="BA26" i="3"/>
  <c r="BH26" i="3"/>
  <c r="BA30" i="3"/>
  <c r="BH30" i="3"/>
  <c r="BA32" i="3"/>
  <c r="BH32" i="3"/>
  <c r="BA34" i="3"/>
  <c r="BH34" i="3"/>
  <c r="BA36" i="3"/>
  <c r="BH36" i="3"/>
  <c r="BA38" i="3"/>
  <c r="BH38" i="3"/>
  <c r="BA42" i="3"/>
  <c r="BH42" i="3"/>
  <c r="BA44" i="3"/>
  <c r="BH44" i="3"/>
  <c r="BA46" i="3"/>
  <c r="BH46" i="3"/>
  <c r="BA48" i="3"/>
  <c r="BH48" i="3"/>
  <c r="BA50" i="3"/>
  <c r="BH50" i="3"/>
  <c r="BA57" i="3"/>
  <c r="BH57" i="3"/>
  <c r="BA59" i="3"/>
  <c r="BH59" i="3"/>
  <c r="BA61" i="3"/>
  <c r="BH61" i="3"/>
  <c r="BA63" i="3"/>
  <c r="BH63" i="3"/>
  <c r="BA65" i="3"/>
  <c r="BH65" i="3"/>
  <c r="BA69" i="3"/>
  <c r="BH69" i="3"/>
  <c r="BA71" i="3"/>
  <c r="BH71" i="3"/>
  <c r="BA73" i="3"/>
  <c r="BH73" i="3"/>
  <c r="BA75" i="3"/>
  <c r="BH75" i="3"/>
  <c r="BA77" i="3"/>
  <c r="BH77" i="3"/>
  <c r="BA81" i="3"/>
  <c r="BH81" i="3"/>
  <c r="BA83" i="3"/>
  <c r="BH83" i="3"/>
  <c r="BA85" i="3"/>
  <c r="BH85" i="3"/>
  <c r="BA87" i="3"/>
  <c r="BH87" i="3"/>
  <c r="BA89" i="3"/>
  <c r="BH89" i="3"/>
  <c r="BA93" i="3"/>
  <c r="BH93" i="3"/>
  <c r="BA95" i="3"/>
  <c r="BH95" i="3"/>
  <c r="BA97" i="3"/>
  <c r="BH97" i="3"/>
  <c r="BA99" i="3"/>
  <c r="BH99" i="3"/>
  <c r="BA101" i="3"/>
  <c r="BH101" i="3"/>
  <c r="BN6" i="3"/>
  <c r="BU6" i="3"/>
  <c r="BN8" i="3"/>
  <c r="BU8" i="3"/>
  <c r="BN10" i="3"/>
  <c r="BU10" i="3"/>
  <c r="BN12" i="3"/>
  <c r="BU12" i="3"/>
  <c r="BN14" i="3"/>
  <c r="BU14" i="3"/>
  <c r="BN18" i="3"/>
  <c r="BU18" i="3"/>
  <c r="BN20" i="3"/>
  <c r="BU20" i="3"/>
  <c r="BN30" i="3"/>
  <c r="BU30" i="3"/>
  <c r="BN32" i="3"/>
  <c r="BU32" i="3"/>
  <c r="BN33" i="3"/>
  <c r="BN34" i="3"/>
  <c r="BN35" i="3"/>
  <c r="BN36" i="3"/>
  <c r="BN37" i="3"/>
  <c r="BN38" i="3"/>
  <c r="BN56" i="3"/>
  <c r="BN57" i="3"/>
  <c r="BN58" i="3"/>
  <c r="BN59" i="3"/>
  <c r="BN60" i="3"/>
  <c r="BN61" i="3"/>
  <c r="BN62" i="3"/>
  <c r="U81" i="3"/>
  <c r="U83" i="3"/>
  <c r="U85" i="3"/>
  <c r="U87" i="3"/>
  <c r="U89" i="3"/>
  <c r="AH5" i="3"/>
  <c r="AH7" i="3"/>
  <c r="AH9" i="3"/>
  <c r="AH11" i="3"/>
  <c r="AH13" i="3"/>
  <c r="AH17" i="3"/>
  <c r="AH19" i="3"/>
  <c r="AH21" i="3"/>
  <c r="AH23" i="3"/>
  <c r="AH25" i="3"/>
  <c r="AH29" i="3"/>
  <c r="AH31" i="3"/>
  <c r="AH33" i="3"/>
  <c r="AH35" i="3"/>
  <c r="AH37" i="3"/>
  <c r="AH41" i="3"/>
  <c r="AH43" i="3"/>
  <c r="AH45" i="3"/>
  <c r="AH47" i="3"/>
  <c r="AH49" i="3"/>
  <c r="AH56" i="3"/>
  <c r="AH58" i="3"/>
  <c r="AH60" i="3"/>
  <c r="AH62" i="3"/>
  <c r="AH64" i="3"/>
  <c r="AH68" i="3"/>
  <c r="AH70" i="3"/>
  <c r="AH72" i="3"/>
  <c r="AH74" i="3"/>
  <c r="AH76" i="3"/>
  <c r="AH80" i="3"/>
  <c r="AH82" i="3"/>
  <c r="AH84" i="3"/>
  <c r="AH86" i="3"/>
  <c r="AH88" i="3"/>
  <c r="AH92" i="3"/>
  <c r="AH94" i="3"/>
  <c r="AH96" i="3"/>
  <c r="AH98" i="3"/>
  <c r="AH100" i="3"/>
  <c r="AU5" i="3"/>
  <c r="AU7" i="3"/>
  <c r="AU11" i="3"/>
  <c r="AU13" i="3"/>
  <c r="AU17" i="3"/>
  <c r="AU19" i="3"/>
  <c r="AU21" i="3"/>
  <c r="AU23" i="3"/>
  <c r="AU25" i="3"/>
  <c r="AU29" i="3"/>
  <c r="AU31" i="3"/>
  <c r="AU33" i="3"/>
  <c r="AU35" i="3"/>
  <c r="AU37" i="3"/>
  <c r="AU41" i="3"/>
  <c r="AU43" i="3"/>
  <c r="AU45" i="3"/>
  <c r="AU47" i="3"/>
  <c r="AU49" i="3"/>
  <c r="AU56" i="3"/>
  <c r="AU58" i="3"/>
  <c r="AU60" i="3"/>
  <c r="AU62" i="3"/>
  <c r="AU64" i="3"/>
  <c r="N18" i="3"/>
  <c r="U6" i="3"/>
  <c r="BU80" i="3"/>
  <c r="M5" i="3"/>
  <c r="N5" i="3" s="1"/>
  <c r="P49" i="2" l="1"/>
  <c r="E72" i="2"/>
  <c r="P65" i="2"/>
  <c r="E88" i="2"/>
  <c r="P52" i="2"/>
  <c r="E75" i="2"/>
  <c r="P56" i="2"/>
  <c r="E79" i="2"/>
  <c r="P62" i="2"/>
  <c r="E85" i="2"/>
  <c r="P51" i="2"/>
  <c r="E74" i="2"/>
  <c r="P53" i="2"/>
  <c r="E76" i="2"/>
  <c r="P55" i="2"/>
  <c r="E78" i="2"/>
  <c r="P57" i="2"/>
  <c r="E80" i="2"/>
  <c r="P59" i="2"/>
  <c r="E82" i="2"/>
  <c r="P61" i="2"/>
  <c r="E84" i="2"/>
  <c r="P63" i="2"/>
  <c r="E86" i="2"/>
  <c r="P67" i="2"/>
  <c r="E90" i="2"/>
  <c r="P50" i="2"/>
  <c r="E73" i="2"/>
  <c r="P54" i="2"/>
  <c r="E77" i="2"/>
  <c r="P58" i="2"/>
  <c r="E81" i="2"/>
  <c r="P60" i="2"/>
  <c r="E83" i="2"/>
  <c r="P64" i="2"/>
  <c r="E87" i="2"/>
  <c r="E89" i="2"/>
  <c r="P66" i="2"/>
  <c r="P68" i="2"/>
  <c r="E91" i="2"/>
  <c r="U5" i="3"/>
  <c r="P10" i="3"/>
  <c r="P89" i="2" l="1"/>
  <c r="E112" i="2"/>
  <c r="P91" i="2"/>
  <c r="E114" i="2"/>
  <c r="P87" i="2"/>
  <c r="E110" i="2"/>
  <c r="P83" i="2"/>
  <c r="E106" i="2"/>
  <c r="P81" i="2"/>
  <c r="E104" i="2"/>
  <c r="P77" i="2"/>
  <c r="E100" i="2"/>
  <c r="P73" i="2"/>
  <c r="E96" i="2"/>
  <c r="P90" i="2"/>
  <c r="E113" i="2"/>
  <c r="P86" i="2"/>
  <c r="E109" i="2"/>
  <c r="P84" i="2"/>
  <c r="E107" i="2"/>
  <c r="P82" i="2"/>
  <c r="E105" i="2"/>
  <c r="P80" i="2"/>
  <c r="E103" i="2"/>
  <c r="P78" i="2"/>
  <c r="E101" i="2"/>
  <c r="P76" i="2"/>
  <c r="E99" i="2"/>
  <c r="P74" i="2"/>
  <c r="E97" i="2"/>
  <c r="P85" i="2"/>
  <c r="E108" i="2"/>
  <c r="P79" i="2"/>
  <c r="E102" i="2"/>
  <c r="P75" i="2"/>
  <c r="E98" i="2"/>
  <c r="P88" i="2"/>
  <c r="E111" i="2"/>
  <c r="P72" i="2"/>
  <c r="E95" i="2"/>
  <c r="P8" i="3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P95" i="2" l="1"/>
  <c r="E118" i="2"/>
  <c r="P111" i="2"/>
  <c r="E134" i="2"/>
  <c r="P98" i="2"/>
  <c r="E121" i="2"/>
  <c r="P102" i="2"/>
  <c r="E125" i="2"/>
  <c r="P108" i="2"/>
  <c r="E131" i="2"/>
  <c r="P97" i="2"/>
  <c r="E120" i="2"/>
  <c r="P99" i="2"/>
  <c r="E122" i="2"/>
  <c r="P101" i="2"/>
  <c r="E124" i="2"/>
  <c r="P103" i="2"/>
  <c r="E126" i="2"/>
  <c r="P105" i="2"/>
  <c r="E128" i="2"/>
  <c r="P107" i="2"/>
  <c r="E130" i="2"/>
  <c r="P109" i="2"/>
  <c r="E132" i="2"/>
  <c r="P113" i="2"/>
  <c r="E136" i="2"/>
  <c r="P96" i="2"/>
  <c r="E119" i="2"/>
  <c r="P100" i="2"/>
  <c r="E123" i="2"/>
  <c r="P104" i="2"/>
  <c r="E127" i="2"/>
  <c r="P106" i="2"/>
  <c r="E129" i="2"/>
  <c r="P110" i="2"/>
  <c r="E133" i="2"/>
  <c r="P114" i="2"/>
  <c r="E137" i="2"/>
  <c r="P112" i="2"/>
  <c r="E135" i="2"/>
  <c r="AS26" i="3"/>
  <c r="AS25" i="3"/>
  <c r="AS24" i="3"/>
  <c r="AS23" i="3"/>
  <c r="AS22" i="3"/>
  <c r="AS21" i="3"/>
  <c r="AS20" i="3"/>
  <c r="AS19" i="3"/>
  <c r="AS18" i="3"/>
  <c r="AP69" i="3" s="1"/>
  <c r="AS17" i="3"/>
  <c r="BS14" i="3"/>
  <c r="BS12" i="3"/>
  <c r="BS11" i="3"/>
  <c r="BS10" i="3"/>
  <c r="BS9" i="3"/>
  <c r="BS8" i="3"/>
  <c r="BS7" i="3"/>
  <c r="BS6" i="3"/>
  <c r="BS5" i="3"/>
  <c r="BS13" i="3"/>
  <c r="P135" i="2" l="1"/>
  <c r="E158" i="2"/>
  <c r="E181" i="2" s="1"/>
  <c r="P137" i="2"/>
  <c r="E160" i="2"/>
  <c r="E183" i="2" s="1"/>
  <c r="P133" i="2"/>
  <c r="E156" i="2"/>
  <c r="E179" i="2" s="1"/>
  <c r="P129" i="2"/>
  <c r="E152" i="2"/>
  <c r="E175" i="2" s="1"/>
  <c r="P127" i="2"/>
  <c r="E150" i="2"/>
  <c r="E173" i="2" s="1"/>
  <c r="P123" i="2"/>
  <c r="E146" i="2"/>
  <c r="E169" i="2" s="1"/>
  <c r="P119" i="2"/>
  <c r="E142" i="2"/>
  <c r="E165" i="2" s="1"/>
  <c r="P136" i="2"/>
  <c r="E159" i="2"/>
  <c r="E182" i="2" s="1"/>
  <c r="P132" i="2"/>
  <c r="E155" i="2"/>
  <c r="E178" i="2" s="1"/>
  <c r="P130" i="2"/>
  <c r="E153" i="2"/>
  <c r="E176" i="2" s="1"/>
  <c r="P128" i="2"/>
  <c r="E151" i="2"/>
  <c r="E174" i="2" s="1"/>
  <c r="P126" i="2"/>
  <c r="E149" i="2"/>
  <c r="E172" i="2" s="1"/>
  <c r="P124" i="2"/>
  <c r="E147" i="2"/>
  <c r="E170" i="2" s="1"/>
  <c r="P122" i="2"/>
  <c r="E145" i="2"/>
  <c r="E168" i="2" s="1"/>
  <c r="P120" i="2"/>
  <c r="E143" i="2"/>
  <c r="E166" i="2" s="1"/>
  <c r="P131" i="2"/>
  <c r="E154" i="2"/>
  <c r="E177" i="2" s="1"/>
  <c r="P125" i="2"/>
  <c r="E148" i="2"/>
  <c r="E171" i="2" s="1"/>
  <c r="P121" i="2"/>
  <c r="E144" i="2"/>
  <c r="E167" i="2" s="1"/>
  <c r="P134" i="2"/>
  <c r="E157" i="2"/>
  <c r="E180" i="2" s="1"/>
  <c r="P118" i="2"/>
  <c r="E141" i="2"/>
  <c r="BP65" i="3"/>
  <c r="BV65" i="3" s="1"/>
  <c r="BP64" i="3"/>
  <c r="BV64" i="3" s="1"/>
  <c r="BP63" i="3"/>
  <c r="BV63" i="3" s="1"/>
  <c r="BP62" i="3"/>
  <c r="BV62" i="3" s="1"/>
  <c r="BP61" i="3"/>
  <c r="BV61" i="3" s="1"/>
  <c r="BP60" i="3"/>
  <c r="BV60" i="3" s="1"/>
  <c r="BP59" i="3"/>
  <c r="BV59" i="3" s="1"/>
  <c r="BP58" i="3"/>
  <c r="BV58" i="3" s="1"/>
  <c r="BP57" i="3"/>
  <c r="BV57" i="3" s="1"/>
  <c r="BP56" i="3"/>
  <c r="AP77" i="3"/>
  <c r="AV77" i="3" s="1"/>
  <c r="AP76" i="3"/>
  <c r="AV76" i="3" s="1"/>
  <c r="AP75" i="3"/>
  <c r="AV75" i="3" s="1"/>
  <c r="AP74" i="3"/>
  <c r="AV74" i="3" s="1"/>
  <c r="AP73" i="3"/>
  <c r="AV73" i="3" s="1"/>
  <c r="AP72" i="3"/>
  <c r="AV72" i="3" s="1"/>
  <c r="AP71" i="3"/>
  <c r="AV71" i="3" s="1"/>
  <c r="AP70" i="3"/>
  <c r="AV70" i="3" s="1"/>
  <c r="AV69" i="3"/>
  <c r="AP68" i="3"/>
  <c r="BS38" i="3"/>
  <c r="BP89" i="3" s="1"/>
  <c r="BV89" i="3" s="1"/>
  <c r="BS37" i="3"/>
  <c r="BP88" i="3" s="1"/>
  <c r="BV88" i="3" s="1"/>
  <c r="BS36" i="3"/>
  <c r="BP87" i="3" s="1"/>
  <c r="BV87" i="3" s="1"/>
  <c r="BS35" i="3"/>
  <c r="BP86" i="3" s="1"/>
  <c r="BV86" i="3" s="1"/>
  <c r="BS34" i="3"/>
  <c r="BP85" i="3" s="1"/>
  <c r="BV85" i="3" s="1"/>
  <c r="BS33" i="3"/>
  <c r="BP84" i="3" s="1"/>
  <c r="BV84" i="3" s="1"/>
  <c r="BS32" i="3"/>
  <c r="BP83" i="3" s="1"/>
  <c r="BV83" i="3" s="1"/>
  <c r="BS31" i="3"/>
  <c r="BP82" i="3" s="1"/>
  <c r="BV82" i="3" s="1"/>
  <c r="BS30" i="3"/>
  <c r="BP81" i="3" s="1"/>
  <c r="BV81" i="3" s="1"/>
  <c r="BS29" i="3"/>
  <c r="BP80" i="3" s="1"/>
  <c r="BS26" i="3"/>
  <c r="BP77" i="3" s="1"/>
  <c r="BV77" i="3" s="1"/>
  <c r="BS25" i="3"/>
  <c r="BP76" i="3" s="1"/>
  <c r="BV76" i="3" s="1"/>
  <c r="BS24" i="3"/>
  <c r="BP75" i="3" s="1"/>
  <c r="BV75" i="3" s="1"/>
  <c r="BS23" i="3"/>
  <c r="BP74" i="3" s="1"/>
  <c r="BV74" i="3" s="1"/>
  <c r="BS22" i="3"/>
  <c r="BP73" i="3" s="1"/>
  <c r="BV73" i="3" s="1"/>
  <c r="BS21" i="3"/>
  <c r="BP72" i="3" s="1"/>
  <c r="BV72" i="3" s="1"/>
  <c r="BS20" i="3"/>
  <c r="BP71" i="3" s="1"/>
  <c r="BV71" i="3" s="1"/>
  <c r="BS19" i="3"/>
  <c r="BP70" i="3" s="1"/>
  <c r="BV70" i="3" s="1"/>
  <c r="BS18" i="3"/>
  <c r="BP69" i="3" s="1"/>
  <c r="BV69" i="3" s="1"/>
  <c r="BS17" i="3"/>
  <c r="BP68" i="3" s="1"/>
  <c r="BV68" i="3" s="1"/>
  <c r="BF50" i="3"/>
  <c r="BC101" i="3" s="1"/>
  <c r="BI101" i="3" s="1"/>
  <c r="BF49" i="3"/>
  <c r="BC100" i="3" s="1"/>
  <c r="BI100" i="3" s="1"/>
  <c r="BF48" i="3"/>
  <c r="BC99" i="3" s="1"/>
  <c r="BI99" i="3" s="1"/>
  <c r="BF47" i="3"/>
  <c r="BC98" i="3" s="1"/>
  <c r="BI98" i="3" s="1"/>
  <c r="BF46" i="3"/>
  <c r="BC97" i="3" s="1"/>
  <c r="BI97" i="3" s="1"/>
  <c r="BF45" i="3"/>
  <c r="BC96" i="3" s="1"/>
  <c r="BI96" i="3" s="1"/>
  <c r="BF44" i="3"/>
  <c r="BC95" i="3" s="1"/>
  <c r="BI95" i="3" s="1"/>
  <c r="BF43" i="3"/>
  <c r="BC94" i="3" s="1"/>
  <c r="BI94" i="3" s="1"/>
  <c r="BF42" i="3"/>
  <c r="BC93" i="3" s="1"/>
  <c r="BI93" i="3" s="1"/>
  <c r="BF41" i="3"/>
  <c r="BC92" i="3" s="1"/>
  <c r="BF38" i="3"/>
  <c r="BC89" i="3" s="1"/>
  <c r="BI89" i="3" s="1"/>
  <c r="BF37" i="3"/>
  <c r="BC88" i="3" s="1"/>
  <c r="BI88" i="3" s="1"/>
  <c r="BF36" i="3"/>
  <c r="BC87" i="3" s="1"/>
  <c r="BI87" i="3" s="1"/>
  <c r="BF35" i="3"/>
  <c r="BC86" i="3" s="1"/>
  <c r="BI86" i="3" s="1"/>
  <c r="BF34" i="3"/>
  <c r="BC85" i="3" s="1"/>
  <c r="BI85" i="3" s="1"/>
  <c r="BF33" i="3"/>
  <c r="BC84" i="3" s="1"/>
  <c r="BI84" i="3" s="1"/>
  <c r="BF32" i="3"/>
  <c r="BC83" i="3" s="1"/>
  <c r="BI83" i="3" s="1"/>
  <c r="BF31" i="3"/>
  <c r="BC82" i="3" s="1"/>
  <c r="BI82" i="3" s="1"/>
  <c r="BF30" i="3"/>
  <c r="BC81" i="3" s="1"/>
  <c r="BI81" i="3" s="1"/>
  <c r="BF29" i="3"/>
  <c r="BC80" i="3" s="1"/>
  <c r="BF26" i="3"/>
  <c r="BC77" i="3" s="1"/>
  <c r="BI77" i="3" s="1"/>
  <c r="BF25" i="3"/>
  <c r="BC76" i="3" s="1"/>
  <c r="BI76" i="3" s="1"/>
  <c r="BF24" i="3"/>
  <c r="BC75" i="3" s="1"/>
  <c r="BI75" i="3" s="1"/>
  <c r="BF23" i="3"/>
  <c r="BC74" i="3" s="1"/>
  <c r="BI74" i="3" s="1"/>
  <c r="BF22" i="3"/>
  <c r="BC73" i="3" s="1"/>
  <c r="BI73" i="3" s="1"/>
  <c r="BF21" i="3"/>
  <c r="BC72" i="3" s="1"/>
  <c r="BI72" i="3" s="1"/>
  <c r="BF20" i="3"/>
  <c r="BC71" i="3" s="1"/>
  <c r="BI71" i="3" s="1"/>
  <c r="BF19" i="3"/>
  <c r="BC70" i="3" s="1"/>
  <c r="BI70" i="3" s="1"/>
  <c r="BF18" i="3"/>
  <c r="BC69" i="3" s="1"/>
  <c r="BI69" i="3" s="1"/>
  <c r="BF17" i="3"/>
  <c r="BC68" i="3" s="1"/>
  <c r="BF14" i="3"/>
  <c r="BF13" i="3"/>
  <c r="BF12" i="3"/>
  <c r="BF11" i="3"/>
  <c r="BF10" i="3"/>
  <c r="BF9" i="3"/>
  <c r="BF8" i="3"/>
  <c r="BF7" i="3"/>
  <c r="BF6" i="3"/>
  <c r="BF5" i="3"/>
  <c r="AS29" i="3"/>
  <c r="AP80" i="3" s="1"/>
  <c r="AS50" i="3"/>
  <c r="AP101" i="3" s="1"/>
  <c r="AV101" i="3" s="1"/>
  <c r="AS49" i="3"/>
  <c r="AP100" i="3" s="1"/>
  <c r="AV100" i="3" s="1"/>
  <c r="AS48" i="3"/>
  <c r="AP99" i="3" s="1"/>
  <c r="AV99" i="3" s="1"/>
  <c r="AS47" i="3"/>
  <c r="AP98" i="3" s="1"/>
  <c r="AV98" i="3" s="1"/>
  <c r="AS46" i="3"/>
  <c r="AP97" i="3" s="1"/>
  <c r="AV97" i="3" s="1"/>
  <c r="AS45" i="3"/>
  <c r="AP96" i="3" s="1"/>
  <c r="AV96" i="3" s="1"/>
  <c r="AS44" i="3"/>
  <c r="AP95" i="3" s="1"/>
  <c r="AV95" i="3" s="1"/>
  <c r="AS43" i="3"/>
  <c r="AP94" i="3" s="1"/>
  <c r="AV94" i="3" s="1"/>
  <c r="AS42" i="3"/>
  <c r="AP93" i="3" s="1"/>
  <c r="AV93" i="3" s="1"/>
  <c r="AS41" i="3"/>
  <c r="AP92" i="3" s="1"/>
  <c r="AS38" i="3"/>
  <c r="AP89" i="3" s="1"/>
  <c r="AV89" i="3" s="1"/>
  <c r="AS37" i="3"/>
  <c r="AP88" i="3" s="1"/>
  <c r="AV88" i="3" s="1"/>
  <c r="AS36" i="3"/>
  <c r="AP87" i="3" s="1"/>
  <c r="AV87" i="3" s="1"/>
  <c r="AS35" i="3"/>
  <c r="AP86" i="3" s="1"/>
  <c r="AV86" i="3" s="1"/>
  <c r="AS34" i="3"/>
  <c r="AP85" i="3" s="1"/>
  <c r="AV85" i="3" s="1"/>
  <c r="AS33" i="3"/>
  <c r="AP84" i="3" s="1"/>
  <c r="AV84" i="3" s="1"/>
  <c r="AS32" i="3"/>
  <c r="AP83" i="3" s="1"/>
  <c r="AV83" i="3" s="1"/>
  <c r="AS31" i="3"/>
  <c r="AP82" i="3" s="1"/>
  <c r="AV82" i="3" s="1"/>
  <c r="AS30" i="3"/>
  <c r="AP81" i="3" s="1"/>
  <c r="AV81" i="3" s="1"/>
  <c r="AS14" i="3"/>
  <c r="AP65" i="3" s="1"/>
  <c r="AV65" i="3" s="1"/>
  <c r="AS13" i="3"/>
  <c r="AP64" i="3" s="1"/>
  <c r="AV64" i="3" s="1"/>
  <c r="AS12" i="3"/>
  <c r="AP63" i="3" s="1"/>
  <c r="AV63" i="3" s="1"/>
  <c r="AS11" i="3"/>
  <c r="AP62" i="3" s="1"/>
  <c r="AV62" i="3" s="1"/>
  <c r="AS10" i="3"/>
  <c r="AP61" i="3" s="1"/>
  <c r="AV61" i="3" s="1"/>
  <c r="AS9" i="3"/>
  <c r="AP60" i="3" s="1"/>
  <c r="AV60" i="3" s="1"/>
  <c r="AS8" i="3"/>
  <c r="AP59" i="3" s="1"/>
  <c r="AV59" i="3" s="1"/>
  <c r="AS7" i="3"/>
  <c r="AP58" i="3" s="1"/>
  <c r="AV58" i="3" s="1"/>
  <c r="AS6" i="3"/>
  <c r="AP57" i="3" s="1"/>
  <c r="AV57" i="3" s="1"/>
  <c r="AS5" i="3"/>
  <c r="AP56" i="3" s="1"/>
  <c r="AF50" i="3"/>
  <c r="AC101" i="3" s="1"/>
  <c r="AI101" i="3" s="1"/>
  <c r="AF49" i="3"/>
  <c r="AC100" i="3" s="1"/>
  <c r="AI100" i="3" s="1"/>
  <c r="AF48" i="3"/>
  <c r="AC99" i="3" s="1"/>
  <c r="AI99" i="3" s="1"/>
  <c r="AF47" i="3"/>
  <c r="AC98" i="3" s="1"/>
  <c r="AI98" i="3" s="1"/>
  <c r="AF46" i="3"/>
  <c r="AC97" i="3" s="1"/>
  <c r="AI97" i="3" s="1"/>
  <c r="AF45" i="3"/>
  <c r="AC96" i="3" s="1"/>
  <c r="AI96" i="3" s="1"/>
  <c r="AF44" i="3"/>
  <c r="AC95" i="3" s="1"/>
  <c r="AI95" i="3" s="1"/>
  <c r="AF43" i="3"/>
  <c r="AC94" i="3" s="1"/>
  <c r="AI94" i="3" s="1"/>
  <c r="AF42" i="3"/>
  <c r="AC93" i="3" s="1"/>
  <c r="AI93" i="3" s="1"/>
  <c r="AF41" i="3"/>
  <c r="AC92" i="3" s="1"/>
  <c r="AF38" i="3"/>
  <c r="AC89" i="3" s="1"/>
  <c r="AI89" i="3" s="1"/>
  <c r="AF37" i="3"/>
  <c r="AC88" i="3" s="1"/>
  <c r="AI88" i="3" s="1"/>
  <c r="AF36" i="3"/>
  <c r="AC87" i="3" s="1"/>
  <c r="AI87" i="3" s="1"/>
  <c r="AF35" i="3"/>
  <c r="AC86" i="3" s="1"/>
  <c r="AI86" i="3" s="1"/>
  <c r="AF34" i="3"/>
  <c r="AC85" i="3" s="1"/>
  <c r="AI85" i="3" s="1"/>
  <c r="AF33" i="3"/>
  <c r="AC84" i="3" s="1"/>
  <c r="AI84" i="3" s="1"/>
  <c r="AF32" i="3"/>
  <c r="AC83" i="3" s="1"/>
  <c r="AI83" i="3" s="1"/>
  <c r="AF31" i="3"/>
  <c r="AC82" i="3" s="1"/>
  <c r="AI82" i="3" s="1"/>
  <c r="AF30" i="3"/>
  <c r="AC81" i="3" s="1"/>
  <c r="AI81" i="3" s="1"/>
  <c r="AF29" i="3"/>
  <c r="AC80" i="3" s="1"/>
  <c r="AF26" i="3"/>
  <c r="AC77" i="3" s="1"/>
  <c r="AI77" i="3" s="1"/>
  <c r="AF25" i="3"/>
  <c r="AC76" i="3" s="1"/>
  <c r="AI76" i="3" s="1"/>
  <c r="AF24" i="3"/>
  <c r="AC75" i="3" s="1"/>
  <c r="AI75" i="3" s="1"/>
  <c r="AF23" i="3"/>
  <c r="AC74" i="3" s="1"/>
  <c r="AI74" i="3" s="1"/>
  <c r="AF22" i="3"/>
  <c r="AC73" i="3" s="1"/>
  <c r="AI73" i="3" s="1"/>
  <c r="AF21" i="3"/>
  <c r="AC72" i="3" s="1"/>
  <c r="AI72" i="3" s="1"/>
  <c r="AF20" i="3"/>
  <c r="AC71" i="3" s="1"/>
  <c r="AI71" i="3" s="1"/>
  <c r="AF19" i="3"/>
  <c r="AC70" i="3" s="1"/>
  <c r="AI70" i="3" s="1"/>
  <c r="AF18" i="3"/>
  <c r="AC69" i="3" s="1"/>
  <c r="AI69" i="3" s="1"/>
  <c r="AF17" i="3"/>
  <c r="AC68" i="3" s="1"/>
  <c r="AF14" i="3"/>
  <c r="AC65" i="3" s="1"/>
  <c r="AI65" i="3" s="1"/>
  <c r="AF13" i="3"/>
  <c r="AC64" i="3" s="1"/>
  <c r="AI64" i="3" s="1"/>
  <c r="AF12" i="3"/>
  <c r="AC63" i="3" s="1"/>
  <c r="AI63" i="3" s="1"/>
  <c r="AF11" i="3"/>
  <c r="AC62" i="3" s="1"/>
  <c r="AI62" i="3" s="1"/>
  <c r="AF10" i="3"/>
  <c r="AC61" i="3" s="1"/>
  <c r="AI61" i="3" s="1"/>
  <c r="AF9" i="3"/>
  <c r="AC60" i="3" s="1"/>
  <c r="AI60" i="3" s="1"/>
  <c r="AF8" i="3"/>
  <c r="AC59" i="3" s="1"/>
  <c r="AI59" i="3" s="1"/>
  <c r="AF7" i="3"/>
  <c r="AC58" i="3" s="1"/>
  <c r="AI58" i="3" s="1"/>
  <c r="AF6" i="3"/>
  <c r="AC57" i="3" s="1"/>
  <c r="AI57" i="3" s="1"/>
  <c r="AF5" i="3"/>
  <c r="AC56" i="3" s="1"/>
  <c r="S50" i="3"/>
  <c r="P101" i="3" s="1"/>
  <c r="V101" i="3" s="1"/>
  <c r="S49" i="3"/>
  <c r="P100" i="3" s="1"/>
  <c r="V100" i="3" s="1"/>
  <c r="S48" i="3"/>
  <c r="P99" i="3" s="1"/>
  <c r="V99" i="3" s="1"/>
  <c r="S47" i="3"/>
  <c r="P98" i="3" s="1"/>
  <c r="V98" i="3" s="1"/>
  <c r="S46" i="3"/>
  <c r="P97" i="3" s="1"/>
  <c r="V97" i="3" s="1"/>
  <c r="S45" i="3"/>
  <c r="P96" i="3" s="1"/>
  <c r="V96" i="3" s="1"/>
  <c r="S44" i="3"/>
  <c r="P95" i="3" s="1"/>
  <c r="V95" i="3" s="1"/>
  <c r="S43" i="3"/>
  <c r="P94" i="3" s="1"/>
  <c r="V94" i="3" s="1"/>
  <c r="S42" i="3"/>
  <c r="P93" i="3" s="1"/>
  <c r="V93" i="3" s="1"/>
  <c r="S41" i="3"/>
  <c r="P92" i="3" s="1"/>
  <c r="S38" i="3"/>
  <c r="P89" i="3" s="1"/>
  <c r="V89" i="3" s="1"/>
  <c r="S37" i="3"/>
  <c r="P88" i="3" s="1"/>
  <c r="V88" i="3" s="1"/>
  <c r="S36" i="3"/>
  <c r="P87" i="3" s="1"/>
  <c r="V87" i="3" s="1"/>
  <c r="S35" i="3"/>
  <c r="P86" i="3" s="1"/>
  <c r="V86" i="3" s="1"/>
  <c r="S34" i="3"/>
  <c r="P85" i="3" s="1"/>
  <c r="V85" i="3" s="1"/>
  <c r="S33" i="3"/>
  <c r="P84" i="3" s="1"/>
  <c r="V84" i="3" s="1"/>
  <c r="S32" i="3"/>
  <c r="P83" i="3" s="1"/>
  <c r="V83" i="3" s="1"/>
  <c r="S31" i="3"/>
  <c r="P82" i="3" s="1"/>
  <c r="V82" i="3" s="1"/>
  <c r="S30" i="3"/>
  <c r="P81" i="3" s="1"/>
  <c r="V81" i="3" s="1"/>
  <c r="S29" i="3"/>
  <c r="P80" i="3" s="1"/>
  <c r="V80" i="3" s="1"/>
  <c r="S26" i="3"/>
  <c r="P77" i="3" s="1"/>
  <c r="V77" i="3" s="1"/>
  <c r="S25" i="3"/>
  <c r="P76" i="3" s="1"/>
  <c r="V76" i="3" s="1"/>
  <c r="S24" i="3"/>
  <c r="P75" i="3" s="1"/>
  <c r="V75" i="3" s="1"/>
  <c r="S23" i="3"/>
  <c r="P74" i="3" s="1"/>
  <c r="V74" i="3" s="1"/>
  <c r="S22" i="3"/>
  <c r="P73" i="3" s="1"/>
  <c r="V73" i="3" s="1"/>
  <c r="S21" i="3"/>
  <c r="P72" i="3" s="1"/>
  <c r="V72" i="3" s="1"/>
  <c r="S20" i="3"/>
  <c r="P71" i="3" s="1"/>
  <c r="V71" i="3" s="1"/>
  <c r="S19" i="3"/>
  <c r="P70" i="3" s="1"/>
  <c r="V70" i="3" s="1"/>
  <c r="S18" i="3"/>
  <c r="P69" i="3" s="1"/>
  <c r="V69" i="3" s="1"/>
  <c r="S17" i="3"/>
  <c r="P68" i="3" s="1"/>
  <c r="V68" i="3" s="1"/>
  <c r="S14" i="3"/>
  <c r="P65" i="3" s="1"/>
  <c r="V65" i="3" s="1"/>
  <c r="S13" i="3"/>
  <c r="P64" i="3" s="1"/>
  <c r="V64" i="3" s="1"/>
  <c r="S12" i="3"/>
  <c r="P63" i="3" s="1"/>
  <c r="V63" i="3" s="1"/>
  <c r="S11" i="3"/>
  <c r="P62" i="3" s="1"/>
  <c r="V62" i="3" s="1"/>
  <c r="S10" i="3"/>
  <c r="P61" i="3" s="1"/>
  <c r="V61" i="3" s="1"/>
  <c r="S9" i="3"/>
  <c r="P60" i="3" s="1"/>
  <c r="V60" i="3" s="1"/>
  <c r="S8" i="3"/>
  <c r="P59" i="3" s="1"/>
  <c r="V59" i="3" s="1"/>
  <c r="S7" i="3"/>
  <c r="P58" i="3" s="1"/>
  <c r="V58" i="3" s="1"/>
  <c r="S6" i="3"/>
  <c r="BP38" i="3"/>
  <c r="BV38" i="3" s="1"/>
  <c r="BP37" i="3"/>
  <c r="BV37" i="3" s="1"/>
  <c r="BP36" i="3"/>
  <c r="BV36" i="3" s="1"/>
  <c r="BP35" i="3"/>
  <c r="BV35" i="3" s="1"/>
  <c r="BP34" i="3"/>
  <c r="BV34" i="3" s="1"/>
  <c r="BP33" i="3"/>
  <c r="BV33" i="3" s="1"/>
  <c r="BP32" i="3"/>
  <c r="BV32" i="3" s="1"/>
  <c r="BP31" i="3"/>
  <c r="BV31" i="3" s="1"/>
  <c r="BP30" i="3"/>
  <c r="BV30" i="3" s="1"/>
  <c r="BP29" i="3"/>
  <c r="BV29" i="3" s="1"/>
  <c r="BP26" i="3"/>
  <c r="BV26" i="3" s="1"/>
  <c r="BP25" i="3"/>
  <c r="BV25" i="3" s="1"/>
  <c r="BP24" i="3"/>
  <c r="BV24" i="3" s="1"/>
  <c r="BP23" i="3"/>
  <c r="BV23" i="3" s="1"/>
  <c r="BP22" i="3"/>
  <c r="BV22" i="3" s="1"/>
  <c r="BP21" i="3"/>
  <c r="BV21" i="3" s="1"/>
  <c r="BP20" i="3"/>
  <c r="BV20" i="3" s="1"/>
  <c r="BP19" i="3"/>
  <c r="BV19" i="3" s="1"/>
  <c r="BP18" i="3"/>
  <c r="BV18" i="3" s="1"/>
  <c r="BP17" i="3"/>
  <c r="BV17" i="3" s="1"/>
  <c r="BP14" i="3"/>
  <c r="BV14" i="3" s="1"/>
  <c r="BP13" i="3"/>
  <c r="BV13" i="3" s="1"/>
  <c r="BP12" i="3"/>
  <c r="BV12" i="3" s="1"/>
  <c r="BP11" i="3"/>
  <c r="BV11" i="3" s="1"/>
  <c r="BP10" i="3"/>
  <c r="BV10" i="3" s="1"/>
  <c r="BP9" i="3"/>
  <c r="BV9" i="3" s="1"/>
  <c r="BP8" i="3"/>
  <c r="BV8" i="3" s="1"/>
  <c r="BP7" i="3"/>
  <c r="BP6" i="3"/>
  <c r="BV6" i="3" s="1"/>
  <c r="BP5" i="3"/>
  <c r="BV5" i="3" s="1"/>
  <c r="BC34" i="3"/>
  <c r="BI34" i="3" s="1"/>
  <c r="BC50" i="3"/>
  <c r="BI50" i="3" s="1"/>
  <c r="BC49" i="3"/>
  <c r="BI49" i="3" s="1"/>
  <c r="BC48" i="3"/>
  <c r="BI48" i="3" s="1"/>
  <c r="BC47" i="3"/>
  <c r="BI47" i="3" s="1"/>
  <c r="BC46" i="3"/>
  <c r="BI46" i="3" s="1"/>
  <c r="BC45" i="3"/>
  <c r="BI45" i="3" s="1"/>
  <c r="BC44" i="3"/>
  <c r="BI44" i="3" s="1"/>
  <c r="BC43" i="3"/>
  <c r="BI43" i="3" s="1"/>
  <c r="BC42" i="3"/>
  <c r="BI42" i="3" s="1"/>
  <c r="BC41" i="3"/>
  <c r="BC38" i="3"/>
  <c r="BI38" i="3" s="1"/>
  <c r="BC37" i="3"/>
  <c r="BI37" i="3" s="1"/>
  <c r="BC36" i="3"/>
  <c r="BI36" i="3" s="1"/>
  <c r="BC35" i="3"/>
  <c r="BI35" i="3" s="1"/>
  <c r="BC33" i="3"/>
  <c r="BI33" i="3" s="1"/>
  <c r="BC32" i="3"/>
  <c r="BI32" i="3" s="1"/>
  <c r="BC31" i="3"/>
  <c r="BI31" i="3" s="1"/>
  <c r="BC30" i="3"/>
  <c r="BI30" i="3" s="1"/>
  <c r="BC29" i="3"/>
  <c r="BC26" i="3"/>
  <c r="BI26" i="3" s="1"/>
  <c r="BC25" i="3"/>
  <c r="BI25" i="3" s="1"/>
  <c r="BC24" i="3"/>
  <c r="BI24" i="3" s="1"/>
  <c r="BC23" i="3"/>
  <c r="BI23" i="3" s="1"/>
  <c r="BC22" i="3"/>
  <c r="BI22" i="3" s="1"/>
  <c r="BC21" i="3"/>
  <c r="BI21" i="3" s="1"/>
  <c r="BC20" i="3"/>
  <c r="BI20" i="3" s="1"/>
  <c r="BC19" i="3"/>
  <c r="BI19" i="3" s="1"/>
  <c r="BC18" i="3"/>
  <c r="BI18" i="3" s="1"/>
  <c r="BC17" i="3"/>
  <c r="BC14" i="3"/>
  <c r="BC13" i="3"/>
  <c r="BC12" i="3"/>
  <c r="BC11" i="3"/>
  <c r="BC10" i="3"/>
  <c r="BC9" i="3"/>
  <c r="BC8" i="3"/>
  <c r="BC7" i="3"/>
  <c r="BC6" i="3"/>
  <c r="BC5" i="3"/>
  <c r="AP50" i="3"/>
  <c r="AV50" i="3" s="1"/>
  <c r="AP49" i="3"/>
  <c r="AV49" i="3" s="1"/>
  <c r="AP48" i="3"/>
  <c r="AV48" i="3" s="1"/>
  <c r="AP47" i="3"/>
  <c r="AV47" i="3" s="1"/>
  <c r="AP46" i="3"/>
  <c r="AV46" i="3" s="1"/>
  <c r="AP45" i="3"/>
  <c r="AV45" i="3" s="1"/>
  <c r="AP44" i="3"/>
  <c r="AV44" i="3" s="1"/>
  <c r="AP43" i="3"/>
  <c r="AV43" i="3" s="1"/>
  <c r="AP42" i="3"/>
  <c r="AV42" i="3" s="1"/>
  <c r="AP41" i="3"/>
  <c r="AP38" i="3"/>
  <c r="AV38" i="3" s="1"/>
  <c r="AP37" i="3"/>
  <c r="AV37" i="3" s="1"/>
  <c r="AP36" i="3"/>
  <c r="AV36" i="3" s="1"/>
  <c r="AP35" i="3"/>
  <c r="AV35" i="3" s="1"/>
  <c r="AP34" i="3"/>
  <c r="AV34" i="3" s="1"/>
  <c r="AP33" i="3"/>
  <c r="AV33" i="3" s="1"/>
  <c r="AP32" i="3"/>
  <c r="AV32" i="3" s="1"/>
  <c r="AP31" i="3"/>
  <c r="AV31" i="3" s="1"/>
  <c r="AP30" i="3"/>
  <c r="AV30" i="3" s="1"/>
  <c r="AP29" i="3"/>
  <c r="AV29" i="3" s="1"/>
  <c r="AP26" i="3"/>
  <c r="AV26" i="3" s="1"/>
  <c r="AP25" i="3"/>
  <c r="AV25" i="3" s="1"/>
  <c r="AP24" i="3"/>
  <c r="AV24" i="3" s="1"/>
  <c r="AP23" i="3"/>
  <c r="AV23" i="3" s="1"/>
  <c r="AP22" i="3"/>
  <c r="AV22" i="3" s="1"/>
  <c r="AP21" i="3"/>
  <c r="AV21" i="3" s="1"/>
  <c r="AP20" i="3"/>
  <c r="AV20" i="3" s="1"/>
  <c r="AP19" i="3"/>
  <c r="AV19" i="3" s="1"/>
  <c r="AP18" i="3"/>
  <c r="AV18" i="3" s="1"/>
  <c r="AP17" i="3"/>
  <c r="AP14" i="3"/>
  <c r="AV14" i="3" s="1"/>
  <c r="AP13" i="3"/>
  <c r="AV13" i="3" s="1"/>
  <c r="AP12" i="3"/>
  <c r="AV12" i="3" s="1"/>
  <c r="AP11" i="3"/>
  <c r="AV11" i="3" s="1"/>
  <c r="AP10" i="3"/>
  <c r="AV10" i="3" s="1"/>
  <c r="AP9" i="3"/>
  <c r="AV9" i="3" s="1"/>
  <c r="AP8" i="3"/>
  <c r="AV8" i="3" s="1"/>
  <c r="AP7" i="3"/>
  <c r="AV7" i="3" s="1"/>
  <c r="AP6" i="3"/>
  <c r="AV6" i="3" s="1"/>
  <c r="AP5" i="3"/>
  <c r="AC50" i="3"/>
  <c r="AI50" i="3" s="1"/>
  <c r="AC49" i="3"/>
  <c r="AI49" i="3" s="1"/>
  <c r="AC48" i="3"/>
  <c r="AI48" i="3" s="1"/>
  <c r="AC47" i="3"/>
  <c r="AI47" i="3" s="1"/>
  <c r="AC46" i="3"/>
  <c r="AI46" i="3" s="1"/>
  <c r="AC45" i="3"/>
  <c r="AI45" i="3" s="1"/>
  <c r="AC44" i="3"/>
  <c r="AI44" i="3" s="1"/>
  <c r="AC43" i="3"/>
  <c r="AI43" i="3" s="1"/>
  <c r="AC42" i="3"/>
  <c r="AI42" i="3" s="1"/>
  <c r="AC41" i="3"/>
  <c r="AC38" i="3"/>
  <c r="AI38" i="3" s="1"/>
  <c r="AC37" i="3"/>
  <c r="AI37" i="3" s="1"/>
  <c r="AC36" i="3"/>
  <c r="AI36" i="3" s="1"/>
  <c r="AC35" i="3"/>
  <c r="AI35" i="3" s="1"/>
  <c r="AC34" i="3"/>
  <c r="AI34" i="3" s="1"/>
  <c r="AC33" i="3"/>
  <c r="AI33" i="3" s="1"/>
  <c r="AC32" i="3"/>
  <c r="AI32" i="3" s="1"/>
  <c r="AC31" i="3"/>
  <c r="AI31" i="3" s="1"/>
  <c r="AC30" i="3"/>
  <c r="AI30" i="3" s="1"/>
  <c r="AC29" i="3"/>
  <c r="AC26" i="3"/>
  <c r="AI26" i="3" s="1"/>
  <c r="AC25" i="3"/>
  <c r="AI25" i="3" s="1"/>
  <c r="AC24" i="3"/>
  <c r="AI24" i="3" s="1"/>
  <c r="AC23" i="3"/>
  <c r="AI23" i="3" s="1"/>
  <c r="AC22" i="3"/>
  <c r="AI22" i="3" s="1"/>
  <c r="AC21" i="3"/>
  <c r="AI21" i="3" s="1"/>
  <c r="AC20" i="3"/>
  <c r="AI20" i="3" s="1"/>
  <c r="AC19" i="3"/>
  <c r="AI19" i="3" s="1"/>
  <c r="AC18" i="3"/>
  <c r="AI18" i="3" s="1"/>
  <c r="AC17" i="3"/>
  <c r="AI17" i="3" s="1"/>
  <c r="AC14" i="3"/>
  <c r="AI14" i="3" s="1"/>
  <c r="AC13" i="3"/>
  <c r="AI13" i="3" s="1"/>
  <c r="AC12" i="3"/>
  <c r="AI12" i="3" s="1"/>
  <c r="AC11" i="3"/>
  <c r="AI11" i="3" s="1"/>
  <c r="AC10" i="3"/>
  <c r="AI10" i="3" s="1"/>
  <c r="AC9" i="3"/>
  <c r="AI9" i="3" s="1"/>
  <c r="AC8" i="3"/>
  <c r="AI8" i="3" s="1"/>
  <c r="AC7" i="3"/>
  <c r="AI7" i="3" s="1"/>
  <c r="AC6" i="3"/>
  <c r="AI6" i="3" s="1"/>
  <c r="AC5" i="3"/>
  <c r="P50" i="3"/>
  <c r="V50" i="3" s="1"/>
  <c r="P49" i="3"/>
  <c r="V49" i="3" s="1"/>
  <c r="P48" i="3"/>
  <c r="V48" i="3" s="1"/>
  <c r="P47" i="3"/>
  <c r="V47" i="3" s="1"/>
  <c r="P46" i="3"/>
  <c r="V46" i="3" s="1"/>
  <c r="P45" i="3"/>
  <c r="V45" i="3" s="1"/>
  <c r="P44" i="3"/>
  <c r="V44" i="3" s="1"/>
  <c r="P43" i="3"/>
  <c r="V43" i="3" s="1"/>
  <c r="P42" i="3"/>
  <c r="V42" i="3" s="1"/>
  <c r="P41" i="3"/>
  <c r="P38" i="3"/>
  <c r="V38" i="3" s="1"/>
  <c r="P37" i="3"/>
  <c r="V37" i="3" s="1"/>
  <c r="P36" i="3"/>
  <c r="V36" i="3" s="1"/>
  <c r="P35" i="3"/>
  <c r="V35" i="3" s="1"/>
  <c r="P34" i="3"/>
  <c r="V34" i="3" s="1"/>
  <c r="P33" i="3"/>
  <c r="V33" i="3" s="1"/>
  <c r="P32" i="3"/>
  <c r="V32" i="3" s="1"/>
  <c r="P31" i="3"/>
  <c r="V31" i="3" s="1"/>
  <c r="P30" i="3"/>
  <c r="V30" i="3" s="1"/>
  <c r="P29" i="3"/>
  <c r="P26" i="3"/>
  <c r="V26" i="3" s="1"/>
  <c r="P25" i="3"/>
  <c r="V25" i="3" s="1"/>
  <c r="P24" i="3"/>
  <c r="P23" i="3"/>
  <c r="P22" i="3"/>
  <c r="P21" i="3"/>
  <c r="P20" i="3"/>
  <c r="P19" i="3"/>
  <c r="P18" i="3"/>
  <c r="P17" i="3"/>
  <c r="P14" i="3"/>
  <c r="P13" i="3"/>
  <c r="P12" i="3"/>
  <c r="P11" i="3"/>
  <c r="V10" i="3"/>
  <c r="P9" i="3"/>
  <c r="V8" i="3"/>
  <c r="P7" i="3"/>
  <c r="P6" i="3"/>
  <c r="P5" i="3"/>
  <c r="P141" i="2" l="1"/>
  <c r="E164" i="2"/>
  <c r="P180" i="2"/>
  <c r="E203" i="2"/>
  <c r="P167" i="2"/>
  <c r="E190" i="2"/>
  <c r="P171" i="2"/>
  <c r="E194" i="2"/>
  <c r="P177" i="2"/>
  <c r="E200" i="2"/>
  <c r="P166" i="2"/>
  <c r="E189" i="2"/>
  <c r="P168" i="2"/>
  <c r="E191" i="2"/>
  <c r="P170" i="2"/>
  <c r="E193" i="2"/>
  <c r="P172" i="2"/>
  <c r="E195" i="2"/>
  <c r="P174" i="2"/>
  <c r="E197" i="2"/>
  <c r="P176" i="2"/>
  <c r="E199" i="2"/>
  <c r="P178" i="2"/>
  <c r="E201" i="2"/>
  <c r="P182" i="2"/>
  <c r="E205" i="2"/>
  <c r="P165" i="2"/>
  <c r="E188" i="2"/>
  <c r="P169" i="2"/>
  <c r="E192" i="2"/>
  <c r="P173" i="2"/>
  <c r="E196" i="2"/>
  <c r="P175" i="2"/>
  <c r="E198" i="2"/>
  <c r="P179" i="2"/>
  <c r="E202" i="2"/>
  <c r="P183" i="2"/>
  <c r="E206" i="2"/>
  <c r="P181" i="2"/>
  <c r="E204" i="2"/>
  <c r="BV80" i="3"/>
  <c r="BV56" i="3"/>
  <c r="BI92" i="3"/>
  <c r="BI80" i="3"/>
  <c r="BI68" i="3"/>
  <c r="AV92" i="3"/>
  <c r="AV80" i="3"/>
  <c r="AV68" i="3"/>
  <c r="AV56" i="3"/>
  <c r="AI92" i="3"/>
  <c r="AI80" i="3"/>
  <c r="AI68" i="3"/>
  <c r="AI56" i="3"/>
  <c r="V92" i="3"/>
  <c r="BV7" i="3"/>
  <c r="BI41" i="3"/>
  <c r="BI29" i="3"/>
  <c r="BI17" i="3"/>
  <c r="AV41" i="3"/>
  <c r="AV17" i="3"/>
  <c r="AV5" i="3"/>
  <c r="AI41" i="3"/>
  <c r="P157" i="2"/>
  <c r="P144" i="2"/>
  <c r="P148" i="2"/>
  <c r="P154" i="2"/>
  <c r="P143" i="2"/>
  <c r="P145" i="2"/>
  <c r="P147" i="2"/>
  <c r="P149" i="2"/>
  <c r="P151" i="2"/>
  <c r="P153" i="2"/>
  <c r="P155" i="2"/>
  <c r="P159" i="2"/>
  <c r="P142" i="2"/>
  <c r="P146" i="2"/>
  <c r="P150" i="2"/>
  <c r="P152" i="2"/>
  <c r="P156" i="2"/>
  <c r="P160" i="2"/>
  <c r="P158" i="2"/>
  <c r="AI29" i="3"/>
  <c r="AI5" i="3"/>
  <c r="S92" i="3"/>
  <c r="V29" i="3"/>
  <c r="P57" i="3"/>
  <c r="V57" i="3" s="1"/>
  <c r="V9" i="3"/>
  <c r="V13" i="3"/>
  <c r="V19" i="3"/>
  <c r="V6" i="3"/>
  <c r="S63" i="3"/>
  <c r="V14" i="3"/>
  <c r="V18" i="3"/>
  <c r="V20" i="3"/>
  <c r="V22" i="3"/>
  <c r="V24" i="3"/>
  <c r="V7" i="3"/>
  <c r="V11" i="3"/>
  <c r="V17" i="3"/>
  <c r="V21" i="3"/>
  <c r="V23" i="3"/>
  <c r="P56" i="3"/>
  <c r="V5" i="3"/>
  <c r="BI9" i="3"/>
  <c r="BF60" i="3"/>
  <c r="BC56" i="3"/>
  <c r="BC64" i="3"/>
  <c r="BI64" i="3" s="1"/>
  <c r="BI10" i="3"/>
  <c r="BF61" i="3"/>
  <c r="BC57" i="3"/>
  <c r="BI57" i="3" s="1"/>
  <c r="BC65" i="3"/>
  <c r="BI65" i="3" s="1"/>
  <c r="BI11" i="3"/>
  <c r="BF62" i="3"/>
  <c r="BC58" i="3"/>
  <c r="BI58" i="3" s="1"/>
  <c r="BI12" i="3"/>
  <c r="BF63" i="3"/>
  <c r="BC59" i="3"/>
  <c r="BI59" i="3" s="1"/>
  <c r="BI5" i="3"/>
  <c r="BF56" i="3"/>
  <c r="BI13" i="3"/>
  <c r="BF64" i="3"/>
  <c r="BC60" i="3"/>
  <c r="BI60" i="3" s="1"/>
  <c r="BI6" i="3"/>
  <c r="BF57" i="3"/>
  <c r="BI14" i="3"/>
  <c r="BF65" i="3"/>
  <c r="BC61" i="3"/>
  <c r="BI61" i="3" s="1"/>
  <c r="BI7" i="3"/>
  <c r="BF58" i="3"/>
  <c r="BC62" i="3"/>
  <c r="BI62" i="3" s="1"/>
  <c r="BI8" i="3"/>
  <c r="BF59" i="3"/>
  <c r="BC63" i="3"/>
  <c r="BI63" i="3" s="1"/>
  <c r="AF63" i="3"/>
  <c r="AS80" i="3"/>
  <c r="S60" i="3"/>
  <c r="BF94" i="3"/>
  <c r="S70" i="3"/>
  <c r="BS70" i="3"/>
  <c r="BS73" i="3"/>
  <c r="S98" i="3"/>
  <c r="AF93" i="3"/>
  <c r="BF86" i="3"/>
  <c r="S77" i="3"/>
  <c r="AS96" i="3"/>
  <c r="BS80" i="3"/>
  <c r="AF87" i="3"/>
  <c r="BF99" i="3"/>
  <c r="BS58" i="3"/>
  <c r="AF74" i="3"/>
  <c r="S65" i="3"/>
  <c r="S95" i="3"/>
  <c r="AF60" i="3"/>
  <c r="AF75" i="3"/>
  <c r="BF74" i="3"/>
  <c r="AF95" i="3"/>
  <c r="AS58" i="3"/>
  <c r="BF96" i="3"/>
  <c r="S73" i="3"/>
  <c r="AF68" i="3"/>
  <c r="AF96" i="3"/>
  <c r="BF72" i="3"/>
  <c r="BS75" i="3"/>
  <c r="S82" i="3"/>
  <c r="BF95" i="3"/>
  <c r="S86" i="3"/>
  <c r="AF65" i="3"/>
  <c r="BF75" i="3"/>
  <c r="S57" i="3"/>
  <c r="S74" i="3"/>
  <c r="AF56" i="3"/>
  <c r="AF84" i="3"/>
  <c r="BF68" i="3"/>
  <c r="AS76" i="3"/>
  <c r="AS98" i="3"/>
  <c r="BS60" i="3"/>
  <c r="BS65" i="3"/>
  <c r="BS85" i="3"/>
  <c r="V41" i="3"/>
  <c r="S85" i="3"/>
  <c r="S59" i="3"/>
  <c r="S76" i="3"/>
  <c r="S94" i="3"/>
  <c r="AF59" i="3"/>
  <c r="AF72" i="3"/>
  <c r="AF86" i="3"/>
  <c r="AF98" i="3"/>
  <c r="AS60" i="3"/>
  <c r="BF76" i="3"/>
  <c r="BF83" i="3"/>
  <c r="BS57" i="3"/>
  <c r="BS76" i="3"/>
  <c r="BS88" i="3"/>
  <c r="S69" i="3"/>
  <c r="S97" i="3"/>
  <c r="AF71" i="3"/>
  <c r="AF83" i="3"/>
  <c r="AS72" i="3"/>
  <c r="AS92" i="3"/>
  <c r="S58" i="3"/>
  <c r="S89" i="3"/>
  <c r="S101" i="3"/>
  <c r="AF62" i="3"/>
  <c r="AF80" i="3"/>
  <c r="AF92" i="3"/>
  <c r="AS56" i="3"/>
  <c r="AS63" i="3"/>
  <c r="AS65" i="3"/>
  <c r="BF70" i="3"/>
  <c r="AS74" i="3"/>
  <c r="BF77" i="3"/>
  <c r="AS83" i="3"/>
  <c r="AS85" i="3"/>
  <c r="BF88" i="3"/>
  <c r="AS94" i="3"/>
  <c r="BF97" i="3"/>
  <c r="AS101" i="3"/>
  <c r="BS64" i="3"/>
  <c r="BS69" i="3"/>
  <c r="BS72" i="3"/>
  <c r="BS84" i="3"/>
  <c r="BS87" i="3"/>
  <c r="AF99" i="3"/>
  <c r="BF81" i="3"/>
  <c r="BF92" i="3"/>
  <c r="AS71" i="3"/>
  <c r="AS87" i="3"/>
  <c r="AF69" i="3"/>
  <c r="AS62" i="3"/>
  <c r="AS82" i="3"/>
  <c r="V12" i="3"/>
  <c r="S62" i="3"/>
  <c r="S71" i="3"/>
  <c r="S80" i="3"/>
  <c r="S87" i="3"/>
  <c r="S96" i="3"/>
  <c r="S99" i="3"/>
  <c r="AF57" i="3"/>
  <c r="AF73" i="3"/>
  <c r="AF76" i="3"/>
  <c r="AF82" i="3"/>
  <c r="AF85" i="3"/>
  <c r="AF88" i="3"/>
  <c r="AF94" i="3"/>
  <c r="AF97" i="3"/>
  <c r="AF100" i="3"/>
  <c r="AS57" i="3"/>
  <c r="AS64" i="3"/>
  <c r="BF69" i="3"/>
  <c r="AS73" i="3"/>
  <c r="AS75" i="3"/>
  <c r="BF80" i="3"/>
  <c r="AS84" i="3"/>
  <c r="BF87" i="3"/>
  <c r="AS93" i="3"/>
  <c r="AS95" i="3"/>
  <c r="BF98" i="3"/>
  <c r="BS56" i="3"/>
  <c r="BS59" i="3"/>
  <c r="BS62" i="3"/>
  <c r="BS74" i="3"/>
  <c r="BS77" i="3"/>
  <c r="BS82" i="3"/>
  <c r="AF81" i="3"/>
  <c r="AS89" i="3"/>
  <c r="BF101" i="3"/>
  <c r="S61" i="3"/>
  <c r="AS100" i="3"/>
  <c r="S68" i="3"/>
  <c r="S75" i="3"/>
  <c r="S84" i="3"/>
  <c r="S93" i="3"/>
  <c r="AF64" i="3"/>
  <c r="AF70" i="3"/>
  <c r="AS68" i="3"/>
  <c r="BF71" i="3"/>
  <c r="BF82" i="3"/>
  <c r="AS86" i="3"/>
  <c r="BF89" i="3"/>
  <c r="BF100" i="3"/>
  <c r="AS69" i="3"/>
  <c r="BS61" i="3"/>
  <c r="BS81" i="3"/>
  <c r="S83" i="3"/>
  <c r="BF85" i="3"/>
  <c r="S56" i="3"/>
  <c r="S64" i="3"/>
  <c r="S72" i="3"/>
  <c r="S81" i="3"/>
  <c r="S88" i="3"/>
  <c r="S100" i="3"/>
  <c r="AF58" i="3"/>
  <c r="AF61" i="3"/>
  <c r="AF77" i="3"/>
  <c r="AF89" i="3"/>
  <c r="AF101" i="3"/>
  <c r="AS59" i="3"/>
  <c r="AS61" i="3"/>
  <c r="AS70" i="3"/>
  <c r="BF73" i="3"/>
  <c r="AS77" i="3"/>
  <c r="AS81" i="3"/>
  <c r="BF84" i="3"/>
  <c r="AS88" i="3"/>
  <c r="BF93" i="3"/>
  <c r="AS97" i="3"/>
  <c r="AS99" i="3"/>
  <c r="BS63" i="3"/>
  <c r="BS68" i="3"/>
  <c r="BS71" i="3"/>
  <c r="BS83" i="3"/>
  <c r="BS86" i="3"/>
  <c r="BS89" i="3"/>
  <c r="BO28" i="3"/>
  <c r="BO16" i="3"/>
  <c r="BO4" i="3"/>
  <c r="BB40" i="3"/>
  <c r="BB28" i="3"/>
  <c r="BB16" i="3"/>
  <c r="BB4" i="3"/>
  <c r="AO40" i="3"/>
  <c r="AO28" i="3"/>
  <c r="AO16" i="3"/>
  <c r="AO4" i="3"/>
  <c r="AB40" i="3"/>
  <c r="AB28" i="3"/>
  <c r="AB16" i="3"/>
  <c r="AB4" i="3"/>
  <c r="O40" i="3"/>
  <c r="O28" i="3"/>
  <c r="O16" i="3"/>
  <c r="K148" i="2"/>
  <c r="F123" i="2"/>
  <c r="G4" i="2"/>
  <c r="L16" i="2"/>
  <c r="F190" i="2"/>
  <c r="G3" i="2"/>
  <c r="F95" i="2"/>
  <c r="L39" i="2"/>
  <c r="L50" i="2"/>
  <c r="G121" i="2"/>
  <c r="K87" i="2"/>
  <c r="K118" i="2"/>
  <c r="L22" i="2"/>
  <c r="K3" i="2"/>
  <c r="F192" i="2"/>
  <c r="G134" i="2"/>
  <c r="L82" i="2"/>
  <c r="F53" i="2"/>
  <c r="K16" i="2"/>
  <c r="F129" i="2"/>
  <c r="F143" i="2"/>
  <c r="L123" i="2"/>
  <c r="L110" i="2"/>
  <c r="K51" i="2"/>
  <c r="K85" i="2"/>
  <c r="F56" i="2"/>
  <c r="F43" i="2"/>
  <c r="G135" i="2"/>
  <c r="G99" i="2"/>
  <c r="F83" i="2"/>
  <c r="F14" i="2"/>
  <c r="K111" i="2"/>
  <c r="L141" i="2"/>
  <c r="K160" i="2"/>
  <c r="F142" i="2"/>
  <c r="G204" i="2"/>
  <c r="G13" i="2"/>
  <c r="F144" i="2"/>
  <c r="G37" i="2"/>
  <c r="L200" i="2"/>
  <c r="K84" i="2"/>
  <c r="G147" i="2"/>
  <c r="K137" i="2"/>
  <c r="K173" i="2"/>
  <c r="L54" i="2"/>
  <c r="F105" i="2"/>
  <c r="G100" i="2"/>
  <c r="K177" i="2"/>
  <c r="G68" i="2"/>
  <c r="K112" i="2"/>
  <c r="L26" i="2"/>
  <c r="K131" i="2"/>
  <c r="F96" i="2"/>
  <c r="F51" i="2"/>
  <c r="L62" i="2"/>
  <c r="G149" i="2"/>
  <c r="L137" i="2"/>
  <c r="L206" i="2"/>
  <c r="K21" i="2"/>
  <c r="K4" i="2"/>
  <c r="L136" i="2"/>
  <c r="F158" i="2"/>
  <c r="L106" i="2"/>
  <c r="F110" i="2"/>
  <c r="K6" i="2"/>
  <c r="L133" i="2"/>
  <c r="G67" i="2"/>
  <c r="L126" i="2"/>
  <c r="L155" i="2"/>
  <c r="F135" i="2"/>
  <c r="L169" i="2"/>
  <c r="G85" i="2"/>
  <c r="G181" i="2"/>
  <c r="K9" i="2"/>
  <c r="K99" i="2"/>
  <c r="F170" i="2"/>
  <c r="L49" i="2"/>
  <c r="K132" i="2"/>
  <c r="L21" i="2"/>
  <c r="L151" i="2"/>
  <c r="G201" i="2"/>
  <c r="F16" i="2"/>
  <c r="F171" i="2"/>
  <c r="F85" i="2"/>
  <c r="K142" i="2"/>
  <c r="L81" i="2"/>
  <c r="K36" i="2"/>
  <c r="G177" i="2"/>
  <c r="G88" i="2"/>
  <c r="L29" i="2"/>
  <c r="K141" i="2"/>
  <c r="L112" i="2"/>
  <c r="K108" i="2"/>
  <c r="F127" i="2"/>
  <c r="K175" i="2"/>
  <c r="G21" i="2"/>
  <c r="F20" i="2"/>
  <c r="F172" i="2"/>
  <c r="F97" i="2"/>
  <c r="L8" i="2"/>
  <c r="L5" i="2"/>
  <c r="K136" i="2"/>
  <c r="L121" i="2"/>
  <c r="G176" i="2"/>
  <c r="F98" i="2"/>
  <c r="K104" i="2"/>
  <c r="G19" i="2"/>
  <c r="F150" i="2"/>
  <c r="K7" i="2"/>
  <c r="G10" i="2"/>
  <c r="F204" i="2"/>
  <c r="F38" i="2"/>
  <c r="F61" i="2"/>
  <c r="F66" i="2"/>
  <c r="F197" i="2"/>
  <c r="G6" i="2"/>
  <c r="L31" i="2"/>
  <c r="G150" i="2"/>
  <c r="L68" i="2"/>
  <c r="G141" i="2"/>
  <c r="G167" i="2"/>
  <c r="K73" i="2"/>
  <c r="K59" i="2"/>
  <c r="L55" i="2"/>
  <c r="G107" i="2"/>
  <c r="F37" i="2"/>
  <c r="G106" i="2"/>
  <c r="K125" i="2"/>
  <c r="L97" i="2"/>
  <c r="L103" i="2"/>
  <c r="G111" i="2"/>
  <c r="L130" i="2"/>
  <c r="F201" i="2"/>
  <c r="G178" i="2"/>
  <c r="G33" i="2"/>
  <c r="G55" i="2"/>
  <c r="F54" i="2"/>
  <c r="K121" i="2"/>
  <c r="F58" i="2"/>
  <c r="L41" i="2"/>
  <c r="F122" i="2"/>
  <c r="F73" i="2"/>
  <c r="F145" i="2"/>
  <c r="G57" i="2"/>
  <c r="G118" i="2"/>
  <c r="L64" i="2"/>
  <c r="F27" i="2"/>
  <c r="G27" i="2"/>
  <c r="K35" i="2"/>
  <c r="G74" i="2"/>
  <c r="K53" i="2"/>
  <c r="L57" i="2"/>
  <c r="L91" i="2"/>
  <c r="F153" i="2"/>
  <c r="L12" i="2"/>
  <c r="L83" i="2"/>
  <c r="G51" i="2"/>
  <c r="L60" i="2"/>
  <c r="L52" i="2"/>
  <c r="K158" i="2"/>
  <c r="K196" i="2"/>
  <c r="F44" i="2"/>
  <c r="K130" i="2"/>
  <c r="L173" i="2"/>
  <c r="F108" i="2"/>
  <c r="K15" i="2"/>
  <c r="G153" i="2"/>
  <c r="L118" i="2"/>
  <c r="F81" i="2"/>
  <c r="K171" i="2"/>
  <c r="K5" i="2"/>
  <c r="K193" i="2"/>
  <c r="L43" i="2"/>
  <c r="F198" i="2"/>
  <c r="L6" i="2"/>
  <c r="G126" i="2"/>
  <c r="F126" i="2"/>
  <c r="G32" i="2"/>
  <c r="L100" i="2"/>
  <c r="K95" i="2"/>
  <c r="G182" i="2"/>
  <c r="G169" i="2"/>
  <c r="K123" i="2"/>
  <c r="F178" i="2"/>
  <c r="F87" i="2"/>
  <c r="G202" i="2"/>
  <c r="F112" i="2"/>
  <c r="K202" i="2"/>
  <c r="K122" i="2"/>
  <c r="K54" i="2"/>
  <c r="L37" i="2"/>
  <c r="L124" i="2"/>
  <c r="K96" i="2"/>
  <c r="L147" i="2"/>
  <c r="K10" i="2"/>
  <c r="K143" i="2"/>
  <c r="K38" i="2"/>
  <c r="F59" i="2"/>
  <c r="L98" i="2"/>
  <c r="F80" i="2"/>
  <c r="L131" i="2"/>
  <c r="K198" i="2"/>
  <c r="L156" i="2"/>
  <c r="G96" i="2"/>
  <c r="G154" i="2"/>
  <c r="K166" i="2"/>
  <c r="G203" i="2"/>
  <c r="K100" i="2"/>
  <c r="L90" i="2"/>
  <c r="L111" i="2"/>
  <c r="G36" i="2"/>
  <c r="K103" i="2"/>
  <c r="L96" i="2"/>
  <c r="F173" i="2"/>
  <c r="L142" i="2"/>
  <c r="F134" i="2"/>
  <c r="G197" i="2"/>
  <c r="F196" i="2"/>
  <c r="F148" i="2"/>
  <c r="G158" i="2"/>
  <c r="L101" i="2"/>
  <c r="F168" i="2"/>
  <c r="L119" i="2"/>
  <c r="F202" i="2"/>
  <c r="F194" i="2"/>
  <c r="F90" i="2"/>
  <c r="G188" i="2"/>
  <c r="L127" i="2"/>
  <c r="L53" i="2"/>
  <c r="F30" i="2"/>
  <c r="K72" i="2"/>
  <c r="K97" i="2"/>
  <c r="L20" i="2"/>
  <c r="G123" i="2"/>
  <c r="G108" i="2"/>
  <c r="L44" i="2"/>
  <c r="L40" i="2"/>
  <c r="K135" i="2"/>
  <c r="G132" i="2"/>
  <c r="F64" i="2"/>
  <c r="L149" i="2"/>
  <c r="G148" i="2"/>
  <c r="G127" i="2"/>
  <c r="G174" i="2"/>
  <c r="K50" i="2"/>
  <c r="G80" i="2"/>
  <c r="K205" i="2"/>
  <c r="L198" i="2"/>
  <c r="G205" i="2"/>
  <c r="F17" i="2"/>
  <c r="F189" i="2"/>
  <c r="G168" i="2"/>
  <c r="F89" i="2"/>
  <c r="F40" i="2"/>
  <c r="G5" i="2"/>
  <c r="K109" i="2"/>
  <c r="F111" i="2"/>
  <c r="G18" i="2"/>
  <c r="G60" i="2"/>
  <c r="K77" i="2"/>
  <c r="F169" i="2"/>
  <c r="L102" i="2"/>
  <c r="L159" i="2"/>
  <c r="K19" i="2"/>
  <c r="K147" i="2"/>
  <c r="F22" i="2"/>
  <c r="K60" i="2"/>
  <c r="F180" i="2"/>
  <c r="K127" i="2"/>
  <c r="F147" i="2"/>
  <c r="G75" i="2"/>
  <c r="K74" i="2"/>
  <c r="L190" i="2"/>
  <c r="L89" i="2"/>
  <c r="K82" i="2"/>
  <c r="F41" i="2"/>
  <c r="G20" i="2"/>
  <c r="K29" i="2"/>
  <c r="G143" i="2"/>
  <c r="F146" i="2"/>
  <c r="L157" i="2"/>
  <c r="K164" i="2"/>
  <c r="L105" i="2"/>
  <c r="G122" i="2"/>
  <c r="L125" i="2"/>
  <c r="G166" i="2"/>
  <c r="L99" i="2"/>
  <c r="K191" i="2"/>
  <c r="F152" i="2"/>
  <c r="K203" i="2"/>
  <c r="L14" i="2"/>
  <c r="G86" i="2"/>
  <c r="L204" i="2"/>
  <c r="F109" i="2"/>
  <c r="K78" i="2"/>
  <c r="L45" i="2"/>
  <c r="G9" i="2"/>
  <c r="G101" i="2"/>
  <c r="K153" i="2"/>
  <c r="L160" i="2"/>
  <c r="K58" i="2"/>
  <c r="L59" i="2"/>
  <c r="F68" i="2"/>
  <c r="L189" i="2"/>
  <c r="F141" i="2"/>
  <c r="K195" i="2"/>
  <c r="L192" i="2"/>
  <c r="G81" i="2"/>
  <c r="G152" i="2"/>
  <c r="F32" i="2"/>
  <c r="K34" i="2"/>
  <c r="K86" i="2"/>
  <c r="F60" i="2"/>
  <c r="K155" i="2"/>
  <c r="K68" i="2"/>
  <c r="G194" i="2"/>
  <c r="K105" i="2"/>
  <c r="F76" i="2"/>
  <c r="L72" i="2"/>
  <c r="K12" i="2"/>
  <c r="K49" i="2"/>
  <c r="G31" i="2"/>
  <c r="L191" i="2"/>
  <c r="G151" i="2"/>
  <c r="L165" i="2"/>
  <c r="F75" i="2"/>
  <c r="K151" i="2"/>
  <c r="G26" i="2"/>
  <c r="G90" i="2"/>
  <c r="K14" i="2"/>
  <c r="L87" i="2"/>
  <c r="L33" i="2"/>
  <c r="L158" i="2"/>
  <c r="F181" i="2"/>
  <c r="K129" i="2"/>
  <c r="K30" i="2"/>
  <c r="L4" i="2"/>
  <c r="G34" i="2"/>
  <c r="L30" i="2"/>
  <c r="F78" i="2"/>
  <c r="L193" i="2"/>
  <c r="F103" i="2"/>
  <c r="L3" i="2"/>
  <c r="F175" i="2"/>
  <c r="F8" i="2"/>
  <c r="G200" i="2"/>
  <c r="G62" i="2"/>
  <c r="G206" i="2"/>
  <c r="G56" i="2"/>
  <c r="F174" i="2"/>
  <c r="G137" i="2"/>
  <c r="F72" i="2"/>
  <c r="L154" i="2"/>
  <c r="F177" i="2"/>
  <c r="F67" i="2"/>
  <c r="L177" i="2"/>
  <c r="L80" i="2"/>
  <c r="K102" i="2"/>
  <c r="G175" i="2"/>
  <c r="F13" i="2"/>
  <c r="K17" i="2"/>
  <c r="G38" i="2"/>
  <c r="F39" i="2"/>
  <c r="G35" i="2"/>
  <c r="K81" i="2"/>
  <c r="K55" i="2"/>
  <c r="K181" i="2"/>
  <c r="G192" i="2"/>
  <c r="G119" i="2"/>
  <c r="G78" i="2"/>
  <c r="L86" i="2"/>
  <c r="G52" i="2"/>
  <c r="K134" i="2"/>
  <c r="K189" i="2"/>
  <c r="L114" i="2"/>
  <c r="G136" i="2"/>
  <c r="G95" i="2"/>
  <c r="L174" i="2"/>
  <c r="K27" i="2"/>
  <c r="F52" i="2"/>
  <c r="K83" i="2"/>
  <c r="G22" i="2"/>
  <c r="G41" i="2"/>
  <c r="K8" i="2"/>
  <c r="L202" i="2"/>
  <c r="L84" i="2"/>
  <c r="F45" i="2"/>
  <c r="K20" i="2"/>
  <c r="L152" i="2"/>
  <c r="F193" i="2"/>
  <c r="L153" i="2"/>
  <c r="K80" i="2"/>
  <c r="G125" i="2"/>
  <c r="F15" i="2"/>
  <c r="F5" i="2"/>
  <c r="G180" i="2"/>
  <c r="L85" i="2"/>
  <c r="G98" i="2"/>
  <c r="G77" i="2"/>
  <c r="G103" i="2"/>
  <c r="G44" i="2"/>
  <c r="L180" i="2"/>
  <c r="L195" i="2"/>
  <c r="F179" i="2"/>
  <c r="G113" i="2"/>
  <c r="G97" i="2"/>
  <c r="K75" i="2"/>
  <c r="G73" i="2"/>
  <c r="K124" i="2"/>
  <c r="L134" i="2"/>
  <c r="F10" i="2"/>
  <c r="K190" i="2"/>
  <c r="F55" i="2"/>
  <c r="L104" i="2"/>
  <c r="F157" i="2"/>
  <c r="K169" i="2"/>
  <c r="G79" i="2"/>
  <c r="F4" i="2"/>
  <c r="L135" i="2"/>
  <c r="L197" i="2"/>
  <c r="G40" i="2"/>
  <c r="L201" i="2"/>
  <c r="K154" i="2"/>
  <c r="K107" i="2"/>
  <c r="G61" i="2"/>
  <c r="K91" i="2"/>
  <c r="K67" i="2"/>
  <c r="F132" i="2"/>
  <c r="K42" i="2"/>
  <c r="K144" i="2"/>
  <c r="L42" i="2"/>
  <c r="F156" i="2"/>
  <c r="F176" i="2"/>
  <c r="K88" i="2"/>
  <c r="G53" i="2"/>
  <c r="F74" i="2"/>
  <c r="F65" i="2"/>
  <c r="L143" i="2"/>
  <c r="L172" i="2"/>
  <c r="L61" i="2"/>
  <c r="L78" i="2"/>
  <c r="K66" i="2"/>
  <c r="K201" i="2"/>
  <c r="L77" i="2"/>
  <c r="G155" i="2"/>
  <c r="F86" i="2"/>
  <c r="G64" i="2"/>
  <c r="G84" i="2"/>
  <c r="G146" i="2"/>
  <c r="K98" i="2"/>
  <c r="L188" i="2"/>
  <c r="G104" i="2"/>
  <c r="K28" i="2"/>
  <c r="F63" i="2"/>
  <c r="K43" i="2"/>
  <c r="L176" i="2"/>
  <c r="F104" i="2"/>
  <c r="F36" i="2"/>
  <c r="L170" i="2"/>
  <c r="L28" i="2"/>
  <c r="K204" i="2"/>
  <c r="K159" i="2"/>
  <c r="F125" i="2"/>
  <c r="L58" i="2"/>
  <c r="F113" i="2"/>
  <c r="K37" i="2"/>
  <c r="L65" i="2"/>
  <c r="F11" i="2"/>
  <c r="L95" i="2"/>
  <c r="K170" i="2"/>
  <c r="F33" i="2"/>
  <c r="F9" i="2"/>
  <c r="K206" i="2"/>
  <c r="F106" i="2"/>
  <c r="K62" i="2"/>
  <c r="G42" i="2"/>
  <c r="G83" i="2"/>
  <c r="K26" i="2"/>
  <c r="K146" i="2"/>
  <c r="K22" i="2"/>
  <c r="F154" i="2"/>
  <c r="G76" i="2"/>
  <c r="G39" i="2"/>
  <c r="G65" i="2"/>
  <c r="L51" i="2"/>
  <c r="K64" i="2"/>
  <c r="G17" i="2"/>
  <c r="F102" i="2"/>
  <c r="F205" i="2"/>
  <c r="G66" i="2"/>
  <c r="K41" i="2"/>
  <c r="G145" i="2"/>
  <c r="K126" i="2"/>
  <c r="F19" i="2"/>
  <c r="K192" i="2"/>
  <c r="F165" i="2"/>
  <c r="L56" i="2"/>
  <c r="G124" i="2"/>
  <c r="K33" i="2"/>
  <c r="K149" i="2"/>
  <c r="F31" i="2"/>
  <c r="G87" i="2"/>
  <c r="F26" i="2"/>
  <c r="G89" i="2"/>
  <c r="F42" i="2"/>
  <c r="K197" i="2"/>
  <c r="G195" i="2"/>
  <c r="L183" i="2"/>
  <c r="L194" i="2"/>
  <c r="F160" i="2"/>
  <c r="K31" i="2"/>
  <c r="F128" i="2"/>
  <c r="K168" i="2"/>
  <c r="F99" i="2"/>
  <c r="L107" i="2"/>
  <c r="G173" i="2"/>
  <c r="F121" i="2"/>
  <c r="G16" i="2"/>
  <c r="K39" i="2"/>
  <c r="G142" i="2"/>
  <c r="L120" i="2"/>
  <c r="K90" i="2"/>
  <c r="K18" i="2"/>
  <c r="F183" i="2"/>
  <c r="G120" i="2"/>
  <c r="F182" i="2"/>
  <c r="L168" i="2"/>
  <c r="K145" i="2"/>
  <c r="K63" i="2"/>
  <c r="F34" i="2"/>
  <c r="K172" i="2"/>
  <c r="L73" i="2"/>
  <c r="L34" i="2"/>
  <c r="L38" i="2"/>
  <c r="G50" i="2"/>
  <c r="F131" i="2"/>
  <c r="L129" i="2"/>
  <c r="F118" i="2"/>
  <c r="F6" i="2"/>
  <c r="K152" i="2"/>
  <c r="F79" i="2"/>
  <c r="G157" i="2"/>
  <c r="L88" i="2"/>
  <c r="G114" i="2"/>
  <c r="K89" i="2"/>
  <c r="K106" i="2"/>
  <c r="F62" i="2"/>
  <c r="F100" i="2"/>
  <c r="G171" i="2"/>
  <c r="L146" i="2"/>
  <c r="K120" i="2"/>
  <c r="K128" i="2"/>
  <c r="G112" i="2"/>
  <c r="F21" i="2"/>
  <c r="K178" i="2"/>
  <c r="L132" i="2"/>
  <c r="L18" i="2"/>
  <c r="G130" i="2"/>
  <c r="K179" i="2"/>
  <c r="F151" i="2"/>
  <c r="K183" i="2"/>
  <c r="L199" i="2"/>
  <c r="K13" i="2"/>
  <c r="G191" i="2"/>
  <c r="L122" i="2"/>
  <c r="K56" i="2"/>
  <c r="L7" i="2"/>
  <c r="K199" i="2"/>
  <c r="L36" i="2"/>
  <c r="K79" i="2"/>
  <c r="L108" i="2"/>
  <c r="F107" i="2"/>
  <c r="G128" i="2"/>
  <c r="G91" i="2"/>
  <c r="G105" i="2"/>
  <c r="F155" i="2"/>
  <c r="L145" i="2"/>
  <c r="L179" i="2"/>
  <c r="K167" i="2"/>
  <c r="L35" i="2"/>
  <c r="G193" i="2"/>
  <c r="G183" i="2"/>
  <c r="K174" i="2"/>
  <c r="F82" i="2"/>
  <c r="L164" i="2"/>
  <c r="K176" i="2"/>
  <c r="L196" i="2"/>
  <c r="F120" i="2"/>
  <c r="G144" i="2"/>
  <c r="F188" i="2"/>
  <c r="F206" i="2"/>
  <c r="F88" i="2"/>
  <c r="F35" i="2"/>
  <c r="L76" i="2"/>
  <c r="L113" i="2"/>
  <c r="G129" i="2"/>
  <c r="G165" i="2"/>
  <c r="K52" i="2"/>
  <c r="F195" i="2"/>
  <c r="G45" i="2"/>
  <c r="G159" i="2"/>
  <c r="K156" i="2"/>
  <c r="K180" i="2"/>
  <c r="K113" i="2"/>
  <c r="L205" i="2"/>
  <c r="L182" i="2"/>
  <c r="L66" i="2"/>
  <c r="G54" i="2"/>
  <c r="G15" i="2"/>
  <c r="L181" i="2"/>
  <c r="K76" i="2"/>
  <c r="F164" i="2"/>
  <c r="L175" i="2"/>
  <c r="L171" i="2"/>
  <c r="L148" i="2"/>
  <c r="F12" i="2"/>
  <c r="K165" i="2"/>
  <c r="L10" i="2"/>
  <c r="G12" i="2"/>
  <c r="G43" i="2"/>
  <c r="F133" i="2"/>
  <c r="G8" i="2"/>
  <c r="G172" i="2"/>
  <c r="G199" i="2"/>
  <c r="F136" i="2"/>
  <c r="G196" i="2"/>
  <c r="F49" i="2"/>
  <c r="F159" i="2"/>
  <c r="F91" i="2"/>
  <c r="K150" i="2"/>
  <c r="F101" i="2"/>
  <c r="L11" i="2"/>
  <c r="F191" i="2"/>
  <c r="K32" i="2"/>
  <c r="G102" i="2"/>
  <c r="K101" i="2"/>
  <c r="F200" i="2"/>
  <c r="F77" i="2"/>
  <c r="K119" i="2"/>
  <c r="G170" i="2"/>
  <c r="L203" i="2"/>
  <c r="L128" i="2"/>
  <c r="K182" i="2"/>
  <c r="K61" i="2"/>
  <c r="G131" i="2"/>
  <c r="F119" i="2"/>
  <c r="G109" i="2"/>
  <c r="G58" i="2"/>
  <c r="G82" i="2"/>
  <c r="F149" i="2"/>
  <c r="G29" i="2"/>
  <c r="G189" i="2"/>
  <c r="F29" i="2"/>
  <c r="G7" i="2"/>
  <c r="K200" i="2"/>
  <c r="L19" i="2"/>
  <c r="G11" i="2"/>
  <c r="L109" i="2"/>
  <c r="L178" i="2"/>
  <c r="L150" i="2"/>
  <c r="G28" i="2"/>
  <c r="F137" i="2"/>
  <c r="K44" i="2"/>
  <c r="L27" i="2"/>
  <c r="F167" i="2"/>
  <c r="F3" i="2"/>
  <c r="L13" i="2"/>
  <c r="F124" i="2"/>
  <c r="F130" i="2"/>
  <c r="F84" i="2"/>
  <c r="K11" i="2"/>
  <c r="K65" i="2"/>
  <c r="K45" i="2"/>
  <c r="L166" i="2"/>
  <c r="G30" i="2"/>
  <c r="K57" i="2"/>
  <c r="L79" i="2"/>
  <c r="F114" i="2"/>
  <c r="L9" i="2"/>
  <c r="L74" i="2"/>
  <c r="G59" i="2"/>
  <c r="G110" i="2"/>
  <c r="L63" i="2"/>
  <c r="F57" i="2"/>
  <c r="F18" i="2"/>
  <c r="G133" i="2"/>
  <c r="F203" i="2"/>
  <c r="G63" i="2"/>
  <c r="G14" i="2"/>
  <c r="K40" i="2"/>
  <c r="G198" i="2"/>
  <c r="G156" i="2"/>
  <c r="F199" i="2"/>
  <c r="K114" i="2"/>
  <c r="L75" i="2"/>
  <c r="L167" i="2"/>
  <c r="L32" i="2"/>
  <c r="K194" i="2"/>
  <c r="G164" i="2"/>
  <c r="G160" i="2"/>
  <c r="L144" i="2"/>
  <c r="F166" i="2"/>
  <c r="L67" i="2"/>
  <c r="G72" i="2"/>
  <c r="K188" i="2"/>
  <c r="G179" i="2"/>
  <c r="K157" i="2"/>
  <c r="K133" i="2"/>
  <c r="L17" i="2"/>
  <c r="L15" i="2"/>
  <c r="G49" i="2"/>
  <c r="K110" i="2"/>
  <c r="G190" i="2"/>
  <c r="F7" i="2"/>
  <c r="F28" i="2"/>
  <c r="F50" i="2"/>
  <c r="P204" i="2" l="1"/>
  <c r="E227" i="2"/>
  <c r="P206" i="2"/>
  <c r="E229" i="2"/>
  <c r="P202" i="2"/>
  <c r="E225" i="2"/>
  <c r="P198" i="2"/>
  <c r="E221" i="2"/>
  <c r="P196" i="2"/>
  <c r="E219" i="2"/>
  <c r="P192" i="2"/>
  <c r="E215" i="2"/>
  <c r="P188" i="2"/>
  <c r="E211" i="2"/>
  <c r="P205" i="2"/>
  <c r="E228" i="2"/>
  <c r="P201" i="2"/>
  <c r="E224" i="2"/>
  <c r="P199" i="2"/>
  <c r="E222" i="2"/>
  <c r="P197" i="2"/>
  <c r="E220" i="2"/>
  <c r="P195" i="2"/>
  <c r="E218" i="2"/>
  <c r="P193" i="2"/>
  <c r="E216" i="2"/>
  <c r="P191" i="2"/>
  <c r="E214" i="2"/>
  <c r="P189" i="2"/>
  <c r="E212" i="2"/>
  <c r="P200" i="2"/>
  <c r="E223" i="2"/>
  <c r="P194" i="2"/>
  <c r="E217" i="2"/>
  <c r="P190" i="2"/>
  <c r="E213" i="2"/>
  <c r="P203" i="2"/>
  <c r="E226" i="2"/>
  <c r="P164" i="2"/>
  <c r="E187" i="2"/>
  <c r="M128" i="2"/>
  <c r="N128" i="2" s="1"/>
  <c r="H121" i="2"/>
  <c r="J121" i="2"/>
  <c r="I121" i="2"/>
  <c r="H125" i="2"/>
  <c r="J125" i="2"/>
  <c r="I125" i="2"/>
  <c r="J134" i="2"/>
  <c r="I134" i="2"/>
  <c r="H134" i="2"/>
  <c r="I129" i="2"/>
  <c r="H129" i="2"/>
  <c r="J129" i="2"/>
  <c r="M121" i="2"/>
  <c r="N121" i="2" s="1"/>
  <c r="M125" i="2"/>
  <c r="N125" i="2" s="1"/>
  <c r="M137" i="2"/>
  <c r="N137" i="2" s="1"/>
  <c r="M132" i="2"/>
  <c r="N132" i="2" s="1"/>
  <c r="M133" i="2"/>
  <c r="N133" i="2" s="1"/>
  <c r="M151" i="2"/>
  <c r="N151" i="2" s="1"/>
  <c r="H144" i="2"/>
  <c r="J144" i="2"/>
  <c r="I144" i="2"/>
  <c r="H148" i="2"/>
  <c r="J148" i="2"/>
  <c r="I148" i="2"/>
  <c r="J157" i="2"/>
  <c r="I157" i="2"/>
  <c r="H157" i="2"/>
  <c r="I152" i="2"/>
  <c r="H152" i="2"/>
  <c r="J152" i="2"/>
  <c r="M144" i="2"/>
  <c r="N144" i="2" s="1"/>
  <c r="M148" i="2"/>
  <c r="N148" i="2" s="1"/>
  <c r="M160" i="2"/>
  <c r="N160" i="2" s="1"/>
  <c r="M155" i="2"/>
  <c r="N155" i="2" s="1"/>
  <c r="M156" i="2"/>
  <c r="N156" i="2" s="1"/>
  <c r="M180" i="2"/>
  <c r="N180" i="2" s="1"/>
  <c r="M175" i="2"/>
  <c r="N175" i="2" s="1"/>
  <c r="I167" i="2"/>
  <c r="H167" i="2"/>
  <c r="J167" i="2"/>
  <c r="I171" i="2"/>
  <c r="H171" i="2"/>
  <c r="J171" i="2"/>
  <c r="J180" i="2"/>
  <c r="I180" i="2"/>
  <c r="H180" i="2"/>
  <c r="I175" i="2"/>
  <c r="H175" i="2"/>
  <c r="J175" i="2"/>
  <c r="M167" i="2"/>
  <c r="N167" i="2" s="1"/>
  <c r="M171" i="2"/>
  <c r="N171" i="2" s="1"/>
  <c r="M196" i="2"/>
  <c r="N196" i="2" s="1"/>
  <c r="H190" i="2"/>
  <c r="I190" i="2"/>
  <c r="J190" i="2"/>
  <c r="H194" i="2"/>
  <c r="I194" i="2"/>
  <c r="J194" i="2"/>
  <c r="J206" i="2"/>
  <c r="I206" i="2"/>
  <c r="H206" i="2"/>
  <c r="M199" i="2"/>
  <c r="N199" i="2" s="1"/>
  <c r="M190" i="2"/>
  <c r="N190" i="2" s="1"/>
  <c r="M194" i="2"/>
  <c r="N194" i="2" s="1"/>
  <c r="M205" i="2"/>
  <c r="N205" i="2" s="1"/>
  <c r="J199" i="2"/>
  <c r="I199" i="2"/>
  <c r="H199" i="2"/>
  <c r="H119" i="2"/>
  <c r="I119" i="2"/>
  <c r="J119" i="2"/>
  <c r="H123" i="2"/>
  <c r="I123" i="2"/>
  <c r="J123" i="2"/>
  <c r="H127" i="2"/>
  <c r="I127" i="2"/>
  <c r="J127" i="2"/>
  <c r="J136" i="2"/>
  <c r="I136" i="2"/>
  <c r="H136" i="2"/>
  <c r="I131" i="2"/>
  <c r="H131" i="2"/>
  <c r="J131" i="2"/>
  <c r="M119" i="2"/>
  <c r="N119" i="2" s="1"/>
  <c r="M123" i="2"/>
  <c r="N123" i="2" s="1"/>
  <c r="M127" i="2"/>
  <c r="N127" i="2" s="1"/>
  <c r="M135" i="2"/>
  <c r="N135" i="2" s="1"/>
  <c r="M130" i="2"/>
  <c r="N130" i="2" s="1"/>
  <c r="H142" i="2"/>
  <c r="I142" i="2"/>
  <c r="J142" i="2"/>
  <c r="H146" i="2"/>
  <c r="I146" i="2"/>
  <c r="J146" i="2"/>
  <c r="H150" i="2"/>
  <c r="I150" i="2"/>
  <c r="J150" i="2"/>
  <c r="J159" i="2"/>
  <c r="I159" i="2"/>
  <c r="H159" i="2"/>
  <c r="I154" i="2"/>
  <c r="H154" i="2"/>
  <c r="J154" i="2"/>
  <c r="M142" i="2"/>
  <c r="N142" i="2" s="1"/>
  <c r="M146" i="2"/>
  <c r="N146" i="2" s="1"/>
  <c r="M150" i="2"/>
  <c r="N150" i="2" s="1"/>
  <c r="M158" i="2"/>
  <c r="N158" i="2" s="1"/>
  <c r="M153" i="2"/>
  <c r="N153" i="2" s="1"/>
  <c r="M182" i="2"/>
  <c r="N182" i="2" s="1"/>
  <c r="M177" i="2"/>
  <c r="N177" i="2" s="1"/>
  <c r="I165" i="2"/>
  <c r="H165" i="2"/>
  <c r="J165" i="2"/>
  <c r="I169" i="2"/>
  <c r="H169" i="2"/>
  <c r="J169" i="2"/>
  <c r="I173" i="2"/>
  <c r="H173" i="2"/>
  <c r="J173" i="2"/>
  <c r="J182" i="2"/>
  <c r="I182" i="2"/>
  <c r="H182" i="2"/>
  <c r="I177" i="2"/>
  <c r="H177" i="2"/>
  <c r="J177" i="2"/>
  <c r="M165" i="2"/>
  <c r="N165" i="2" s="1"/>
  <c r="M169" i="2"/>
  <c r="N169" i="2" s="1"/>
  <c r="M173" i="2"/>
  <c r="N173" i="2" s="1"/>
  <c r="H188" i="2"/>
  <c r="J188" i="2"/>
  <c r="I188" i="2"/>
  <c r="H192" i="2"/>
  <c r="J192" i="2"/>
  <c r="I192" i="2"/>
  <c r="H196" i="2"/>
  <c r="J196" i="2"/>
  <c r="I196" i="2"/>
  <c r="J204" i="2"/>
  <c r="I204" i="2"/>
  <c r="H204" i="2"/>
  <c r="M201" i="2"/>
  <c r="N201" i="2" s="1"/>
  <c r="M197" i="2"/>
  <c r="N197" i="2" s="1"/>
  <c r="M188" i="2"/>
  <c r="N188" i="2" s="1"/>
  <c r="M192" i="2"/>
  <c r="N192" i="2" s="1"/>
  <c r="M202" i="2"/>
  <c r="N202" i="2" s="1"/>
  <c r="J201" i="2"/>
  <c r="I201" i="2"/>
  <c r="H201" i="2"/>
  <c r="J197" i="2"/>
  <c r="I197" i="2"/>
  <c r="H197" i="2"/>
  <c r="J118" i="2"/>
  <c r="I118" i="2"/>
  <c r="H118" i="2"/>
  <c r="J120" i="2"/>
  <c r="I120" i="2"/>
  <c r="H120" i="2"/>
  <c r="J122" i="2"/>
  <c r="I122" i="2"/>
  <c r="H122" i="2"/>
  <c r="J124" i="2"/>
  <c r="I124" i="2"/>
  <c r="H124" i="2"/>
  <c r="J126" i="2"/>
  <c r="I126" i="2"/>
  <c r="H126" i="2"/>
  <c r="J128" i="2"/>
  <c r="I128" i="2"/>
  <c r="H128" i="2"/>
  <c r="H137" i="2"/>
  <c r="J137" i="2"/>
  <c r="I137" i="2"/>
  <c r="H135" i="2"/>
  <c r="I135" i="2"/>
  <c r="J135" i="2"/>
  <c r="J132" i="2"/>
  <c r="I132" i="2"/>
  <c r="H132" i="2"/>
  <c r="J130" i="2"/>
  <c r="H130" i="2"/>
  <c r="I130" i="2"/>
  <c r="H133" i="2"/>
  <c r="J133" i="2"/>
  <c r="I133" i="2"/>
  <c r="M118" i="2"/>
  <c r="N118" i="2" s="1"/>
  <c r="M120" i="2"/>
  <c r="N120" i="2" s="1"/>
  <c r="M122" i="2"/>
  <c r="N122" i="2" s="1"/>
  <c r="M124" i="2"/>
  <c r="N124" i="2" s="1"/>
  <c r="M126" i="2"/>
  <c r="N126" i="2" s="1"/>
  <c r="M136" i="2"/>
  <c r="N136" i="2" s="1"/>
  <c r="M134" i="2"/>
  <c r="N134" i="2" s="1"/>
  <c r="M131" i="2"/>
  <c r="N131" i="2" s="1"/>
  <c r="M129" i="2"/>
  <c r="N129" i="2" s="1"/>
  <c r="J141" i="2"/>
  <c r="I141" i="2"/>
  <c r="H141" i="2"/>
  <c r="J143" i="2"/>
  <c r="I143" i="2"/>
  <c r="H143" i="2"/>
  <c r="J145" i="2"/>
  <c r="I145" i="2"/>
  <c r="H145" i="2"/>
  <c r="J147" i="2"/>
  <c r="I147" i="2"/>
  <c r="H147" i="2"/>
  <c r="J149" i="2"/>
  <c r="I149" i="2"/>
  <c r="H149" i="2"/>
  <c r="J151" i="2"/>
  <c r="I151" i="2"/>
  <c r="H151" i="2"/>
  <c r="H160" i="2"/>
  <c r="J160" i="2"/>
  <c r="I160" i="2"/>
  <c r="H158" i="2"/>
  <c r="I158" i="2"/>
  <c r="J158" i="2"/>
  <c r="J155" i="2"/>
  <c r="I155" i="2"/>
  <c r="H155" i="2"/>
  <c r="J153" i="2"/>
  <c r="H153" i="2"/>
  <c r="I153" i="2"/>
  <c r="H156" i="2"/>
  <c r="J156" i="2"/>
  <c r="I156" i="2"/>
  <c r="M141" i="2"/>
  <c r="N141" i="2" s="1"/>
  <c r="M143" i="2"/>
  <c r="N143" i="2" s="1"/>
  <c r="M145" i="2"/>
  <c r="N145" i="2" s="1"/>
  <c r="M147" i="2"/>
  <c r="N147" i="2" s="1"/>
  <c r="M149" i="2"/>
  <c r="N149" i="2" s="1"/>
  <c r="M159" i="2"/>
  <c r="N159" i="2" s="1"/>
  <c r="M157" i="2"/>
  <c r="N157" i="2" s="1"/>
  <c r="M154" i="2"/>
  <c r="N154" i="2" s="1"/>
  <c r="M152" i="2"/>
  <c r="N152" i="2" s="1"/>
  <c r="M183" i="2"/>
  <c r="N183" i="2" s="1"/>
  <c r="M181" i="2"/>
  <c r="N181" i="2" s="1"/>
  <c r="M178" i="2"/>
  <c r="N178" i="2" s="1"/>
  <c r="M176" i="2"/>
  <c r="N176" i="2" s="1"/>
  <c r="M179" i="2"/>
  <c r="N179" i="2" s="1"/>
  <c r="J164" i="2"/>
  <c r="H164" i="2"/>
  <c r="I164" i="2"/>
  <c r="J166" i="2"/>
  <c r="I166" i="2"/>
  <c r="H166" i="2"/>
  <c r="J168" i="2"/>
  <c r="H168" i="2"/>
  <c r="I168" i="2"/>
  <c r="J170" i="2"/>
  <c r="I170" i="2"/>
  <c r="H170" i="2"/>
  <c r="J172" i="2"/>
  <c r="H172" i="2"/>
  <c r="I172" i="2"/>
  <c r="H174" i="2"/>
  <c r="J174" i="2"/>
  <c r="I174" i="2"/>
  <c r="H183" i="2"/>
  <c r="J183" i="2"/>
  <c r="I183" i="2"/>
  <c r="H181" i="2"/>
  <c r="I181" i="2"/>
  <c r="J181" i="2"/>
  <c r="J178" i="2"/>
  <c r="I178" i="2"/>
  <c r="H178" i="2"/>
  <c r="J176" i="2"/>
  <c r="H176" i="2"/>
  <c r="I176" i="2"/>
  <c r="H179" i="2"/>
  <c r="J179" i="2"/>
  <c r="I179" i="2"/>
  <c r="M164" i="2"/>
  <c r="N164" i="2" s="1"/>
  <c r="M166" i="2"/>
  <c r="N166" i="2" s="1"/>
  <c r="M168" i="2"/>
  <c r="N168" i="2" s="1"/>
  <c r="M170" i="2"/>
  <c r="N170" i="2" s="1"/>
  <c r="M172" i="2"/>
  <c r="N172" i="2" s="1"/>
  <c r="M174" i="2"/>
  <c r="N174" i="2" s="1"/>
  <c r="J189" i="2"/>
  <c r="I189" i="2"/>
  <c r="H189" i="2"/>
  <c r="J191" i="2"/>
  <c r="I191" i="2"/>
  <c r="H191" i="2"/>
  <c r="J193" i="2"/>
  <c r="I193" i="2"/>
  <c r="H193" i="2"/>
  <c r="J195" i="2"/>
  <c r="I195" i="2"/>
  <c r="H195" i="2"/>
  <c r="H205" i="2"/>
  <c r="I205" i="2"/>
  <c r="J205" i="2"/>
  <c r="H202" i="2"/>
  <c r="J202" i="2"/>
  <c r="I202" i="2"/>
  <c r="M203" i="2"/>
  <c r="N203" i="2" s="1"/>
  <c r="M200" i="2"/>
  <c r="N200" i="2" s="1"/>
  <c r="M198" i="2"/>
  <c r="N198" i="2" s="1"/>
  <c r="M189" i="2"/>
  <c r="N189" i="2" s="1"/>
  <c r="M191" i="2"/>
  <c r="N191" i="2" s="1"/>
  <c r="M193" i="2"/>
  <c r="N193" i="2" s="1"/>
  <c r="M195" i="2"/>
  <c r="N195" i="2" s="1"/>
  <c r="M206" i="2"/>
  <c r="N206" i="2" s="1"/>
  <c r="M204" i="2"/>
  <c r="N204" i="2" s="1"/>
  <c r="H203" i="2"/>
  <c r="I203" i="2"/>
  <c r="J203" i="2"/>
  <c r="H200" i="2"/>
  <c r="J200" i="2"/>
  <c r="I200" i="2"/>
  <c r="H198" i="2"/>
  <c r="I198" i="2"/>
  <c r="J198" i="2"/>
  <c r="BI56" i="3"/>
  <c r="V56" i="3"/>
  <c r="J22" i="2"/>
  <c r="U22" i="2" s="1"/>
  <c r="I22" i="2"/>
  <c r="T22" i="2" s="1"/>
  <c r="H22" i="2"/>
  <c r="S22" i="2" s="1"/>
  <c r="J18" i="2"/>
  <c r="U18" i="2" s="1"/>
  <c r="I18" i="2"/>
  <c r="T18" i="2" s="1"/>
  <c r="H18" i="2"/>
  <c r="S18" i="2" s="1"/>
  <c r="J14" i="2"/>
  <c r="U14" i="2" s="1"/>
  <c r="I14" i="2"/>
  <c r="T14" i="2" s="1"/>
  <c r="H14" i="2"/>
  <c r="S14" i="2" s="1"/>
  <c r="J10" i="2"/>
  <c r="U10" i="2" s="1"/>
  <c r="I10" i="2"/>
  <c r="T10" i="2" s="1"/>
  <c r="H10" i="2"/>
  <c r="S10" i="2" s="1"/>
  <c r="J6" i="2"/>
  <c r="U6" i="2" s="1"/>
  <c r="I6" i="2"/>
  <c r="T6" i="2" s="1"/>
  <c r="H6" i="2"/>
  <c r="S6" i="2" s="1"/>
  <c r="J21" i="2"/>
  <c r="U21" i="2" s="1"/>
  <c r="I21" i="2"/>
  <c r="T21" i="2" s="1"/>
  <c r="H21" i="2"/>
  <c r="S21" i="2" s="1"/>
  <c r="J17" i="2"/>
  <c r="U17" i="2" s="1"/>
  <c r="I17" i="2"/>
  <c r="T17" i="2" s="1"/>
  <c r="H17" i="2"/>
  <c r="S17" i="2" s="1"/>
  <c r="J13" i="2"/>
  <c r="U13" i="2" s="1"/>
  <c r="I13" i="2"/>
  <c r="T13" i="2" s="1"/>
  <c r="H13" i="2"/>
  <c r="S13" i="2" s="1"/>
  <c r="J9" i="2"/>
  <c r="U9" i="2" s="1"/>
  <c r="I9" i="2"/>
  <c r="T9" i="2" s="1"/>
  <c r="H9" i="2"/>
  <c r="S9" i="2" s="1"/>
  <c r="J5" i="2"/>
  <c r="U5" i="2" s="1"/>
  <c r="I5" i="2"/>
  <c r="T5" i="2" s="1"/>
  <c r="H5" i="2"/>
  <c r="S5" i="2" s="1"/>
  <c r="W22" i="2"/>
  <c r="W45" i="2" s="1"/>
  <c r="W68" i="2" s="1"/>
  <c r="W91" i="2" s="1"/>
  <c r="W114" i="2" s="1"/>
  <c r="W137" i="2" s="1"/>
  <c r="W160" i="2" s="1"/>
  <c r="W183" i="2" s="1"/>
  <c r="W206" i="2" s="1"/>
  <c r="W20" i="2"/>
  <c r="W43" i="2" s="1"/>
  <c r="W66" i="2" s="1"/>
  <c r="W89" i="2" s="1"/>
  <c r="W112" i="2" s="1"/>
  <c r="W135" i="2" s="1"/>
  <c r="W158" i="2" s="1"/>
  <c r="W181" i="2" s="1"/>
  <c r="W204" i="2" s="1"/>
  <c r="W18" i="2"/>
  <c r="W41" i="2" s="1"/>
  <c r="W64" i="2" s="1"/>
  <c r="W87" i="2" s="1"/>
  <c r="W110" i="2" s="1"/>
  <c r="W133" i="2" s="1"/>
  <c r="W156" i="2" s="1"/>
  <c r="W179" i="2" s="1"/>
  <c r="W202" i="2" s="1"/>
  <c r="W16" i="2"/>
  <c r="W39" i="2" s="1"/>
  <c r="W62" i="2" s="1"/>
  <c r="W85" i="2" s="1"/>
  <c r="W108" i="2" s="1"/>
  <c r="W131" i="2" s="1"/>
  <c r="W154" i="2" s="1"/>
  <c r="W177" i="2" s="1"/>
  <c r="W200" i="2" s="1"/>
  <c r="W14" i="2"/>
  <c r="W37" i="2" s="1"/>
  <c r="W60" i="2" s="1"/>
  <c r="W83" i="2" s="1"/>
  <c r="W106" i="2" s="1"/>
  <c r="W129" i="2" s="1"/>
  <c r="W152" i="2" s="1"/>
  <c r="W175" i="2" s="1"/>
  <c r="W198" i="2" s="1"/>
  <c r="W12" i="2"/>
  <c r="W35" i="2" s="1"/>
  <c r="W58" i="2" s="1"/>
  <c r="W81" i="2" s="1"/>
  <c r="W104" i="2" s="1"/>
  <c r="W127" i="2" s="1"/>
  <c r="W150" i="2" s="1"/>
  <c r="W173" i="2" s="1"/>
  <c r="W196" i="2" s="1"/>
  <c r="W10" i="2"/>
  <c r="W33" i="2" s="1"/>
  <c r="W56" i="2" s="1"/>
  <c r="W79" i="2" s="1"/>
  <c r="W102" i="2" s="1"/>
  <c r="W125" i="2" s="1"/>
  <c r="W148" i="2" s="1"/>
  <c r="W171" i="2" s="1"/>
  <c r="W194" i="2" s="1"/>
  <c r="W8" i="2"/>
  <c r="W31" i="2" s="1"/>
  <c r="W54" i="2" s="1"/>
  <c r="W77" i="2" s="1"/>
  <c r="W100" i="2" s="1"/>
  <c r="W123" i="2" s="1"/>
  <c r="W146" i="2" s="1"/>
  <c r="W169" i="2" s="1"/>
  <c r="W192" i="2" s="1"/>
  <c r="W6" i="2"/>
  <c r="W29" i="2" s="1"/>
  <c r="W52" i="2" s="1"/>
  <c r="W75" i="2" s="1"/>
  <c r="W98" i="2" s="1"/>
  <c r="W121" i="2" s="1"/>
  <c r="W144" i="2" s="1"/>
  <c r="W167" i="2" s="1"/>
  <c r="W190" i="2" s="1"/>
  <c r="W4" i="2"/>
  <c r="M22" i="2"/>
  <c r="X22" i="2" s="1"/>
  <c r="M20" i="2"/>
  <c r="X20" i="2" s="1"/>
  <c r="V20" i="2"/>
  <c r="M18" i="2"/>
  <c r="X18" i="2" s="1"/>
  <c r="M16" i="2"/>
  <c r="X16" i="2" s="1"/>
  <c r="V16" i="2"/>
  <c r="M14" i="2"/>
  <c r="X14" i="2" s="1"/>
  <c r="V14" i="2"/>
  <c r="M12" i="2"/>
  <c r="X12" i="2" s="1"/>
  <c r="M10" i="2"/>
  <c r="X10" i="2" s="1"/>
  <c r="V10" i="2"/>
  <c r="M8" i="2"/>
  <c r="X8" i="2" s="1"/>
  <c r="V8" i="2"/>
  <c r="M6" i="2"/>
  <c r="X6" i="2" s="1"/>
  <c r="V6" i="2"/>
  <c r="M4" i="2"/>
  <c r="X4" i="2" s="1"/>
  <c r="V4" i="2"/>
  <c r="M44" i="2"/>
  <c r="N44" i="2" s="1"/>
  <c r="M42" i="2"/>
  <c r="N42" i="2" s="1"/>
  <c r="M40" i="2"/>
  <c r="N40" i="2" s="1"/>
  <c r="M38" i="2"/>
  <c r="N38" i="2" s="1"/>
  <c r="M36" i="2"/>
  <c r="N36" i="2" s="1"/>
  <c r="M34" i="2"/>
  <c r="N34" i="2" s="1"/>
  <c r="M32" i="2"/>
  <c r="N32" i="2" s="1"/>
  <c r="M30" i="2"/>
  <c r="N30" i="2" s="1"/>
  <c r="M28" i="2"/>
  <c r="N28" i="2" s="1"/>
  <c r="M26" i="2"/>
  <c r="N26" i="2" s="1"/>
  <c r="M45" i="2"/>
  <c r="N45" i="2" s="1"/>
  <c r="M43" i="2"/>
  <c r="N43" i="2" s="1"/>
  <c r="M41" i="2"/>
  <c r="N41" i="2" s="1"/>
  <c r="M39" i="2"/>
  <c r="N39" i="2" s="1"/>
  <c r="M37" i="2"/>
  <c r="N37" i="2" s="1"/>
  <c r="M35" i="2"/>
  <c r="N35" i="2" s="1"/>
  <c r="M33" i="2"/>
  <c r="N33" i="2" s="1"/>
  <c r="Q3" i="2"/>
  <c r="J20" i="2"/>
  <c r="U20" i="2" s="1"/>
  <c r="I20" i="2"/>
  <c r="T20" i="2" s="1"/>
  <c r="H20" i="2"/>
  <c r="S20" i="2" s="1"/>
  <c r="J16" i="2"/>
  <c r="U16" i="2" s="1"/>
  <c r="I16" i="2"/>
  <c r="T16" i="2" s="1"/>
  <c r="H16" i="2"/>
  <c r="S16" i="2" s="1"/>
  <c r="J12" i="2"/>
  <c r="U12" i="2" s="1"/>
  <c r="I12" i="2"/>
  <c r="T12" i="2" s="1"/>
  <c r="H12" i="2"/>
  <c r="S12" i="2" s="1"/>
  <c r="J8" i="2"/>
  <c r="U8" i="2" s="1"/>
  <c r="I8" i="2"/>
  <c r="T8" i="2" s="1"/>
  <c r="H8" i="2"/>
  <c r="S8" i="2" s="1"/>
  <c r="J4" i="2"/>
  <c r="U4" i="2" s="1"/>
  <c r="I4" i="2"/>
  <c r="T4" i="2" s="1"/>
  <c r="H4" i="2"/>
  <c r="S4" i="2" s="1"/>
  <c r="J19" i="2"/>
  <c r="U19" i="2" s="1"/>
  <c r="I19" i="2"/>
  <c r="T19" i="2" s="1"/>
  <c r="H19" i="2"/>
  <c r="S19" i="2" s="1"/>
  <c r="J15" i="2"/>
  <c r="U15" i="2" s="1"/>
  <c r="I15" i="2"/>
  <c r="T15" i="2" s="1"/>
  <c r="H15" i="2"/>
  <c r="S15" i="2" s="1"/>
  <c r="J11" i="2"/>
  <c r="U11" i="2" s="1"/>
  <c r="I11" i="2"/>
  <c r="T11" i="2" s="1"/>
  <c r="H11" i="2"/>
  <c r="S11" i="2" s="1"/>
  <c r="J7" i="2"/>
  <c r="U7" i="2" s="1"/>
  <c r="I7" i="2"/>
  <c r="T7" i="2" s="1"/>
  <c r="H7" i="2"/>
  <c r="S7" i="2" s="1"/>
  <c r="J3" i="2"/>
  <c r="U3" i="2" s="1"/>
  <c r="W21" i="2"/>
  <c r="W44" i="2" s="1"/>
  <c r="W67" i="2" s="1"/>
  <c r="W90" i="2" s="1"/>
  <c r="W113" i="2" s="1"/>
  <c r="W136" i="2" s="1"/>
  <c r="W159" i="2" s="1"/>
  <c r="W182" i="2" s="1"/>
  <c r="W205" i="2" s="1"/>
  <c r="W19" i="2"/>
  <c r="W42" i="2" s="1"/>
  <c r="W65" i="2" s="1"/>
  <c r="W88" i="2" s="1"/>
  <c r="W111" i="2" s="1"/>
  <c r="W134" i="2" s="1"/>
  <c r="W157" i="2" s="1"/>
  <c r="W180" i="2" s="1"/>
  <c r="W203" i="2" s="1"/>
  <c r="W17" i="2"/>
  <c r="W40" i="2" s="1"/>
  <c r="W63" i="2" s="1"/>
  <c r="W86" i="2" s="1"/>
  <c r="W109" i="2" s="1"/>
  <c r="W132" i="2" s="1"/>
  <c r="W155" i="2" s="1"/>
  <c r="W178" i="2" s="1"/>
  <c r="W201" i="2" s="1"/>
  <c r="W15" i="2"/>
  <c r="W38" i="2" s="1"/>
  <c r="W61" i="2" s="1"/>
  <c r="W84" i="2" s="1"/>
  <c r="W107" i="2" s="1"/>
  <c r="W130" i="2" s="1"/>
  <c r="W153" i="2" s="1"/>
  <c r="W176" i="2" s="1"/>
  <c r="W199" i="2" s="1"/>
  <c r="W13" i="2"/>
  <c r="W36" i="2" s="1"/>
  <c r="W59" i="2" s="1"/>
  <c r="W82" i="2" s="1"/>
  <c r="W105" i="2" s="1"/>
  <c r="W128" i="2" s="1"/>
  <c r="W151" i="2" s="1"/>
  <c r="W174" i="2" s="1"/>
  <c r="W197" i="2" s="1"/>
  <c r="W11" i="2"/>
  <c r="W34" i="2" s="1"/>
  <c r="W57" i="2" s="1"/>
  <c r="W80" i="2" s="1"/>
  <c r="W103" i="2" s="1"/>
  <c r="W126" i="2" s="1"/>
  <c r="W149" i="2" s="1"/>
  <c r="W172" i="2" s="1"/>
  <c r="W195" i="2" s="1"/>
  <c r="W9" i="2"/>
  <c r="W32" i="2" s="1"/>
  <c r="W55" i="2" s="1"/>
  <c r="W78" i="2" s="1"/>
  <c r="W101" i="2" s="1"/>
  <c r="W124" i="2" s="1"/>
  <c r="W147" i="2" s="1"/>
  <c r="W170" i="2" s="1"/>
  <c r="W193" i="2" s="1"/>
  <c r="W7" i="2"/>
  <c r="W30" i="2" s="1"/>
  <c r="W53" i="2" s="1"/>
  <c r="W76" i="2" s="1"/>
  <c r="W99" i="2" s="1"/>
  <c r="W122" i="2" s="1"/>
  <c r="W145" i="2" s="1"/>
  <c r="W168" i="2" s="1"/>
  <c r="W191" i="2" s="1"/>
  <c r="W5" i="2"/>
  <c r="W28" i="2" s="1"/>
  <c r="W51" i="2" s="1"/>
  <c r="W74" i="2" s="1"/>
  <c r="W97" i="2" s="1"/>
  <c r="W120" i="2" s="1"/>
  <c r="W143" i="2" s="1"/>
  <c r="W166" i="2" s="1"/>
  <c r="W189" i="2" s="1"/>
  <c r="W3" i="2"/>
  <c r="W26" i="2" s="1"/>
  <c r="W49" i="2" s="1"/>
  <c r="W72" i="2" s="1"/>
  <c r="W95" i="2" s="1"/>
  <c r="W118" i="2" s="1"/>
  <c r="W141" i="2" s="1"/>
  <c r="W164" i="2" s="1"/>
  <c r="M21" i="2"/>
  <c r="X21" i="2" s="1"/>
  <c r="X44" i="2" s="1"/>
  <c r="M19" i="2"/>
  <c r="X19" i="2" s="1"/>
  <c r="X42" i="2" s="1"/>
  <c r="M17" i="2"/>
  <c r="X17" i="2" s="1"/>
  <c r="X40" i="2" s="1"/>
  <c r="M15" i="2"/>
  <c r="X15" i="2" s="1"/>
  <c r="X38" i="2" s="1"/>
  <c r="M13" i="2"/>
  <c r="X13" i="2" s="1"/>
  <c r="X36" i="2" s="1"/>
  <c r="M11" i="2"/>
  <c r="X11" i="2" s="1"/>
  <c r="X34" i="2" s="1"/>
  <c r="M9" i="2"/>
  <c r="X9" i="2" s="1"/>
  <c r="X32" i="2" s="1"/>
  <c r="M7" i="2"/>
  <c r="X7" i="2" s="1"/>
  <c r="X30" i="2" s="1"/>
  <c r="M5" i="2"/>
  <c r="X5" i="2" s="1"/>
  <c r="X28" i="2" s="1"/>
  <c r="V3" i="2"/>
  <c r="J44" i="2"/>
  <c r="I44" i="2"/>
  <c r="H44" i="2"/>
  <c r="J42" i="2"/>
  <c r="I42" i="2"/>
  <c r="H42" i="2"/>
  <c r="J40" i="2"/>
  <c r="I40" i="2"/>
  <c r="H40" i="2"/>
  <c r="J38" i="2"/>
  <c r="I38" i="2"/>
  <c r="H38" i="2"/>
  <c r="J36" i="2"/>
  <c r="I36" i="2"/>
  <c r="H36" i="2"/>
  <c r="J34" i="2"/>
  <c r="I34" i="2"/>
  <c r="H34" i="2"/>
  <c r="J32" i="2"/>
  <c r="I32" i="2"/>
  <c r="H32" i="2"/>
  <c r="J30" i="2"/>
  <c r="I30" i="2"/>
  <c r="H30" i="2"/>
  <c r="J28" i="2"/>
  <c r="I28" i="2"/>
  <c r="H28" i="2"/>
  <c r="J26" i="2"/>
  <c r="I26" i="2"/>
  <c r="H26" i="2"/>
  <c r="H45" i="2"/>
  <c r="J45" i="2"/>
  <c r="I45" i="2"/>
  <c r="J43" i="2"/>
  <c r="I43" i="2"/>
  <c r="H43" i="2"/>
  <c r="J41" i="2"/>
  <c r="I41" i="2"/>
  <c r="H41" i="2"/>
  <c r="J39" i="2"/>
  <c r="I39" i="2"/>
  <c r="H39" i="2"/>
  <c r="J37" i="2"/>
  <c r="I37" i="2"/>
  <c r="H37" i="2"/>
  <c r="J35" i="2"/>
  <c r="I35" i="2"/>
  <c r="H35" i="2"/>
  <c r="J33" i="2"/>
  <c r="I33" i="2"/>
  <c r="H33" i="2"/>
  <c r="J31" i="2"/>
  <c r="I31" i="2"/>
  <c r="H31" i="2"/>
  <c r="J29" i="2"/>
  <c r="I29" i="2"/>
  <c r="H29" i="2"/>
  <c r="J27" i="2"/>
  <c r="I27" i="2"/>
  <c r="H27" i="2"/>
  <c r="M68" i="2"/>
  <c r="N68" i="2" s="1"/>
  <c r="M66" i="2"/>
  <c r="N66" i="2" s="1"/>
  <c r="M63" i="2"/>
  <c r="N63" i="2" s="1"/>
  <c r="M61" i="2"/>
  <c r="N61" i="2" s="1"/>
  <c r="M59" i="2"/>
  <c r="N59" i="2" s="1"/>
  <c r="J50" i="2"/>
  <c r="I50" i="2"/>
  <c r="H50" i="2"/>
  <c r="J52" i="2"/>
  <c r="I52" i="2"/>
  <c r="H52" i="2"/>
  <c r="J54" i="2"/>
  <c r="I54" i="2"/>
  <c r="H54" i="2"/>
  <c r="J56" i="2"/>
  <c r="I56" i="2"/>
  <c r="H56" i="2"/>
  <c r="J58" i="2"/>
  <c r="I58" i="2"/>
  <c r="H58" i="2"/>
  <c r="H68" i="2"/>
  <c r="J68" i="2"/>
  <c r="I68" i="2"/>
  <c r="H66" i="2"/>
  <c r="J66" i="2"/>
  <c r="I66" i="2"/>
  <c r="J63" i="2"/>
  <c r="I63" i="2"/>
  <c r="H63" i="2"/>
  <c r="J61" i="2"/>
  <c r="I61" i="2"/>
  <c r="H61" i="2"/>
  <c r="J59" i="2"/>
  <c r="I59" i="2"/>
  <c r="H59" i="2"/>
  <c r="M50" i="2"/>
  <c r="N50" i="2" s="1"/>
  <c r="M52" i="2"/>
  <c r="N52" i="2" s="1"/>
  <c r="M54" i="2"/>
  <c r="N54" i="2" s="1"/>
  <c r="M56" i="2"/>
  <c r="N56" i="2" s="1"/>
  <c r="M58" i="2"/>
  <c r="N58" i="2" s="1"/>
  <c r="J72" i="2"/>
  <c r="I72" i="2"/>
  <c r="H72" i="2"/>
  <c r="J74" i="2"/>
  <c r="I74" i="2"/>
  <c r="H74" i="2"/>
  <c r="J76" i="2"/>
  <c r="I76" i="2"/>
  <c r="H76" i="2"/>
  <c r="J78" i="2"/>
  <c r="I78" i="2"/>
  <c r="H78" i="2"/>
  <c r="J80" i="2"/>
  <c r="I80" i="2"/>
  <c r="H80" i="2"/>
  <c r="J82" i="2"/>
  <c r="I82" i="2"/>
  <c r="H82" i="2"/>
  <c r="H91" i="2"/>
  <c r="J91" i="2"/>
  <c r="I91" i="2"/>
  <c r="H89" i="2"/>
  <c r="J89" i="2"/>
  <c r="I89" i="2"/>
  <c r="J86" i="2"/>
  <c r="I86" i="2"/>
  <c r="H86" i="2"/>
  <c r="J84" i="2"/>
  <c r="I84" i="2"/>
  <c r="H84" i="2"/>
  <c r="H87" i="2"/>
  <c r="J87" i="2"/>
  <c r="I87" i="2"/>
  <c r="M72" i="2"/>
  <c r="N72" i="2" s="1"/>
  <c r="M74" i="2"/>
  <c r="N74" i="2" s="1"/>
  <c r="M76" i="2"/>
  <c r="N76" i="2" s="1"/>
  <c r="M78" i="2"/>
  <c r="N78" i="2" s="1"/>
  <c r="M80" i="2"/>
  <c r="N80" i="2" s="1"/>
  <c r="M90" i="2"/>
  <c r="N90" i="2" s="1"/>
  <c r="M88" i="2"/>
  <c r="N88" i="2" s="1"/>
  <c r="M85" i="2"/>
  <c r="N85" i="2" s="1"/>
  <c r="M83" i="2"/>
  <c r="N83" i="2" s="1"/>
  <c r="M114" i="2"/>
  <c r="N114" i="2" s="1"/>
  <c r="M112" i="2"/>
  <c r="N112" i="2" s="1"/>
  <c r="I109" i="2"/>
  <c r="H109" i="2"/>
  <c r="J109" i="2"/>
  <c r="I107" i="2"/>
  <c r="H107" i="2"/>
  <c r="J107" i="2"/>
  <c r="M110" i="2"/>
  <c r="N110" i="2" s="1"/>
  <c r="H105" i="2"/>
  <c r="J105" i="2"/>
  <c r="I105" i="2"/>
  <c r="J96" i="2"/>
  <c r="I96" i="2"/>
  <c r="H96" i="2"/>
  <c r="J98" i="2"/>
  <c r="I98" i="2"/>
  <c r="H98" i="2"/>
  <c r="J100" i="2"/>
  <c r="I100" i="2"/>
  <c r="H100" i="2"/>
  <c r="J102" i="2"/>
  <c r="I102" i="2"/>
  <c r="H102" i="2"/>
  <c r="J104" i="2"/>
  <c r="I104" i="2"/>
  <c r="H104" i="2"/>
  <c r="J114" i="2"/>
  <c r="I114" i="2"/>
  <c r="H114" i="2"/>
  <c r="M111" i="2"/>
  <c r="N111" i="2" s="1"/>
  <c r="M108" i="2"/>
  <c r="N108" i="2" s="1"/>
  <c r="M106" i="2"/>
  <c r="N106" i="2" s="1"/>
  <c r="J110" i="2"/>
  <c r="I110" i="2"/>
  <c r="H110" i="2"/>
  <c r="M105" i="2"/>
  <c r="N105" i="2" s="1"/>
  <c r="M96" i="2"/>
  <c r="N96" i="2" s="1"/>
  <c r="M98" i="2"/>
  <c r="N98" i="2" s="1"/>
  <c r="M100" i="2"/>
  <c r="N100" i="2" s="1"/>
  <c r="M102" i="2"/>
  <c r="N102" i="2" s="1"/>
  <c r="M104" i="2"/>
  <c r="M31" i="2"/>
  <c r="N31" i="2" s="1"/>
  <c r="M29" i="2"/>
  <c r="N29" i="2" s="1"/>
  <c r="M27" i="2"/>
  <c r="N27" i="2" s="1"/>
  <c r="M67" i="2"/>
  <c r="N67" i="2" s="1"/>
  <c r="M64" i="2"/>
  <c r="N64" i="2" s="1"/>
  <c r="M65" i="2"/>
  <c r="N65" i="2" s="1"/>
  <c r="M62" i="2"/>
  <c r="N62" i="2" s="1"/>
  <c r="M60" i="2"/>
  <c r="N60" i="2" s="1"/>
  <c r="I49" i="2"/>
  <c r="H49" i="2"/>
  <c r="J49" i="2"/>
  <c r="I51" i="2"/>
  <c r="H51" i="2"/>
  <c r="J51" i="2"/>
  <c r="I53" i="2"/>
  <c r="H53" i="2"/>
  <c r="J53" i="2"/>
  <c r="I55" i="2"/>
  <c r="H55" i="2"/>
  <c r="J55" i="2"/>
  <c r="I57" i="2"/>
  <c r="H57" i="2"/>
  <c r="J57" i="2"/>
  <c r="J67" i="2"/>
  <c r="I67" i="2"/>
  <c r="H67" i="2"/>
  <c r="J64" i="2"/>
  <c r="I64" i="2"/>
  <c r="H64" i="2"/>
  <c r="H65" i="2"/>
  <c r="J65" i="2"/>
  <c r="I65" i="2"/>
  <c r="H62" i="2"/>
  <c r="J62" i="2"/>
  <c r="I62" i="2"/>
  <c r="H60" i="2"/>
  <c r="J60" i="2"/>
  <c r="I60" i="2"/>
  <c r="M49" i="2"/>
  <c r="N49" i="2" s="1"/>
  <c r="M51" i="2"/>
  <c r="N51" i="2" s="1"/>
  <c r="M53" i="2"/>
  <c r="N53" i="2" s="1"/>
  <c r="M55" i="2"/>
  <c r="N55" i="2" s="1"/>
  <c r="M57" i="2"/>
  <c r="N57" i="2" s="1"/>
  <c r="M82" i="2"/>
  <c r="N82" i="2" s="1"/>
  <c r="H73" i="2"/>
  <c r="J73" i="2"/>
  <c r="I73" i="2"/>
  <c r="H75" i="2"/>
  <c r="J75" i="2"/>
  <c r="I75" i="2"/>
  <c r="H77" i="2"/>
  <c r="J77" i="2"/>
  <c r="I77" i="2"/>
  <c r="H79" i="2"/>
  <c r="J79" i="2"/>
  <c r="I79" i="2"/>
  <c r="H81" i="2"/>
  <c r="J81" i="2"/>
  <c r="I81" i="2"/>
  <c r="J90" i="2"/>
  <c r="I90" i="2"/>
  <c r="H90" i="2"/>
  <c r="J88" i="2"/>
  <c r="I88" i="2"/>
  <c r="H88" i="2"/>
  <c r="I85" i="2"/>
  <c r="H85" i="2"/>
  <c r="J85" i="2"/>
  <c r="I83" i="2"/>
  <c r="H83" i="2"/>
  <c r="J83" i="2"/>
  <c r="M73" i="2"/>
  <c r="N73" i="2" s="1"/>
  <c r="M75" i="2"/>
  <c r="N75" i="2" s="1"/>
  <c r="M77" i="2"/>
  <c r="N77" i="2" s="1"/>
  <c r="M79" i="2"/>
  <c r="N79" i="2" s="1"/>
  <c r="M81" i="2"/>
  <c r="N81" i="2" s="1"/>
  <c r="M91" i="2"/>
  <c r="N91" i="2" s="1"/>
  <c r="M89" i="2"/>
  <c r="N89" i="2" s="1"/>
  <c r="M86" i="2"/>
  <c r="N86" i="2" s="1"/>
  <c r="M84" i="2"/>
  <c r="N84" i="2" s="1"/>
  <c r="M87" i="2"/>
  <c r="N87" i="2" s="1"/>
  <c r="M113" i="2"/>
  <c r="N113" i="2" s="1"/>
  <c r="H111" i="2"/>
  <c r="J111" i="2"/>
  <c r="I111" i="2"/>
  <c r="J108" i="2"/>
  <c r="I108" i="2"/>
  <c r="H108" i="2"/>
  <c r="J106" i="2"/>
  <c r="I106" i="2"/>
  <c r="H106" i="2"/>
  <c r="I95" i="2"/>
  <c r="H95" i="2"/>
  <c r="J95" i="2"/>
  <c r="I97" i="2"/>
  <c r="H97" i="2"/>
  <c r="J97" i="2"/>
  <c r="I99" i="2"/>
  <c r="H99" i="2"/>
  <c r="J99" i="2"/>
  <c r="I101" i="2"/>
  <c r="H101" i="2"/>
  <c r="J101" i="2"/>
  <c r="I103" i="2"/>
  <c r="H103" i="2"/>
  <c r="J103" i="2"/>
  <c r="H113" i="2"/>
  <c r="J113" i="2"/>
  <c r="I113" i="2"/>
  <c r="M109" i="2"/>
  <c r="N109" i="2" s="1"/>
  <c r="M107" i="2"/>
  <c r="N107" i="2" s="1"/>
  <c r="H112" i="2"/>
  <c r="J112" i="2"/>
  <c r="I112" i="2"/>
  <c r="M95" i="2"/>
  <c r="N95" i="2" s="1"/>
  <c r="M97" i="2"/>
  <c r="N97" i="2" s="1"/>
  <c r="M99" i="2"/>
  <c r="N99" i="2" s="1"/>
  <c r="M101" i="2"/>
  <c r="N101" i="2" s="1"/>
  <c r="M103" i="2"/>
  <c r="N103" i="2" s="1"/>
  <c r="N104" i="2"/>
  <c r="V22" i="2"/>
  <c r="V18" i="2"/>
  <c r="V12" i="2"/>
  <c r="R19" i="2"/>
  <c r="R42" i="2" s="1"/>
  <c r="R65" i="2" s="1"/>
  <c r="R88" i="2" s="1"/>
  <c r="R111" i="2" s="1"/>
  <c r="R134" i="2" s="1"/>
  <c r="R157" i="2" s="1"/>
  <c r="R180" i="2" s="1"/>
  <c r="R203" i="2" s="1"/>
  <c r="R9" i="2"/>
  <c r="R32" i="2" s="1"/>
  <c r="R55" i="2" s="1"/>
  <c r="R78" i="2" s="1"/>
  <c r="R101" i="2" s="1"/>
  <c r="R124" i="2" s="1"/>
  <c r="R147" i="2" s="1"/>
  <c r="R170" i="2" s="1"/>
  <c r="R193" i="2" s="1"/>
  <c r="R22" i="2"/>
  <c r="R45" i="2" s="1"/>
  <c r="R68" i="2" s="1"/>
  <c r="R91" i="2" s="1"/>
  <c r="R114" i="2" s="1"/>
  <c r="R137" i="2" s="1"/>
  <c r="R160" i="2" s="1"/>
  <c r="R183" i="2" s="1"/>
  <c r="R206" i="2" s="1"/>
  <c r="R18" i="2"/>
  <c r="R41" i="2" s="1"/>
  <c r="R64" i="2" s="1"/>
  <c r="R87" i="2" s="1"/>
  <c r="R110" i="2" s="1"/>
  <c r="R133" i="2" s="1"/>
  <c r="R156" i="2" s="1"/>
  <c r="R179" i="2" s="1"/>
  <c r="R202" i="2" s="1"/>
  <c r="R12" i="2"/>
  <c r="R35" i="2" s="1"/>
  <c r="R58" i="2" s="1"/>
  <c r="R81" i="2" s="1"/>
  <c r="R104" i="2" s="1"/>
  <c r="R127" i="2" s="1"/>
  <c r="R150" i="2" s="1"/>
  <c r="R173" i="2" s="1"/>
  <c r="R196" i="2" s="1"/>
  <c r="R4" i="2"/>
  <c r="R27" i="2" s="1"/>
  <c r="R50" i="2" s="1"/>
  <c r="R73" i="2" s="1"/>
  <c r="R96" i="2" s="1"/>
  <c r="R119" i="2" s="1"/>
  <c r="R142" i="2" s="1"/>
  <c r="R165" i="2" s="1"/>
  <c r="R188" i="2" s="1"/>
  <c r="R11" i="2"/>
  <c r="R34" i="2" s="1"/>
  <c r="R57" i="2" s="1"/>
  <c r="R80" i="2" s="1"/>
  <c r="R103" i="2" s="1"/>
  <c r="R126" i="2" s="1"/>
  <c r="R149" i="2" s="1"/>
  <c r="R172" i="2" s="1"/>
  <c r="R195" i="2" s="1"/>
  <c r="R21" i="2"/>
  <c r="R44" i="2" s="1"/>
  <c r="R67" i="2" s="1"/>
  <c r="R90" i="2" s="1"/>
  <c r="R113" i="2" s="1"/>
  <c r="R136" i="2" s="1"/>
  <c r="R159" i="2" s="1"/>
  <c r="R182" i="2" s="1"/>
  <c r="R205" i="2" s="1"/>
  <c r="R14" i="2"/>
  <c r="R37" i="2" s="1"/>
  <c r="R60" i="2" s="1"/>
  <c r="R83" i="2" s="1"/>
  <c r="R106" i="2" s="1"/>
  <c r="R129" i="2" s="1"/>
  <c r="R152" i="2" s="1"/>
  <c r="R175" i="2" s="1"/>
  <c r="R198" i="2" s="1"/>
  <c r="R13" i="2"/>
  <c r="R36" i="2" s="1"/>
  <c r="R59" i="2" s="1"/>
  <c r="R82" i="2" s="1"/>
  <c r="R105" i="2" s="1"/>
  <c r="R128" i="2" s="1"/>
  <c r="R151" i="2" s="1"/>
  <c r="R174" i="2" s="1"/>
  <c r="R197" i="2" s="1"/>
  <c r="R15" i="2"/>
  <c r="R38" i="2" s="1"/>
  <c r="R61" i="2" s="1"/>
  <c r="R84" i="2" s="1"/>
  <c r="R107" i="2" s="1"/>
  <c r="R130" i="2" s="1"/>
  <c r="R153" i="2" s="1"/>
  <c r="R176" i="2" s="1"/>
  <c r="R199" i="2" s="1"/>
  <c r="R8" i="2"/>
  <c r="R31" i="2" s="1"/>
  <c r="R54" i="2" s="1"/>
  <c r="R77" i="2" s="1"/>
  <c r="R100" i="2" s="1"/>
  <c r="R123" i="2" s="1"/>
  <c r="R146" i="2" s="1"/>
  <c r="R169" i="2" s="1"/>
  <c r="R192" i="2" s="1"/>
  <c r="R5" i="2"/>
  <c r="R28" i="2" s="1"/>
  <c r="R51" i="2" s="1"/>
  <c r="R74" i="2" s="1"/>
  <c r="R97" i="2" s="1"/>
  <c r="R120" i="2" s="1"/>
  <c r="R143" i="2" s="1"/>
  <c r="R166" i="2" s="1"/>
  <c r="R189" i="2" s="1"/>
  <c r="R20" i="2"/>
  <c r="R43" i="2" s="1"/>
  <c r="R66" i="2" s="1"/>
  <c r="R89" i="2" s="1"/>
  <c r="R112" i="2" s="1"/>
  <c r="R135" i="2" s="1"/>
  <c r="R158" i="2" s="1"/>
  <c r="R181" i="2" s="1"/>
  <c r="R204" i="2" s="1"/>
  <c r="R16" i="2"/>
  <c r="R39" i="2" s="1"/>
  <c r="R62" i="2" s="1"/>
  <c r="R85" i="2" s="1"/>
  <c r="R108" i="2" s="1"/>
  <c r="R131" i="2" s="1"/>
  <c r="R154" i="2" s="1"/>
  <c r="R177" i="2" s="1"/>
  <c r="R200" i="2" s="1"/>
  <c r="R10" i="2"/>
  <c r="R33" i="2" s="1"/>
  <c r="R56" i="2" s="1"/>
  <c r="R79" i="2" s="1"/>
  <c r="R102" i="2" s="1"/>
  <c r="R125" i="2" s="1"/>
  <c r="R148" i="2" s="1"/>
  <c r="R171" i="2" s="1"/>
  <c r="R194" i="2" s="1"/>
  <c r="R17" i="2"/>
  <c r="R40" i="2" s="1"/>
  <c r="R63" i="2" s="1"/>
  <c r="R86" i="2" s="1"/>
  <c r="R109" i="2" s="1"/>
  <c r="R132" i="2" s="1"/>
  <c r="R155" i="2" s="1"/>
  <c r="R178" i="2" s="1"/>
  <c r="R201" i="2" s="1"/>
  <c r="R6" i="2"/>
  <c r="R29" i="2" s="1"/>
  <c r="R52" i="2" s="1"/>
  <c r="R75" i="2" s="1"/>
  <c r="R98" i="2" s="1"/>
  <c r="R121" i="2" s="1"/>
  <c r="R144" i="2" s="1"/>
  <c r="R167" i="2" s="1"/>
  <c r="R190" i="2" s="1"/>
  <c r="R7" i="2"/>
  <c r="R30" i="2" s="1"/>
  <c r="R53" i="2" s="1"/>
  <c r="R76" i="2" s="1"/>
  <c r="R99" i="2" s="1"/>
  <c r="R122" i="2" s="1"/>
  <c r="R145" i="2" s="1"/>
  <c r="R168" i="2" s="1"/>
  <c r="R191" i="2" s="1"/>
  <c r="H3" i="2"/>
  <c r="S3" i="2" s="1"/>
  <c r="I3" i="2"/>
  <c r="T3" i="2" s="1"/>
  <c r="Q21" i="2"/>
  <c r="Q13" i="2"/>
  <c r="Q15" i="2"/>
  <c r="Q14" i="2"/>
  <c r="Q5" i="2"/>
  <c r="Q20" i="2"/>
  <c r="Q16" i="2"/>
  <c r="Q10" i="2"/>
  <c r="Q17" i="2"/>
  <c r="Q7" i="2"/>
  <c r="Q19" i="2"/>
  <c r="Q8" i="2"/>
  <c r="Q9" i="2"/>
  <c r="Q22" i="2"/>
  <c r="Q18" i="2"/>
  <c r="Q12" i="2"/>
  <c r="Q4" i="2"/>
  <c r="Q11" i="2"/>
  <c r="Q6" i="2"/>
  <c r="R3" i="2"/>
  <c r="R26" i="2" s="1"/>
  <c r="R49" i="2" s="1"/>
  <c r="R72" i="2" s="1"/>
  <c r="R95" i="2" s="1"/>
  <c r="R118" i="2" s="1"/>
  <c r="R141" i="2" s="1"/>
  <c r="R164" i="2" s="1"/>
  <c r="V21" i="2"/>
  <c r="V13" i="2"/>
  <c r="V15" i="2"/>
  <c r="V5" i="2"/>
  <c r="V17" i="2"/>
  <c r="V7" i="2"/>
  <c r="V19" i="2"/>
  <c r="V9" i="2"/>
  <c r="V11" i="2"/>
  <c r="M3" i="2"/>
  <c r="B24" i="11"/>
  <c r="K215" i="2"/>
  <c r="B7" i="11"/>
  <c r="B5" i="11"/>
  <c r="K213" i="2"/>
  <c r="G222" i="2"/>
  <c r="K225" i="2"/>
  <c r="G225" i="2"/>
  <c r="B14" i="11"/>
  <c r="L218" i="2"/>
  <c r="F223" i="2"/>
  <c r="F222" i="2"/>
  <c r="G229" i="2"/>
  <c r="B51" i="11"/>
  <c r="F220" i="2"/>
  <c r="K220" i="2"/>
  <c r="B42" i="11"/>
  <c r="B54" i="11"/>
  <c r="B48" i="11"/>
  <c r="G223" i="2"/>
  <c r="F215" i="2"/>
  <c r="B46" i="11"/>
  <c r="F228" i="2"/>
  <c r="B17" i="11"/>
  <c r="K223" i="2"/>
  <c r="B20" i="11"/>
  <c r="F212" i="2"/>
  <c r="G228" i="2"/>
  <c r="G220" i="2"/>
  <c r="G187" i="2"/>
  <c r="K217" i="2"/>
  <c r="B52" i="11"/>
  <c r="B10" i="11"/>
  <c r="G215" i="2"/>
  <c r="K221" i="2"/>
  <c r="L213" i="2"/>
  <c r="B26" i="11"/>
  <c r="L215" i="2"/>
  <c r="B8" i="11"/>
  <c r="L222" i="2"/>
  <c r="B49" i="11"/>
  <c r="B62" i="11"/>
  <c r="B21" i="11"/>
  <c r="K211" i="2"/>
  <c r="G218" i="2"/>
  <c r="L225" i="2"/>
  <c r="K219" i="2"/>
  <c r="K222" i="2"/>
  <c r="F218" i="2"/>
  <c r="B38" i="11"/>
  <c r="K228" i="2"/>
  <c r="L214" i="2"/>
  <c r="B4" i="11"/>
  <c r="G212" i="2"/>
  <c r="B37" i="11"/>
  <c r="B27" i="11"/>
  <c r="G227" i="2"/>
  <c r="F216" i="2"/>
  <c r="F214" i="2"/>
  <c r="B40" i="11"/>
  <c r="L187" i="2"/>
  <c r="K229" i="2"/>
  <c r="B6" i="11"/>
  <c r="B3" i="11"/>
  <c r="F213" i="2"/>
  <c r="G221" i="2"/>
  <c r="B50" i="11"/>
  <c r="L226" i="2"/>
  <c r="B28" i="11"/>
  <c r="G213" i="2"/>
  <c r="K218" i="2"/>
  <c r="B61" i="11"/>
  <c r="B56" i="11"/>
  <c r="K187" i="2"/>
  <c r="B39" i="11"/>
  <c r="L229" i="2"/>
  <c r="L224" i="2"/>
  <c r="F187" i="2"/>
  <c r="L211" i="2"/>
  <c r="G216" i="2"/>
  <c r="F221" i="2"/>
  <c r="F217" i="2"/>
  <c r="F226" i="2"/>
  <c r="B25" i="11"/>
  <c r="B19" i="11"/>
  <c r="L217" i="2"/>
  <c r="B2" i="11"/>
  <c r="B16" i="11"/>
  <c r="L219" i="2"/>
  <c r="L221" i="2"/>
  <c r="K227" i="2"/>
  <c r="B12" i="11"/>
  <c r="L220" i="2"/>
  <c r="G219" i="2"/>
  <c r="L212" i="2"/>
  <c r="B57" i="11"/>
  <c r="B60" i="11"/>
  <c r="F229" i="2"/>
  <c r="F227" i="2"/>
  <c r="L228" i="2"/>
  <c r="L223" i="2"/>
  <c r="L216" i="2"/>
  <c r="K224" i="2"/>
  <c r="B59" i="11"/>
  <c r="B9" i="11"/>
  <c r="B34" i="11"/>
  <c r="G211" i="2"/>
  <c r="B33" i="11"/>
  <c r="L227" i="2"/>
  <c r="B32" i="11"/>
  <c r="B41" i="11"/>
  <c r="B15" i="11"/>
  <c r="G217" i="2"/>
  <c r="B53" i="11"/>
  <c r="K226" i="2"/>
  <c r="B47" i="11"/>
  <c r="B65" i="11"/>
  <c r="G224" i="2"/>
  <c r="B63" i="11"/>
  <c r="F225" i="2"/>
  <c r="K214" i="2"/>
  <c r="B36" i="11"/>
  <c r="F211" i="2"/>
  <c r="B64" i="11"/>
  <c r="B29" i="11"/>
  <c r="B43" i="11"/>
  <c r="K216" i="2"/>
  <c r="G226" i="2"/>
  <c r="B30" i="11"/>
  <c r="B55" i="11"/>
  <c r="F224" i="2"/>
  <c r="B31" i="11"/>
  <c r="B58" i="11"/>
  <c r="B18" i="11"/>
  <c r="K212" i="2"/>
  <c r="G214" i="2"/>
  <c r="F219" i="2"/>
  <c r="B11" i="11"/>
  <c r="B13" i="11"/>
  <c r="B35" i="11"/>
  <c r="V29" i="2" l="1"/>
  <c r="V33" i="2"/>
  <c r="V38" i="2"/>
  <c r="V32" i="2"/>
  <c r="V42" i="2"/>
  <c r="V35" i="2"/>
  <c r="V39" i="2"/>
  <c r="V28" i="2"/>
  <c r="V36" i="2"/>
  <c r="V27" i="2"/>
  <c r="V34" i="2"/>
  <c r="V44" i="2"/>
  <c r="V30" i="2"/>
  <c r="V41" i="2"/>
  <c r="V31" i="2"/>
  <c r="V43" i="2"/>
  <c r="V37" i="2"/>
  <c r="V40" i="2"/>
  <c r="V45" i="2"/>
  <c r="V26" i="2"/>
  <c r="Q34" i="2"/>
  <c r="Q35" i="2"/>
  <c r="Q45" i="2"/>
  <c r="Q31" i="2"/>
  <c r="Q30" i="2"/>
  <c r="Q33" i="2"/>
  <c r="Q43" i="2"/>
  <c r="Q37" i="2"/>
  <c r="Q44" i="2"/>
  <c r="Q29" i="2"/>
  <c r="Q41" i="2"/>
  <c r="Q32" i="2"/>
  <c r="Q42" i="2"/>
  <c r="Q40" i="2"/>
  <c r="Q39" i="2"/>
  <c r="Q38" i="2"/>
  <c r="Q36" i="2"/>
  <c r="Q26" i="2"/>
  <c r="Q28" i="2"/>
  <c r="W27" i="2"/>
  <c r="Q27" i="2"/>
  <c r="Q50" i="2" s="1"/>
  <c r="M187" i="2"/>
  <c r="N187" i="2" s="1"/>
  <c r="I187" i="2"/>
  <c r="J187" i="2"/>
  <c r="H187" i="2"/>
  <c r="I226" i="2"/>
  <c r="J226" i="2"/>
  <c r="H226" i="2"/>
  <c r="M226" i="2"/>
  <c r="N226" i="2" s="1"/>
  <c r="M213" i="2"/>
  <c r="N213" i="2" s="1"/>
  <c r="J213" i="2"/>
  <c r="H213" i="2"/>
  <c r="I213" i="2"/>
  <c r="M217" i="2"/>
  <c r="N217" i="2" s="1"/>
  <c r="I217" i="2"/>
  <c r="J217" i="2"/>
  <c r="H217" i="2"/>
  <c r="I223" i="2"/>
  <c r="J223" i="2"/>
  <c r="H223" i="2"/>
  <c r="M223" i="2"/>
  <c r="N223" i="2" s="1"/>
  <c r="M212" i="2"/>
  <c r="N212" i="2" s="1"/>
  <c r="H212" i="2"/>
  <c r="J212" i="2"/>
  <c r="I212" i="2"/>
  <c r="M214" i="2"/>
  <c r="N214" i="2" s="1"/>
  <c r="J214" i="2"/>
  <c r="H214" i="2"/>
  <c r="I214" i="2"/>
  <c r="M216" i="2"/>
  <c r="N216" i="2" s="1"/>
  <c r="H216" i="2"/>
  <c r="J216" i="2"/>
  <c r="I216" i="2"/>
  <c r="M218" i="2"/>
  <c r="N218" i="2" s="1"/>
  <c r="J218" i="2"/>
  <c r="H218" i="2"/>
  <c r="I218" i="2"/>
  <c r="I220" i="2"/>
  <c r="H220" i="2"/>
  <c r="J220" i="2"/>
  <c r="M220" i="2"/>
  <c r="N220" i="2" s="1"/>
  <c r="M222" i="2"/>
  <c r="N222" i="2" s="1"/>
  <c r="J222" i="2"/>
  <c r="H222" i="2"/>
  <c r="I222" i="2"/>
  <c r="M224" i="2"/>
  <c r="N224" i="2" s="1"/>
  <c r="H224" i="2"/>
  <c r="J224" i="2"/>
  <c r="I224" i="2"/>
  <c r="J228" i="2"/>
  <c r="H228" i="2"/>
  <c r="I228" i="2"/>
  <c r="M228" i="2"/>
  <c r="N228" i="2" s="1"/>
  <c r="M211" i="2"/>
  <c r="N211" i="2" s="1"/>
  <c r="J211" i="2"/>
  <c r="H211" i="2"/>
  <c r="I211" i="2"/>
  <c r="M215" i="2"/>
  <c r="N215" i="2" s="1"/>
  <c r="I215" i="2"/>
  <c r="J215" i="2"/>
  <c r="H215" i="2"/>
  <c r="J219" i="2"/>
  <c r="H219" i="2"/>
  <c r="I219" i="2"/>
  <c r="M219" i="2"/>
  <c r="N219" i="2" s="1"/>
  <c r="H221" i="2"/>
  <c r="I221" i="2"/>
  <c r="J221" i="2"/>
  <c r="M221" i="2"/>
  <c r="N221" i="2" s="1"/>
  <c r="M225" i="2"/>
  <c r="N225" i="2" s="1"/>
  <c r="H225" i="2"/>
  <c r="J225" i="2"/>
  <c r="I225" i="2"/>
  <c r="M229" i="2"/>
  <c r="N229" i="2" s="1"/>
  <c r="H229" i="2"/>
  <c r="J229" i="2"/>
  <c r="I229" i="2"/>
  <c r="M227" i="2"/>
  <c r="N227" i="2" s="1"/>
  <c r="J227" i="2"/>
  <c r="H227" i="2"/>
  <c r="I227" i="2"/>
  <c r="R214" i="2"/>
  <c r="R213" i="2"/>
  <c r="R224" i="2"/>
  <c r="R217" i="2"/>
  <c r="R227" i="2"/>
  <c r="R215" i="2"/>
  <c r="R220" i="2"/>
  <c r="R228" i="2"/>
  <c r="R211" i="2"/>
  <c r="R225" i="2"/>
  <c r="R216" i="2"/>
  <c r="W212" i="2"/>
  <c r="W216" i="2"/>
  <c r="W220" i="2"/>
  <c r="W224" i="2"/>
  <c r="W228" i="2"/>
  <c r="W215" i="2"/>
  <c r="W219" i="2"/>
  <c r="W223" i="2"/>
  <c r="W227" i="2"/>
  <c r="R187" i="2"/>
  <c r="R223" i="2"/>
  <c r="R212" i="2"/>
  <c r="R222" i="2"/>
  <c r="R221" i="2"/>
  <c r="R218" i="2"/>
  <c r="R219" i="2"/>
  <c r="R229" i="2"/>
  <c r="R226" i="2"/>
  <c r="W187" i="2"/>
  <c r="W214" i="2"/>
  <c r="W218" i="2"/>
  <c r="W222" i="2"/>
  <c r="W226" i="2"/>
  <c r="W213" i="2"/>
  <c r="W217" i="2"/>
  <c r="W221" i="2"/>
  <c r="W225" i="2"/>
  <c r="W229" i="2"/>
  <c r="P187" i="2"/>
  <c r="E210" i="2"/>
  <c r="P226" i="2"/>
  <c r="E249" i="2"/>
  <c r="P213" i="2"/>
  <c r="E236" i="2"/>
  <c r="P217" i="2"/>
  <c r="E240" i="2"/>
  <c r="P223" i="2"/>
  <c r="E246" i="2"/>
  <c r="P212" i="2"/>
  <c r="E235" i="2"/>
  <c r="P214" i="2"/>
  <c r="E237" i="2"/>
  <c r="P216" i="2"/>
  <c r="E239" i="2"/>
  <c r="P218" i="2"/>
  <c r="E241" i="2"/>
  <c r="P220" i="2"/>
  <c r="E243" i="2"/>
  <c r="P222" i="2"/>
  <c r="E245" i="2"/>
  <c r="P224" i="2"/>
  <c r="E247" i="2"/>
  <c r="P228" i="2"/>
  <c r="E251" i="2"/>
  <c r="P211" i="2"/>
  <c r="E234" i="2"/>
  <c r="P215" i="2"/>
  <c r="E238" i="2"/>
  <c r="P219" i="2"/>
  <c r="E242" i="2"/>
  <c r="P221" i="2"/>
  <c r="E244" i="2"/>
  <c r="P225" i="2"/>
  <c r="E248" i="2"/>
  <c r="P229" i="2"/>
  <c r="E252" i="2"/>
  <c r="P227" i="2"/>
  <c r="E250" i="2"/>
  <c r="X29" i="2"/>
  <c r="X52" i="2" s="1"/>
  <c r="X75" i="2" s="1"/>
  <c r="X98" i="2" s="1"/>
  <c r="X121" i="2" s="1"/>
  <c r="X144" i="2" s="1"/>
  <c r="X167" i="2" s="1"/>
  <c r="X190" i="2" s="1"/>
  <c r="S39" i="2"/>
  <c r="T33" i="2"/>
  <c r="T56" i="2" s="1"/>
  <c r="T79" i="2" s="1"/>
  <c r="T102" i="2" s="1"/>
  <c r="T125" i="2" s="1"/>
  <c r="T148" i="2" s="1"/>
  <c r="T171" i="2" s="1"/>
  <c r="T194" i="2" s="1"/>
  <c r="X59" i="2"/>
  <c r="X82" i="2" s="1"/>
  <c r="X105" i="2" s="1"/>
  <c r="X128" i="2" s="1"/>
  <c r="X151" i="2" s="1"/>
  <c r="X174" i="2" s="1"/>
  <c r="X197" i="2" s="1"/>
  <c r="X41" i="2"/>
  <c r="X64" i="2" s="1"/>
  <c r="X87" i="2" s="1"/>
  <c r="X110" i="2" s="1"/>
  <c r="X133" i="2" s="1"/>
  <c r="X156" i="2" s="1"/>
  <c r="X179" i="2" s="1"/>
  <c r="X202" i="2" s="1"/>
  <c r="S42" i="2"/>
  <c r="T31" i="2"/>
  <c r="T54" i="2" s="1"/>
  <c r="T77" i="2" s="1"/>
  <c r="T100" i="2" s="1"/>
  <c r="T123" i="2" s="1"/>
  <c r="T146" i="2" s="1"/>
  <c r="T169" i="2" s="1"/>
  <c r="T192" i="2" s="1"/>
  <c r="S35" i="2"/>
  <c r="X27" i="2"/>
  <c r="X50" i="2" s="1"/>
  <c r="X73" i="2" s="1"/>
  <c r="X96" i="2" s="1"/>
  <c r="X119" i="2" s="1"/>
  <c r="X142" i="2" s="1"/>
  <c r="X165" i="2" s="1"/>
  <c r="X188" i="2" s="1"/>
  <c r="S36" i="2"/>
  <c r="T34" i="2"/>
  <c r="T57" i="2" s="1"/>
  <c r="T80" i="2" s="1"/>
  <c r="T103" i="2" s="1"/>
  <c r="T126" i="2" s="1"/>
  <c r="T149" i="2" s="1"/>
  <c r="T172" i="2" s="1"/>
  <c r="T195" i="2" s="1"/>
  <c r="T36" i="2"/>
  <c r="T59" i="2" s="1"/>
  <c r="T82" i="2" s="1"/>
  <c r="T105" i="2" s="1"/>
  <c r="T128" i="2" s="1"/>
  <c r="T151" i="2" s="1"/>
  <c r="T174" i="2" s="1"/>
  <c r="T197" i="2" s="1"/>
  <c r="X63" i="2"/>
  <c r="X86" i="2" s="1"/>
  <c r="X109" i="2" s="1"/>
  <c r="X132" i="2" s="1"/>
  <c r="X155" i="2" s="1"/>
  <c r="X178" i="2" s="1"/>
  <c r="X201" i="2" s="1"/>
  <c r="S30" i="2"/>
  <c r="U30" i="2"/>
  <c r="U53" i="2" s="1"/>
  <c r="U76" i="2" s="1"/>
  <c r="U99" i="2" s="1"/>
  <c r="U122" i="2" s="1"/>
  <c r="U145" i="2" s="1"/>
  <c r="U168" i="2" s="1"/>
  <c r="U191" i="2" s="1"/>
  <c r="S43" i="2"/>
  <c r="U44" i="2"/>
  <c r="U67" i="2" s="1"/>
  <c r="U90" i="2" s="1"/>
  <c r="U113" i="2" s="1"/>
  <c r="U136" i="2" s="1"/>
  <c r="U159" i="2" s="1"/>
  <c r="U182" i="2" s="1"/>
  <c r="U205" i="2" s="1"/>
  <c r="S29" i="2"/>
  <c r="U40" i="2"/>
  <c r="U63" i="2" s="1"/>
  <c r="U86" i="2" s="1"/>
  <c r="U109" i="2" s="1"/>
  <c r="U132" i="2" s="1"/>
  <c r="U155" i="2" s="1"/>
  <c r="U178" i="2" s="1"/>
  <c r="U201" i="2" s="1"/>
  <c r="T27" i="2"/>
  <c r="T50" i="2" s="1"/>
  <c r="T73" i="2" s="1"/>
  <c r="T96" i="2" s="1"/>
  <c r="T119" i="2" s="1"/>
  <c r="T142" i="2" s="1"/>
  <c r="T165" i="2" s="1"/>
  <c r="T188" i="2" s="1"/>
  <c r="U36" i="2"/>
  <c r="U59" i="2" s="1"/>
  <c r="U82" i="2" s="1"/>
  <c r="U105" i="2" s="1"/>
  <c r="U128" i="2" s="1"/>
  <c r="U151" i="2" s="1"/>
  <c r="U174" i="2" s="1"/>
  <c r="U197" i="2" s="1"/>
  <c r="X53" i="2"/>
  <c r="X76" i="2" s="1"/>
  <c r="X99" i="2" s="1"/>
  <c r="X122" i="2" s="1"/>
  <c r="X145" i="2" s="1"/>
  <c r="X168" i="2" s="1"/>
  <c r="X191" i="2" s="1"/>
  <c r="X57" i="2"/>
  <c r="X80" i="2" s="1"/>
  <c r="X103" i="2" s="1"/>
  <c r="X126" i="2" s="1"/>
  <c r="X149" i="2" s="1"/>
  <c r="X172" i="2" s="1"/>
  <c r="X195" i="2" s="1"/>
  <c r="X61" i="2"/>
  <c r="X84" i="2" s="1"/>
  <c r="X107" i="2" s="1"/>
  <c r="X130" i="2" s="1"/>
  <c r="X153" i="2" s="1"/>
  <c r="X176" i="2" s="1"/>
  <c r="X199" i="2" s="1"/>
  <c r="X65" i="2"/>
  <c r="X88" i="2" s="1"/>
  <c r="X111" i="2" s="1"/>
  <c r="X134" i="2" s="1"/>
  <c r="X157" i="2" s="1"/>
  <c r="X180" i="2" s="1"/>
  <c r="X203" i="2" s="1"/>
  <c r="U42" i="2"/>
  <c r="U65" i="2" s="1"/>
  <c r="U88" i="2" s="1"/>
  <c r="U111" i="2" s="1"/>
  <c r="U134" i="2" s="1"/>
  <c r="U157" i="2" s="1"/>
  <c r="U180" i="2" s="1"/>
  <c r="U203" i="2" s="1"/>
  <c r="X37" i="2"/>
  <c r="X60" i="2" s="1"/>
  <c r="X83" i="2" s="1"/>
  <c r="X106" i="2" s="1"/>
  <c r="X129" i="2" s="1"/>
  <c r="X152" i="2" s="1"/>
  <c r="X175" i="2" s="1"/>
  <c r="X198" i="2" s="1"/>
  <c r="T41" i="2"/>
  <c r="T64" i="2" s="1"/>
  <c r="T87" i="2" s="1"/>
  <c r="T110" i="2" s="1"/>
  <c r="T133" i="2" s="1"/>
  <c r="T156" i="2" s="1"/>
  <c r="T179" i="2" s="1"/>
  <c r="T202" i="2" s="1"/>
  <c r="X55" i="2"/>
  <c r="X78" i="2" s="1"/>
  <c r="X101" i="2" s="1"/>
  <c r="X124" i="2" s="1"/>
  <c r="X147" i="2" s="1"/>
  <c r="X170" i="2" s="1"/>
  <c r="X193" i="2" s="1"/>
  <c r="X51" i="2"/>
  <c r="X74" i="2" s="1"/>
  <c r="X97" i="2" s="1"/>
  <c r="X120" i="2" s="1"/>
  <c r="X143" i="2" s="1"/>
  <c r="X166" i="2" s="1"/>
  <c r="X189" i="2" s="1"/>
  <c r="X67" i="2"/>
  <c r="X90" i="2" s="1"/>
  <c r="X113" i="2" s="1"/>
  <c r="X136" i="2" s="1"/>
  <c r="X159" i="2" s="1"/>
  <c r="X182" i="2" s="1"/>
  <c r="X205" i="2" s="1"/>
  <c r="S26" i="2"/>
  <c r="U26" i="2"/>
  <c r="U49" i="2" s="1"/>
  <c r="U72" i="2" s="1"/>
  <c r="U95" i="2" s="1"/>
  <c r="U118" i="2" s="1"/>
  <c r="U141" i="2" s="1"/>
  <c r="U164" i="2" s="1"/>
  <c r="T38" i="2"/>
  <c r="T61" i="2" s="1"/>
  <c r="T84" i="2" s="1"/>
  <c r="T107" i="2" s="1"/>
  <c r="T130" i="2" s="1"/>
  <c r="T153" i="2" s="1"/>
  <c r="T176" i="2" s="1"/>
  <c r="T199" i="2" s="1"/>
  <c r="U31" i="2"/>
  <c r="U54" i="2" s="1"/>
  <c r="U77" i="2" s="1"/>
  <c r="U100" i="2" s="1"/>
  <c r="U123" i="2" s="1"/>
  <c r="U146" i="2" s="1"/>
  <c r="U169" i="2" s="1"/>
  <c r="U192" i="2" s="1"/>
  <c r="T43" i="2"/>
  <c r="T66" i="2" s="1"/>
  <c r="T89" i="2" s="1"/>
  <c r="T112" i="2" s="1"/>
  <c r="T135" i="2" s="1"/>
  <c r="T158" i="2" s="1"/>
  <c r="T181" i="2" s="1"/>
  <c r="T204" i="2" s="1"/>
  <c r="X35" i="2"/>
  <c r="X58" i="2" s="1"/>
  <c r="X81" i="2" s="1"/>
  <c r="X104" i="2" s="1"/>
  <c r="X127" i="2" s="1"/>
  <c r="X150" i="2" s="1"/>
  <c r="X173" i="2" s="1"/>
  <c r="X196" i="2" s="1"/>
  <c r="X39" i="2"/>
  <c r="X62" i="2" s="1"/>
  <c r="X85" i="2" s="1"/>
  <c r="X108" i="2" s="1"/>
  <c r="X131" i="2" s="1"/>
  <c r="X154" i="2" s="1"/>
  <c r="X177" i="2" s="1"/>
  <c r="X200" i="2" s="1"/>
  <c r="T28" i="2"/>
  <c r="T51" i="2" s="1"/>
  <c r="T74" i="2" s="1"/>
  <c r="T97" i="2" s="1"/>
  <c r="T120" i="2" s="1"/>
  <c r="T143" i="2" s="1"/>
  <c r="T166" i="2" s="1"/>
  <c r="T189" i="2" s="1"/>
  <c r="S32" i="2"/>
  <c r="T44" i="2"/>
  <c r="T67" i="2" s="1"/>
  <c r="T90" i="2" s="1"/>
  <c r="T113" i="2" s="1"/>
  <c r="T136" i="2" s="1"/>
  <c r="T159" i="2" s="1"/>
  <c r="T182" i="2" s="1"/>
  <c r="T205" i="2" s="1"/>
  <c r="U29" i="2"/>
  <c r="U52" i="2" s="1"/>
  <c r="U75" i="2" s="1"/>
  <c r="U98" i="2" s="1"/>
  <c r="U121" i="2" s="1"/>
  <c r="U144" i="2" s="1"/>
  <c r="U167" i="2" s="1"/>
  <c r="U190" i="2" s="1"/>
  <c r="S37" i="2"/>
  <c r="U37" i="2"/>
  <c r="U60" i="2" s="1"/>
  <c r="U83" i="2" s="1"/>
  <c r="U106" i="2" s="1"/>
  <c r="U129" i="2" s="1"/>
  <c r="U152" i="2" s="1"/>
  <c r="U175" i="2" s="1"/>
  <c r="U198" i="2" s="1"/>
  <c r="U45" i="2"/>
  <c r="U68" i="2" s="1"/>
  <c r="U91" i="2" s="1"/>
  <c r="U114" i="2" s="1"/>
  <c r="U137" i="2" s="1"/>
  <c r="U160" i="2" s="1"/>
  <c r="U183" i="2" s="1"/>
  <c r="U206" i="2" s="1"/>
  <c r="T29" i="2"/>
  <c r="T52" i="2" s="1"/>
  <c r="T75" i="2" s="1"/>
  <c r="T98" i="2" s="1"/>
  <c r="T121" i="2" s="1"/>
  <c r="T144" i="2" s="1"/>
  <c r="T167" i="2" s="1"/>
  <c r="T190" i="2" s="1"/>
  <c r="U43" i="2"/>
  <c r="U66" i="2" s="1"/>
  <c r="U89" i="2" s="1"/>
  <c r="U112" i="2" s="1"/>
  <c r="U135" i="2" s="1"/>
  <c r="U158" i="2" s="1"/>
  <c r="U181" i="2" s="1"/>
  <c r="U204" i="2" s="1"/>
  <c r="S38" i="2"/>
  <c r="S27" i="2"/>
  <c r="U27" i="2"/>
  <c r="U35" i="2"/>
  <c r="U58" i="2" s="1"/>
  <c r="U81" i="2" s="1"/>
  <c r="U104" i="2" s="1"/>
  <c r="U127" i="2" s="1"/>
  <c r="U150" i="2" s="1"/>
  <c r="U173" i="2" s="1"/>
  <c r="U196" i="2" s="1"/>
  <c r="X43" i="2"/>
  <c r="X66" i="2" s="1"/>
  <c r="X89" i="2" s="1"/>
  <c r="X112" i="2" s="1"/>
  <c r="X135" i="2" s="1"/>
  <c r="X158" i="2" s="1"/>
  <c r="X181" i="2" s="1"/>
  <c r="X204" i="2" s="1"/>
  <c r="T32" i="2"/>
  <c r="T55" i="2" s="1"/>
  <c r="T78" i="2" s="1"/>
  <c r="T101" i="2" s="1"/>
  <c r="T124" i="2" s="1"/>
  <c r="T147" i="2" s="1"/>
  <c r="T170" i="2" s="1"/>
  <c r="T193" i="2" s="1"/>
  <c r="T40" i="2"/>
  <c r="T63" i="2" s="1"/>
  <c r="T86" i="2" s="1"/>
  <c r="T109" i="2" s="1"/>
  <c r="T132" i="2" s="1"/>
  <c r="T155" i="2" s="1"/>
  <c r="T178" i="2" s="1"/>
  <c r="T201" i="2" s="1"/>
  <c r="T42" i="2"/>
  <c r="T65" i="2" s="1"/>
  <c r="T88" i="2" s="1"/>
  <c r="T111" i="2" s="1"/>
  <c r="T134" i="2" s="1"/>
  <c r="T157" i="2" s="1"/>
  <c r="T180" i="2" s="1"/>
  <c r="T203" i="2" s="1"/>
  <c r="T39" i="2"/>
  <c r="T62" i="2" s="1"/>
  <c r="T85" i="2" s="1"/>
  <c r="T108" i="2" s="1"/>
  <c r="T131" i="2" s="1"/>
  <c r="T154" i="2" s="1"/>
  <c r="T177" i="2" s="1"/>
  <c r="T200" i="2" s="1"/>
  <c r="X33" i="2"/>
  <c r="X56" i="2" s="1"/>
  <c r="X79" i="2" s="1"/>
  <c r="X102" i="2" s="1"/>
  <c r="X125" i="2" s="1"/>
  <c r="X148" i="2" s="1"/>
  <c r="X171" i="2" s="1"/>
  <c r="X194" i="2" s="1"/>
  <c r="S28" i="2"/>
  <c r="U28" i="2"/>
  <c r="U51" i="2" s="1"/>
  <c r="U74" i="2" s="1"/>
  <c r="U97" i="2" s="1"/>
  <c r="U120" i="2" s="1"/>
  <c r="U143" i="2" s="1"/>
  <c r="U166" i="2" s="1"/>
  <c r="U189" i="2" s="1"/>
  <c r="S44" i="2"/>
  <c r="S33" i="2"/>
  <c r="U33" i="2"/>
  <c r="U56" i="2" s="1"/>
  <c r="U79" i="2" s="1"/>
  <c r="U102" i="2" s="1"/>
  <c r="U125" i="2" s="1"/>
  <c r="U148" i="2" s="1"/>
  <c r="U171" i="2" s="1"/>
  <c r="U194" i="2" s="1"/>
  <c r="T37" i="2"/>
  <c r="T60" i="2" s="1"/>
  <c r="T83" i="2" s="1"/>
  <c r="T106" i="2" s="1"/>
  <c r="T129" i="2" s="1"/>
  <c r="T152" i="2" s="1"/>
  <c r="T175" i="2" s="1"/>
  <c r="T198" i="2" s="1"/>
  <c r="U41" i="2"/>
  <c r="U64" i="2" s="1"/>
  <c r="U87" i="2" s="1"/>
  <c r="U110" i="2" s="1"/>
  <c r="U133" i="2" s="1"/>
  <c r="U156" i="2" s="1"/>
  <c r="U179" i="2" s="1"/>
  <c r="U202" i="2" s="1"/>
  <c r="T45" i="2"/>
  <c r="T68" i="2" s="1"/>
  <c r="T91" i="2" s="1"/>
  <c r="T114" i="2" s="1"/>
  <c r="T137" i="2" s="1"/>
  <c r="T160" i="2" s="1"/>
  <c r="T183" i="2" s="1"/>
  <c r="T206" i="2" s="1"/>
  <c r="X45" i="2"/>
  <c r="X68" i="2" s="1"/>
  <c r="X91" i="2" s="1"/>
  <c r="X114" i="2" s="1"/>
  <c r="X137" i="2" s="1"/>
  <c r="X160" i="2" s="1"/>
  <c r="X183" i="2" s="1"/>
  <c r="X206" i="2" s="1"/>
  <c r="T26" i="2"/>
  <c r="T49" i="2" s="1"/>
  <c r="T72" i="2" s="1"/>
  <c r="T95" i="2" s="1"/>
  <c r="T118" i="2" s="1"/>
  <c r="T141" i="2" s="1"/>
  <c r="T164" i="2" s="1"/>
  <c r="T30" i="2"/>
  <c r="T53" i="2" s="1"/>
  <c r="T76" i="2" s="1"/>
  <c r="T99" i="2" s="1"/>
  <c r="T122" i="2" s="1"/>
  <c r="T145" i="2" s="1"/>
  <c r="T168" i="2" s="1"/>
  <c r="T191" i="2" s="1"/>
  <c r="S40" i="2"/>
  <c r="S31" i="2"/>
  <c r="U32" i="2"/>
  <c r="U55" i="2" s="1"/>
  <c r="U78" i="2" s="1"/>
  <c r="U101" i="2" s="1"/>
  <c r="U124" i="2" s="1"/>
  <c r="U147" i="2" s="1"/>
  <c r="U170" i="2" s="1"/>
  <c r="U193" i="2" s="1"/>
  <c r="U39" i="2"/>
  <c r="U62" i="2" s="1"/>
  <c r="U85" i="2" s="1"/>
  <c r="U108" i="2" s="1"/>
  <c r="U131" i="2" s="1"/>
  <c r="U154" i="2" s="1"/>
  <c r="U177" i="2" s="1"/>
  <c r="U200" i="2" s="1"/>
  <c r="S45" i="2"/>
  <c r="U34" i="2"/>
  <c r="U57" i="2" s="1"/>
  <c r="U80" i="2" s="1"/>
  <c r="U103" i="2" s="1"/>
  <c r="U126" i="2" s="1"/>
  <c r="U149" i="2" s="1"/>
  <c r="U172" i="2" s="1"/>
  <c r="U195" i="2" s="1"/>
  <c r="S34" i="2"/>
  <c r="U38" i="2"/>
  <c r="U61" i="2" s="1"/>
  <c r="U84" i="2" s="1"/>
  <c r="U107" i="2" s="1"/>
  <c r="U130" i="2" s="1"/>
  <c r="U153" i="2" s="1"/>
  <c r="U176" i="2" s="1"/>
  <c r="U199" i="2" s="1"/>
  <c r="T35" i="2"/>
  <c r="T58" i="2" s="1"/>
  <c r="T81" i="2" s="1"/>
  <c r="T104" i="2" s="1"/>
  <c r="T127" i="2" s="1"/>
  <c r="T150" i="2" s="1"/>
  <c r="T173" i="2" s="1"/>
  <c r="T196" i="2" s="1"/>
  <c r="S41" i="2"/>
  <c r="X31" i="2"/>
  <c r="X54" i="2" s="1"/>
  <c r="X77" i="2" s="1"/>
  <c r="X100" i="2" s="1"/>
  <c r="X123" i="2" s="1"/>
  <c r="X146" i="2" s="1"/>
  <c r="X169" i="2" s="1"/>
  <c r="X192" i="2" s="1"/>
  <c r="N11" i="2"/>
  <c r="Y11" i="2" s="1"/>
  <c r="Y34" i="2" s="1"/>
  <c r="Y57" i="2" s="1"/>
  <c r="Y80" i="2" s="1"/>
  <c r="Y103" i="2" s="1"/>
  <c r="Y126" i="2" s="1"/>
  <c r="Y149" i="2" s="1"/>
  <c r="Y172" i="2" s="1"/>
  <c r="Y195" i="2" s="1"/>
  <c r="N12" i="2"/>
  <c r="Y12" i="2" s="1"/>
  <c r="Y35" i="2" s="1"/>
  <c r="Y58" i="2" s="1"/>
  <c r="Y81" i="2" s="1"/>
  <c r="Y104" i="2" s="1"/>
  <c r="Y127" i="2" s="1"/>
  <c r="Y150" i="2" s="1"/>
  <c r="Y173" i="2" s="1"/>
  <c r="Y196" i="2" s="1"/>
  <c r="N22" i="2"/>
  <c r="Y22" i="2" s="1"/>
  <c r="Y45" i="2" s="1"/>
  <c r="Y68" i="2" s="1"/>
  <c r="Y91" i="2" s="1"/>
  <c r="Y114" i="2" s="1"/>
  <c r="Y137" i="2" s="1"/>
  <c r="Y160" i="2" s="1"/>
  <c r="Y183" i="2" s="1"/>
  <c r="Y206" i="2" s="1"/>
  <c r="N8" i="2"/>
  <c r="Y8" i="2" s="1"/>
  <c r="Y31" i="2" s="1"/>
  <c r="Y54" i="2" s="1"/>
  <c r="Y77" i="2" s="1"/>
  <c r="Y100" i="2" s="1"/>
  <c r="Y123" i="2" s="1"/>
  <c r="Y146" i="2" s="1"/>
  <c r="Y169" i="2" s="1"/>
  <c r="Y192" i="2" s="1"/>
  <c r="N7" i="2"/>
  <c r="Y7" i="2" s="1"/>
  <c r="Y30" i="2" s="1"/>
  <c r="Y53" i="2" s="1"/>
  <c r="Y76" i="2" s="1"/>
  <c r="Y99" i="2" s="1"/>
  <c r="Y122" i="2" s="1"/>
  <c r="Y145" i="2" s="1"/>
  <c r="Y168" i="2" s="1"/>
  <c r="Y191" i="2" s="1"/>
  <c r="N10" i="2"/>
  <c r="Y10" i="2" s="1"/>
  <c r="Y33" i="2" s="1"/>
  <c r="Y56" i="2" s="1"/>
  <c r="Y79" i="2" s="1"/>
  <c r="Y102" i="2" s="1"/>
  <c r="Y125" i="2" s="1"/>
  <c r="Y148" i="2" s="1"/>
  <c r="Y171" i="2" s="1"/>
  <c r="Y194" i="2" s="1"/>
  <c r="N20" i="2"/>
  <c r="Y20" i="2" s="1"/>
  <c r="Y43" i="2" s="1"/>
  <c r="Y66" i="2" s="1"/>
  <c r="Y89" i="2" s="1"/>
  <c r="Y112" i="2" s="1"/>
  <c r="Y135" i="2" s="1"/>
  <c r="Y158" i="2" s="1"/>
  <c r="Y181" i="2" s="1"/>
  <c r="Y204" i="2" s="1"/>
  <c r="N14" i="2"/>
  <c r="Y14" i="2" s="1"/>
  <c r="Y37" i="2" s="1"/>
  <c r="Y60" i="2" s="1"/>
  <c r="Y83" i="2" s="1"/>
  <c r="Y106" i="2" s="1"/>
  <c r="Y129" i="2" s="1"/>
  <c r="Y152" i="2" s="1"/>
  <c r="Y175" i="2" s="1"/>
  <c r="Y198" i="2" s="1"/>
  <c r="N13" i="2"/>
  <c r="Y13" i="2" s="1"/>
  <c r="Y36" i="2" s="1"/>
  <c r="Y59" i="2" s="1"/>
  <c r="Y82" i="2" s="1"/>
  <c r="Y105" i="2" s="1"/>
  <c r="Y128" i="2" s="1"/>
  <c r="Y151" i="2" s="1"/>
  <c r="Y174" i="2" s="1"/>
  <c r="Y197" i="2" s="1"/>
  <c r="N6" i="2"/>
  <c r="Y6" i="2" s="1"/>
  <c r="Y29" i="2" s="1"/>
  <c r="Y52" i="2" s="1"/>
  <c r="Y75" i="2" s="1"/>
  <c r="Y98" i="2" s="1"/>
  <c r="Y121" i="2" s="1"/>
  <c r="Y144" i="2" s="1"/>
  <c r="Y167" i="2" s="1"/>
  <c r="Y190" i="2" s="1"/>
  <c r="N4" i="2"/>
  <c r="Y4" i="2" s="1"/>
  <c r="N18" i="2"/>
  <c r="Y18" i="2" s="1"/>
  <c r="Y41" i="2" s="1"/>
  <c r="Y64" i="2" s="1"/>
  <c r="Y87" i="2" s="1"/>
  <c r="Y110" i="2" s="1"/>
  <c r="Y133" i="2" s="1"/>
  <c r="Y156" i="2" s="1"/>
  <c r="Y179" i="2" s="1"/>
  <c r="Y202" i="2" s="1"/>
  <c r="N9" i="2"/>
  <c r="Y9" i="2" s="1"/>
  <c r="Y32" i="2" s="1"/>
  <c r="Y55" i="2" s="1"/>
  <c r="Y78" i="2" s="1"/>
  <c r="Y101" i="2" s="1"/>
  <c r="Y124" i="2" s="1"/>
  <c r="Y147" i="2" s="1"/>
  <c r="Y170" i="2" s="1"/>
  <c r="Y193" i="2" s="1"/>
  <c r="N19" i="2"/>
  <c r="Y19" i="2" s="1"/>
  <c r="Y42" i="2" s="1"/>
  <c r="Y65" i="2" s="1"/>
  <c r="Y88" i="2" s="1"/>
  <c r="Y111" i="2" s="1"/>
  <c r="Y134" i="2" s="1"/>
  <c r="Y157" i="2" s="1"/>
  <c r="Y180" i="2" s="1"/>
  <c r="Y203" i="2" s="1"/>
  <c r="N17" i="2"/>
  <c r="Y17" i="2" s="1"/>
  <c r="Y40" i="2" s="1"/>
  <c r="Y63" i="2" s="1"/>
  <c r="Y86" i="2" s="1"/>
  <c r="Y109" i="2" s="1"/>
  <c r="Y132" i="2" s="1"/>
  <c r="Y155" i="2" s="1"/>
  <c r="Y178" i="2" s="1"/>
  <c r="Y201" i="2" s="1"/>
  <c r="N16" i="2"/>
  <c r="Y16" i="2" s="1"/>
  <c r="Y39" i="2" s="1"/>
  <c r="Y62" i="2" s="1"/>
  <c r="Y85" i="2" s="1"/>
  <c r="Y108" i="2" s="1"/>
  <c r="Y131" i="2" s="1"/>
  <c r="Y154" i="2" s="1"/>
  <c r="Y177" i="2" s="1"/>
  <c r="Y200" i="2" s="1"/>
  <c r="N5" i="2"/>
  <c r="Y5" i="2" s="1"/>
  <c r="Y28" i="2" s="1"/>
  <c r="Y51" i="2" s="1"/>
  <c r="Y74" i="2" s="1"/>
  <c r="Y97" i="2" s="1"/>
  <c r="Y120" i="2" s="1"/>
  <c r="Y143" i="2" s="1"/>
  <c r="Y166" i="2" s="1"/>
  <c r="Y189" i="2" s="1"/>
  <c r="N15" i="2"/>
  <c r="Y15" i="2" s="1"/>
  <c r="Y38" i="2" s="1"/>
  <c r="Y61" i="2" s="1"/>
  <c r="Y84" i="2" s="1"/>
  <c r="Y107" i="2" s="1"/>
  <c r="Y130" i="2" s="1"/>
  <c r="Y153" i="2" s="1"/>
  <c r="Y176" i="2" s="1"/>
  <c r="Y199" i="2" s="1"/>
  <c r="N21" i="2"/>
  <c r="Y21" i="2" s="1"/>
  <c r="Y44" i="2" s="1"/>
  <c r="Y67" i="2" s="1"/>
  <c r="Y90" i="2" s="1"/>
  <c r="Y113" i="2" s="1"/>
  <c r="Y136" i="2" s="1"/>
  <c r="Y159" i="2" s="1"/>
  <c r="Y182" i="2" s="1"/>
  <c r="Y205" i="2" s="1"/>
  <c r="X3" i="2"/>
  <c r="X26" i="2" s="1"/>
  <c r="X49" i="2" s="1"/>
  <c r="X72" i="2" s="1"/>
  <c r="X95" i="2" s="1"/>
  <c r="X118" i="2" s="1"/>
  <c r="X141" i="2" s="1"/>
  <c r="X164" i="2" s="1"/>
  <c r="N3" i="2"/>
  <c r="Y3" i="2" s="1"/>
  <c r="C21" i="11"/>
  <c r="C52" i="11"/>
  <c r="C20" i="11"/>
  <c r="C15" i="11"/>
  <c r="F241" i="2"/>
  <c r="C59" i="11"/>
  <c r="D3" i="11"/>
  <c r="F247" i="2"/>
  <c r="L235" i="2"/>
  <c r="C30" i="11"/>
  <c r="C42" i="11"/>
  <c r="C29" i="11"/>
  <c r="C5" i="11"/>
  <c r="L241" i="2"/>
  <c r="K250" i="2"/>
  <c r="K243" i="2"/>
  <c r="G248" i="2"/>
  <c r="C16" i="11"/>
  <c r="L238" i="2"/>
  <c r="K242" i="2"/>
  <c r="C46" i="11"/>
  <c r="K234" i="2"/>
  <c r="K237" i="2"/>
  <c r="C12" i="11"/>
  <c r="G252" i="2"/>
  <c r="C49" i="11"/>
  <c r="C57" i="11"/>
  <c r="C7" i="11"/>
  <c r="G237" i="2"/>
  <c r="F248" i="2"/>
  <c r="G245" i="2"/>
  <c r="C60" i="11"/>
  <c r="G249" i="2"/>
  <c r="G244" i="2"/>
  <c r="K236" i="2"/>
  <c r="C65" i="11"/>
  <c r="K210" i="2"/>
  <c r="C11" i="11"/>
  <c r="K249" i="2"/>
  <c r="L246" i="2"/>
  <c r="K245" i="2"/>
  <c r="F252" i="2"/>
  <c r="C35" i="11"/>
  <c r="F242" i="2"/>
  <c r="C61" i="11"/>
  <c r="C43" i="11"/>
  <c r="K241" i="2"/>
  <c r="G234" i="2"/>
  <c r="L210" i="2"/>
  <c r="C25" i="11"/>
  <c r="G246" i="2"/>
  <c r="C10" i="11"/>
  <c r="C34" i="11"/>
  <c r="C32" i="11"/>
  <c r="F245" i="2"/>
  <c r="C50" i="11"/>
  <c r="C3" i="11"/>
  <c r="C9" i="11"/>
  <c r="C6" i="11"/>
  <c r="K252" i="2"/>
  <c r="C26" i="11"/>
  <c r="C38" i="11"/>
  <c r="C8" i="11"/>
  <c r="F240" i="2"/>
  <c r="C2" i="11"/>
  <c r="C27" i="11"/>
  <c r="L236" i="2"/>
  <c r="F243" i="2"/>
  <c r="K244" i="2"/>
  <c r="L240" i="2"/>
  <c r="F236" i="2"/>
  <c r="F250" i="2"/>
  <c r="C4" i="11"/>
  <c r="L252" i="2"/>
  <c r="K246" i="2"/>
  <c r="F251" i="2"/>
  <c r="C55" i="11"/>
  <c r="G247" i="2"/>
  <c r="L244" i="2"/>
  <c r="C64" i="11"/>
  <c r="C17" i="11"/>
  <c r="C24" i="11"/>
  <c r="F234" i="2"/>
  <c r="F249" i="2"/>
  <c r="C62" i="11"/>
  <c r="K247" i="2"/>
  <c r="G242" i="2"/>
  <c r="F235" i="2"/>
  <c r="K239" i="2"/>
  <c r="L234" i="2"/>
  <c r="L251" i="2"/>
  <c r="F238" i="2"/>
  <c r="C48" i="11"/>
  <c r="C39" i="11"/>
  <c r="C40" i="11"/>
  <c r="L242" i="2"/>
  <c r="C37" i="11"/>
  <c r="F237" i="2"/>
  <c r="G251" i="2"/>
  <c r="G241" i="2"/>
  <c r="C31" i="11"/>
  <c r="F210" i="2"/>
  <c r="C36" i="11"/>
  <c r="C63" i="11"/>
  <c r="L250" i="2"/>
  <c r="L245" i="2"/>
  <c r="C14" i="11"/>
  <c r="F239" i="2"/>
  <c r="G238" i="2"/>
  <c r="G239" i="2"/>
  <c r="G210" i="2"/>
  <c r="K251" i="2"/>
  <c r="C33" i="11"/>
  <c r="K235" i="2"/>
  <c r="L243" i="2"/>
  <c r="C19" i="11"/>
  <c r="L247" i="2"/>
  <c r="C56" i="11"/>
  <c r="C13" i="11"/>
  <c r="G243" i="2"/>
  <c r="C41" i="11"/>
  <c r="C18" i="11"/>
  <c r="G250" i="2"/>
  <c r="C51" i="11"/>
  <c r="C53" i="11"/>
  <c r="F244" i="2"/>
  <c r="L239" i="2"/>
  <c r="K240" i="2"/>
  <c r="L248" i="2"/>
  <c r="F246" i="2"/>
  <c r="G236" i="2"/>
  <c r="L249" i="2"/>
  <c r="C28" i="11"/>
  <c r="G235" i="2"/>
  <c r="C58" i="11"/>
  <c r="G240" i="2"/>
  <c r="C47" i="11"/>
  <c r="K248" i="2"/>
  <c r="K238" i="2"/>
  <c r="L237" i="2"/>
  <c r="C54" i="11"/>
  <c r="T212" i="2" l="1"/>
  <c r="U217" i="2"/>
  <c r="T224" i="2"/>
  <c r="T219" i="2"/>
  <c r="U220" i="2"/>
  <c r="X218" i="2"/>
  <c r="V62" i="2"/>
  <c r="U212" i="2"/>
  <c r="V64" i="2"/>
  <c r="V58" i="2"/>
  <c r="V63" i="2"/>
  <c r="V52" i="2"/>
  <c r="V66" i="2"/>
  <c r="U226" i="2"/>
  <c r="V53" i="2"/>
  <c r="V65" i="2"/>
  <c r="V50" i="2"/>
  <c r="V60" i="2"/>
  <c r="V67" i="2"/>
  <c r="V55" i="2"/>
  <c r="V59" i="2"/>
  <c r="V51" i="2"/>
  <c r="V54" i="2"/>
  <c r="U216" i="2"/>
  <c r="U225" i="2"/>
  <c r="V68" i="2"/>
  <c r="V57" i="2"/>
  <c r="V61" i="2"/>
  <c r="V56" i="2"/>
  <c r="X219" i="2"/>
  <c r="V49" i="2"/>
  <c r="S51" i="2"/>
  <c r="S52" i="2"/>
  <c r="S61" i="2"/>
  <c r="S66" i="2"/>
  <c r="S63" i="2"/>
  <c r="S53" i="2"/>
  <c r="S65" i="2"/>
  <c r="S62" i="2"/>
  <c r="S55" i="2"/>
  <c r="S58" i="2"/>
  <c r="S56" i="2"/>
  <c r="S68" i="2"/>
  <c r="S54" i="2"/>
  <c r="S57" i="2"/>
  <c r="S67" i="2"/>
  <c r="S59" i="2"/>
  <c r="S64" i="2"/>
  <c r="S60" i="2"/>
  <c r="S49" i="2"/>
  <c r="X187" i="2"/>
  <c r="X217" i="2"/>
  <c r="Y225" i="2"/>
  <c r="X227" i="2"/>
  <c r="X216" i="2"/>
  <c r="X224" i="2"/>
  <c r="X225" i="2"/>
  <c r="Y227" i="2"/>
  <c r="T220" i="2"/>
  <c r="U219" i="2"/>
  <c r="X211" i="2"/>
  <c r="Y224" i="2"/>
  <c r="T226" i="2"/>
  <c r="T225" i="2"/>
  <c r="T211" i="2"/>
  <c r="Y229" i="2"/>
  <c r="X213" i="2"/>
  <c r="Y222" i="2"/>
  <c r="X228" i="2"/>
  <c r="T228" i="2"/>
  <c r="Y223" i="2"/>
  <c r="Y221" i="2"/>
  <c r="X215" i="2"/>
  <c r="U223" i="2"/>
  <c r="X220" i="2"/>
  <c r="T214" i="2"/>
  <c r="X229" i="2"/>
  <c r="U221" i="2"/>
  <c r="Y226" i="2"/>
  <c r="T223" i="2"/>
  <c r="U187" i="2"/>
  <c r="Q61" i="2"/>
  <c r="Q63" i="2"/>
  <c r="Q55" i="2"/>
  <c r="Q52" i="2"/>
  <c r="Q60" i="2"/>
  <c r="Q56" i="2"/>
  <c r="Q54" i="2"/>
  <c r="Q58" i="2"/>
  <c r="Q59" i="2"/>
  <c r="Q62" i="2"/>
  <c r="Q65" i="2"/>
  <c r="Q64" i="2"/>
  <c r="Q67" i="2"/>
  <c r="Q66" i="2"/>
  <c r="Q53" i="2"/>
  <c r="Q68" i="2"/>
  <c r="Q57" i="2"/>
  <c r="Y228" i="2"/>
  <c r="U222" i="2"/>
  <c r="U218" i="2"/>
  <c r="T187" i="2"/>
  <c r="T229" i="2"/>
  <c r="T221" i="2"/>
  <c r="T216" i="2"/>
  <c r="U227" i="2"/>
  <c r="T213" i="2"/>
  <c r="U213" i="2"/>
  <c r="X223" i="2"/>
  <c r="T227" i="2"/>
  <c r="T222" i="2"/>
  <c r="X221" i="2"/>
  <c r="X226" i="2"/>
  <c r="T217" i="2"/>
  <c r="U214" i="2"/>
  <c r="T218" i="2"/>
  <c r="T215" i="2"/>
  <c r="Q49" i="2"/>
  <c r="U229" i="2"/>
  <c r="U215" i="2"/>
  <c r="X212" i="2"/>
  <c r="X222" i="2"/>
  <c r="X214" i="2"/>
  <c r="U224" i="2"/>
  <c r="U228" i="2"/>
  <c r="Q51" i="2"/>
  <c r="Q73" i="2"/>
  <c r="Y27" i="2"/>
  <c r="S50" i="2"/>
  <c r="U50" i="2"/>
  <c r="U73" i="2" s="1"/>
  <c r="U96" i="2" s="1"/>
  <c r="U119" i="2" s="1"/>
  <c r="U142" i="2" s="1"/>
  <c r="U165" i="2" s="1"/>
  <c r="U188" i="2" s="1"/>
  <c r="U211" i="2" s="1"/>
  <c r="W50" i="2"/>
  <c r="W73" i="2" s="1"/>
  <c r="W96" i="2" s="1"/>
  <c r="W119" i="2" s="1"/>
  <c r="W142" i="2" s="1"/>
  <c r="W165" i="2" s="1"/>
  <c r="W188" i="2" s="1"/>
  <c r="W211" i="2" s="1"/>
  <c r="W234" i="2" s="1"/>
  <c r="Y216" i="2"/>
  <c r="Y213" i="2"/>
  <c r="Y215" i="2"/>
  <c r="Y212" i="2"/>
  <c r="I250" i="2"/>
  <c r="J250" i="2"/>
  <c r="H250" i="2"/>
  <c r="M250" i="2"/>
  <c r="N250" i="2" s="1"/>
  <c r="J252" i="2"/>
  <c r="H252" i="2"/>
  <c r="I252" i="2"/>
  <c r="M252" i="2"/>
  <c r="N252" i="2" s="1"/>
  <c r="J248" i="2"/>
  <c r="H248" i="2"/>
  <c r="I248" i="2"/>
  <c r="M248" i="2"/>
  <c r="N248" i="2" s="1"/>
  <c r="M244" i="2"/>
  <c r="N244" i="2" s="1"/>
  <c r="J244" i="2"/>
  <c r="I244" i="2"/>
  <c r="H244" i="2"/>
  <c r="M242" i="2"/>
  <c r="N242" i="2" s="1"/>
  <c r="J242" i="2"/>
  <c r="H242" i="2"/>
  <c r="I242" i="2"/>
  <c r="M238" i="2"/>
  <c r="N238" i="2" s="1"/>
  <c r="I238" i="2"/>
  <c r="J238" i="2"/>
  <c r="H238" i="2"/>
  <c r="M234" i="2"/>
  <c r="N234" i="2" s="1"/>
  <c r="J234" i="2"/>
  <c r="H234" i="2"/>
  <c r="I234" i="2"/>
  <c r="M251" i="2"/>
  <c r="N251" i="2" s="1"/>
  <c r="J251" i="2"/>
  <c r="H251" i="2"/>
  <c r="I251" i="2"/>
  <c r="I247" i="2"/>
  <c r="J247" i="2"/>
  <c r="H247" i="2"/>
  <c r="M247" i="2"/>
  <c r="N247" i="2" s="1"/>
  <c r="H245" i="2"/>
  <c r="I245" i="2"/>
  <c r="J245" i="2"/>
  <c r="M245" i="2"/>
  <c r="N245" i="2" s="1"/>
  <c r="I243" i="2"/>
  <c r="H243" i="2"/>
  <c r="J243" i="2"/>
  <c r="M243" i="2"/>
  <c r="N243" i="2" s="1"/>
  <c r="M241" i="2"/>
  <c r="N241" i="2" s="1"/>
  <c r="H241" i="2"/>
  <c r="I241" i="2"/>
  <c r="J241" i="2"/>
  <c r="M239" i="2"/>
  <c r="N239" i="2" s="1"/>
  <c r="I239" i="2"/>
  <c r="H239" i="2"/>
  <c r="J239" i="2"/>
  <c r="M237" i="2"/>
  <c r="N237" i="2" s="1"/>
  <c r="H237" i="2"/>
  <c r="I237" i="2"/>
  <c r="J237" i="2"/>
  <c r="M235" i="2"/>
  <c r="N235" i="2" s="1"/>
  <c r="I235" i="2"/>
  <c r="H235" i="2"/>
  <c r="J235" i="2"/>
  <c r="M246" i="2"/>
  <c r="N246" i="2" s="1"/>
  <c r="J246" i="2"/>
  <c r="H246" i="2"/>
  <c r="I246" i="2"/>
  <c r="M240" i="2"/>
  <c r="N240" i="2" s="1"/>
  <c r="J240" i="2"/>
  <c r="H240" i="2"/>
  <c r="I240" i="2"/>
  <c r="M236" i="2"/>
  <c r="N236" i="2" s="1"/>
  <c r="I236" i="2"/>
  <c r="J236" i="2"/>
  <c r="H236" i="2"/>
  <c r="M249" i="2"/>
  <c r="N249" i="2" s="1"/>
  <c r="I249" i="2"/>
  <c r="H249" i="2"/>
  <c r="J249" i="2"/>
  <c r="M210" i="2"/>
  <c r="N210" i="2" s="1"/>
  <c r="J210" i="2"/>
  <c r="H210" i="2"/>
  <c r="I210" i="2"/>
  <c r="Y220" i="2"/>
  <c r="Y214" i="2"/>
  <c r="Y218" i="2"/>
  <c r="P250" i="2"/>
  <c r="E273" i="2"/>
  <c r="P252" i="2"/>
  <c r="E275" i="2"/>
  <c r="P248" i="2"/>
  <c r="E271" i="2"/>
  <c r="P244" i="2"/>
  <c r="E267" i="2"/>
  <c r="P242" i="2"/>
  <c r="E265" i="2"/>
  <c r="P238" i="2"/>
  <c r="E261" i="2"/>
  <c r="P234" i="2"/>
  <c r="E257" i="2"/>
  <c r="P251" i="2"/>
  <c r="E274" i="2"/>
  <c r="P247" i="2"/>
  <c r="E270" i="2"/>
  <c r="P245" i="2"/>
  <c r="E268" i="2"/>
  <c r="P243" i="2"/>
  <c r="E266" i="2"/>
  <c r="P241" i="2"/>
  <c r="E264" i="2"/>
  <c r="P239" i="2"/>
  <c r="E262" i="2"/>
  <c r="P237" i="2"/>
  <c r="E260" i="2"/>
  <c r="P235" i="2"/>
  <c r="E258" i="2"/>
  <c r="P246" i="2"/>
  <c r="E269" i="2"/>
  <c r="P240" i="2"/>
  <c r="E263" i="2"/>
  <c r="P236" i="2"/>
  <c r="E259" i="2"/>
  <c r="P249" i="2"/>
  <c r="E272" i="2"/>
  <c r="P210" i="2"/>
  <c r="E233" i="2"/>
  <c r="W252" i="2"/>
  <c r="W244" i="2"/>
  <c r="W236" i="2"/>
  <c r="W245" i="2"/>
  <c r="W237" i="2"/>
  <c r="R249" i="2"/>
  <c r="R242" i="2"/>
  <c r="R244" i="2"/>
  <c r="R235" i="2"/>
  <c r="W246" i="2"/>
  <c r="W238" i="2"/>
  <c r="W251" i="2"/>
  <c r="W243" i="2"/>
  <c r="W235" i="2"/>
  <c r="R248" i="2"/>
  <c r="R251" i="2"/>
  <c r="R238" i="2"/>
  <c r="R240" i="2"/>
  <c r="R236" i="2"/>
  <c r="Y217" i="2"/>
  <c r="Y219" i="2"/>
  <c r="W248" i="2"/>
  <c r="W240" i="2"/>
  <c r="W249" i="2"/>
  <c r="W241" i="2"/>
  <c r="W210" i="2"/>
  <c r="R252" i="2"/>
  <c r="R241" i="2"/>
  <c r="R245" i="2"/>
  <c r="R246" i="2"/>
  <c r="R210" i="2"/>
  <c r="W250" i="2"/>
  <c r="W242" i="2"/>
  <c r="W247" i="2"/>
  <c r="W239" i="2"/>
  <c r="R239" i="2"/>
  <c r="R234" i="2"/>
  <c r="R243" i="2"/>
  <c r="R250" i="2"/>
  <c r="R247" i="2"/>
  <c r="R237" i="2"/>
  <c r="Y26" i="2"/>
  <c r="Y49" i="2" s="1"/>
  <c r="Y72" i="2" s="1"/>
  <c r="Y95" i="2" s="1"/>
  <c r="Y118" i="2" s="1"/>
  <c r="Y141" i="2" s="1"/>
  <c r="Y164" i="2" s="1"/>
  <c r="Y187" i="2" s="1"/>
  <c r="AC22" i="2"/>
  <c r="AC21" i="2"/>
  <c r="AC20" i="2"/>
  <c r="AC19" i="2"/>
  <c r="AC18" i="2"/>
  <c r="AC17" i="2"/>
  <c r="AC16" i="2"/>
  <c r="AC15" i="2"/>
  <c r="AC14" i="2"/>
  <c r="AC12" i="2"/>
  <c r="AC10" i="2"/>
  <c r="AC8" i="2"/>
  <c r="AC6" i="2"/>
  <c r="AC5" i="2"/>
  <c r="AC3" i="2"/>
  <c r="AC13" i="2"/>
  <c r="AC11" i="2"/>
  <c r="AC9" i="2"/>
  <c r="AC7" i="2"/>
  <c r="AC4" i="2"/>
  <c r="D59" i="11"/>
  <c r="K274" i="2"/>
  <c r="F267" i="2"/>
  <c r="D16" i="11"/>
  <c r="D65" i="11"/>
  <c r="F265" i="2"/>
  <c r="D55" i="11"/>
  <c r="G264" i="2"/>
  <c r="D26" i="11"/>
  <c r="F258" i="2"/>
  <c r="D7" i="11"/>
  <c r="G270" i="2"/>
  <c r="D2" i="11"/>
  <c r="F259" i="2"/>
  <c r="F263" i="2"/>
  <c r="F274" i="2"/>
  <c r="D36" i="11"/>
  <c r="G233" i="2"/>
  <c r="L261" i="2"/>
  <c r="D47" i="11"/>
  <c r="D56" i="11"/>
  <c r="D32" i="11"/>
  <c r="K273" i="2"/>
  <c r="G260" i="2"/>
  <c r="L259" i="2"/>
  <c r="D14" i="11"/>
  <c r="D57" i="11"/>
  <c r="D20" i="11"/>
  <c r="G275" i="2"/>
  <c r="G258" i="2"/>
  <c r="G265" i="2"/>
  <c r="L272" i="2"/>
  <c r="D63" i="11"/>
  <c r="D51" i="11"/>
  <c r="K260" i="2"/>
  <c r="D17" i="11"/>
  <c r="G266" i="2"/>
  <c r="L274" i="2"/>
  <c r="K265" i="2"/>
  <c r="D48" i="11"/>
  <c r="F266" i="2"/>
  <c r="D18" i="11"/>
  <c r="D9" i="11"/>
  <c r="G273" i="2"/>
  <c r="L273" i="2"/>
  <c r="F271" i="2"/>
  <c r="D25" i="11"/>
  <c r="D27" i="11"/>
  <c r="L233" i="2"/>
  <c r="K270" i="2"/>
  <c r="D15" i="11"/>
  <c r="D5" i="11"/>
  <c r="G257" i="2"/>
  <c r="L275" i="2"/>
  <c r="K262" i="2"/>
  <c r="L264" i="2"/>
  <c r="L257" i="2"/>
  <c r="D62" i="11"/>
  <c r="L267" i="2"/>
  <c r="D10" i="11"/>
  <c r="L262" i="2"/>
  <c r="G272" i="2"/>
  <c r="F272" i="2"/>
  <c r="G274" i="2"/>
  <c r="K272" i="2"/>
  <c r="K259" i="2"/>
  <c r="D12" i="11"/>
  <c r="K264" i="2"/>
  <c r="D28" i="11"/>
  <c r="D42" i="11"/>
  <c r="K257" i="2"/>
  <c r="D21" i="11"/>
  <c r="D43" i="11"/>
  <c r="L265" i="2"/>
  <c r="D34" i="11"/>
  <c r="K271" i="2"/>
  <c r="D30" i="11"/>
  <c r="K269" i="2"/>
  <c r="D60" i="11"/>
  <c r="D8" i="11"/>
  <c r="D41" i="11"/>
  <c r="F269" i="2"/>
  <c r="F268" i="2"/>
  <c r="L258" i="2"/>
  <c r="K267" i="2"/>
  <c r="D61" i="11"/>
  <c r="D58" i="11"/>
  <c r="F260" i="2"/>
  <c r="G262" i="2"/>
  <c r="F264" i="2"/>
  <c r="K268" i="2"/>
  <c r="L260" i="2"/>
  <c r="K263" i="2"/>
  <c r="D40" i="11"/>
  <c r="D29" i="11"/>
  <c r="D52" i="11"/>
  <c r="D33" i="11"/>
  <c r="D54" i="11"/>
  <c r="D49" i="11"/>
  <c r="F275" i="2"/>
  <c r="D6" i="11"/>
  <c r="L263" i="2"/>
  <c r="D39" i="11"/>
  <c r="L271" i="2"/>
  <c r="D11" i="11"/>
  <c r="D53" i="11"/>
  <c r="G267" i="2"/>
  <c r="D46" i="11"/>
  <c r="G271" i="2"/>
  <c r="G263" i="2"/>
  <c r="D4" i="11"/>
  <c r="D19" i="11"/>
  <c r="D38" i="11"/>
  <c r="D13" i="11"/>
  <c r="G261" i="2"/>
  <c r="K266" i="2"/>
  <c r="L269" i="2"/>
  <c r="F270" i="2"/>
  <c r="D37" i="11"/>
  <c r="L266" i="2"/>
  <c r="F233" i="2"/>
  <c r="L270" i="2"/>
  <c r="D31" i="11"/>
  <c r="D35" i="11"/>
  <c r="F261" i="2"/>
  <c r="D50" i="11"/>
  <c r="D64" i="11"/>
  <c r="K275" i="2"/>
  <c r="F262" i="2"/>
  <c r="G259" i="2"/>
  <c r="E3" i="11"/>
  <c r="F257" i="2"/>
  <c r="F273" i="2"/>
  <c r="D24" i="11"/>
  <c r="K258" i="2"/>
  <c r="L268" i="2"/>
  <c r="G269" i="2"/>
  <c r="K261" i="2"/>
  <c r="G268" i="2"/>
  <c r="K233" i="2"/>
  <c r="T247" i="2" l="1"/>
  <c r="T242" i="2"/>
  <c r="T236" i="2"/>
  <c r="U243" i="2"/>
  <c r="T235" i="2"/>
  <c r="U240" i="2"/>
  <c r="U248" i="2"/>
  <c r="U235" i="2"/>
  <c r="U239" i="2"/>
  <c r="V74" i="2"/>
  <c r="V89" i="2"/>
  <c r="V84" i="2"/>
  <c r="U249" i="2"/>
  <c r="V80" i="2"/>
  <c r="V90" i="2"/>
  <c r="V86" i="2"/>
  <c r="V77" i="2"/>
  <c r="V79" i="2"/>
  <c r="V82" i="2"/>
  <c r="V75" i="2"/>
  <c r="V91" i="2"/>
  <c r="V83" i="2"/>
  <c r="V81" i="2"/>
  <c r="V76" i="2"/>
  <c r="V78" i="2"/>
  <c r="V73" i="2"/>
  <c r="V87" i="2"/>
  <c r="V88" i="2"/>
  <c r="V85" i="2"/>
  <c r="U247" i="2"/>
  <c r="U237" i="2"/>
  <c r="V72" i="2"/>
  <c r="T248" i="2"/>
  <c r="S81" i="2"/>
  <c r="S82" i="2"/>
  <c r="T251" i="2"/>
  <c r="S90" i="2"/>
  <c r="S88" i="2"/>
  <c r="U236" i="2"/>
  <c r="T237" i="2"/>
  <c r="S80" i="2"/>
  <c r="S76" i="2"/>
  <c r="T210" i="2"/>
  <c r="S77" i="2"/>
  <c r="S86" i="2"/>
  <c r="S73" i="2"/>
  <c r="S74" i="2"/>
  <c r="S91" i="2"/>
  <c r="S89" i="2"/>
  <c r="S83" i="2"/>
  <c r="S87" i="2"/>
  <c r="S78" i="2"/>
  <c r="S85" i="2"/>
  <c r="S79" i="2"/>
  <c r="S84" i="2"/>
  <c r="S75" i="2"/>
  <c r="U252" i="2"/>
  <c r="S72" i="2"/>
  <c r="T234" i="2"/>
  <c r="U246" i="2"/>
  <c r="T243" i="2"/>
  <c r="Y247" i="2"/>
  <c r="Y248" i="2"/>
  <c r="Y250" i="2"/>
  <c r="T249" i="2"/>
  <c r="U242" i="2"/>
  <c r="U250" i="2"/>
  <c r="Y245" i="2"/>
  <c r="Y252" i="2"/>
  <c r="X252" i="2"/>
  <c r="T240" i="2"/>
  <c r="T250" i="2"/>
  <c r="Y249" i="2"/>
  <c r="T239" i="2"/>
  <c r="U234" i="2"/>
  <c r="Y242" i="2"/>
  <c r="X248" i="2"/>
  <c r="T241" i="2"/>
  <c r="T252" i="2"/>
  <c r="Y240" i="2"/>
  <c r="X247" i="2"/>
  <c r="T245" i="2"/>
  <c r="U251" i="2"/>
  <c r="T238" i="2"/>
  <c r="U244" i="2"/>
  <c r="Y236" i="2"/>
  <c r="X242" i="2"/>
  <c r="X239" i="2"/>
  <c r="Y246" i="2"/>
  <c r="Y251" i="2"/>
  <c r="U210" i="2"/>
  <c r="X243" i="2"/>
  <c r="X237" i="2"/>
  <c r="Y239" i="2"/>
  <c r="T246" i="2"/>
  <c r="U241" i="2"/>
  <c r="U245" i="2"/>
  <c r="T244" i="2"/>
  <c r="X235" i="2"/>
  <c r="Y238" i="2"/>
  <c r="Y244" i="2"/>
  <c r="Y243" i="2"/>
  <c r="Y235" i="2"/>
  <c r="U238" i="2"/>
  <c r="Q91" i="2"/>
  <c r="Q89" i="2"/>
  <c r="Q87" i="2"/>
  <c r="Q85" i="2"/>
  <c r="Q81" i="2"/>
  <c r="Q79" i="2"/>
  <c r="Q75" i="2"/>
  <c r="Q86" i="2"/>
  <c r="Q80" i="2"/>
  <c r="Q76" i="2"/>
  <c r="Q90" i="2"/>
  <c r="Q88" i="2"/>
  <c r="Q82" i="2"/>
  <c r="Q77" i="2"/>
  <c r="Q83" i="2"/>
  <c r="Q78" i="2"/>
  <c r="Q84" i="2"/>
  <c r="Q72" i="2"/>
  <c r="X245" i="2"/>
  <c r="X250" i="2"/>
  <c r="Q74" i="2"/>
  <c r="Q96" i="2"/>
  <c r="Y241" i="2"/>
  <c r="Y237" i="2"/>
  <c r="Y50" i="2"/>
  <c r="Y73" i="2" s="1"/>
  <c r="Y96" i="2" s="1"/>
  <c r="AC111" i="2" s="1"/>
  <c r="X249" i="2"/>
  <c r="X236" i="2"/>
  <c r="X251" i="2"/>
  <c r="X238" i="2"/>
  <c r="X210" i="2"/>
  <c r="X234" i="2"/>
  <c r="X241" i="2"/>
  <c r="X244" i="2"/>
  <c r="X246" i="2"/>
  <c r="X240" i="2"/>
  <c r="Y210" i="2"/>
  <c r="M233" i="2"/>
  <c r="H233" i="2"/>
  <c r="I233" i="2"/>
  <c r="J233" i="2"/>
  <c r="J272" i="2"/>
  <c r="H272" i="2"/>
  <c r="I272" i="2"/>
  <c r="M272" i="2"/>
  <c r="N272" i="2" s="1"/>
  <c r="M259" i="2"/>
  <c r="J259" i="2"/>
  <c r="H259" i="2"/>
  <c r="I259" i="2"/>
  <c r="M263" i="2"/>
  <c r="J263" i="2"/>
  <c r="H263" i="2"/>
  <c r="I263" i="2"/>
  <c r="J269" i="2"/>
  <c r="I269" i="2"/>
  <c r="H269" i="2"/>
  <c r="M269" i="2"/>
  <c r="N269" i="2" s="1"/>
  <c r="M258" i="2"/>
  <c r="J258" i="2"/>
  <c r="H258" i="2"/>
  <c r="I258" i="2"/>
  <c r="M260" i="2"/>
  <c r="I260" i="2"/>
  <c r="H260" i="2"/>
  <c r="J260" i="2"/>
  <c r="M262" i="2"/>
  <c r="H262" i="2"/>
  <c r="I262" i="2"/>
  <c r="J262" i="2"/>
  <c r="M264" i="2"/>
  <c r="N264" i="2" s="1"/>
  <c r="H264" i="2"/>
  <c r="J264" i="2"/>
  <c r="I264" i="2"/>
  <c r="J266" i="2"/>
  <c r="H266" i="2"/>
  <c r="I266" i="2"/>
  <c r="M266" i="2"/>
  <c r="N266" i="2" s="1"/>
  <c r="M268" i="2"/>
  <c r="N268" i="2" s="1"/>
  <c r="I268" i="2"/>
  <c r="J268" i="2"/>
  <c r="H268" i="2"/>
  <c r="M270" i="2"/>
  <c r="I270" i="2"/>
  <c r="J270" i="2"/>
  <c r="H270" i="2"/>
  <c r="H274" i="2"/>
  <c r="J274" i="2"/>
  <c r="I274" i="2"/>
  <c r="M274" i="2"/>
  <c r="N274" i="2" s="1"/>
  <c r="M257" i="2"/>
  <c r="N257" i="2" s="1"/>
  <c r="J257" i="2"/>
  <c r="H257" i="2"/>
  <c r="I257" i="2"/>
  <c r="M261" i="2"/>
  <c r="N261" i="2" s="1"/>
  <c r="I261" i="2"/>
  <c r="J261" i="2"/>
  <c r="H261" i="2"/>
  <c r="M265" i="2"/>
  <c r="I265" i="2"/>
  <c r="J265" i="2"/>
  <c r="H265" i="2"/>
  <c r="I267" i="2"/>
  <c r="J267" i="2"/>
  <c r="H267" i="2"/>
  <c r="M267" i="2"/>
  <c r="N267" i="2" s="1"/>
  <c r="M271" i="2"/>
  <c r="I271" i="2"/>
  <c r="J271" i="2"/>
  <c r="H271" i="2"/>
  <c r="M275" i="2"/>
  <c r="I275" i="2"/>
  <c r="J275" i="2"/>
  <c r="H275" i="2"/>
  <c r="M273" i="2"/>
  <c r="N273" i="2" s="1"/>
  <c r="I273" i="2"/>
  <c r="J273" i="2"/>
  <c r="H273" i="2"/>
  <c r="R260" i="2"/>
  <c r="R273" i="2"/>
  <c r="R257" i="2"/>
  <c r="W270" i="2"/>
  <c r="W257" i="2"/>
  <c r="W273" i="2"/>
  <c r="R269" i="2"/>
  <c r="R264" i="2"/>
  <c r="W264" i="2"/>
  <c r="W271" i="2"/>
  <c r="R263" i="2"/>
  <c r="R274" i="2"/>
  <c r="W266" i="2"/>
  <c r="W269" i="2"/>
  <c r="R267" i="2"/>
  <c r="R272" i="2"/>
  <c r="W260" i="2"/>
  <c r="W267" i="2"/>
  <c r="P233" i="2"/>
  <c r="E256" i="2"/>
  <c r="P272" i="2"/>
  <c r="E295" i="2"/>
  <c r="P259" i="2"/>
  <c r="E282" i="2"/>
  <c r="P263" i="2"/>
  <c r="E286" i="2"/>
  <c r="P269" i="2"/>
  <c r="E292" i="2"/>
  <c r="P258" i="2"/>
  <c r="E281" i="2"/>
  <c r="P260" i="2"/>
  <c r="E283" i="2"/>
  <c r="P262" i="2"/>
  <c r="E285" i="2"/>
  <c r="P264" i="2"/>
  <c r="E287" i="2"/>
  <c r="P266" i="2"/>
  <c r="E289" i="2"/>
  <c r="P268" i="2"/>
  <c r="E291" i="2"/>
  <c r="P270" i="2"/>
  <c r="E293" i="2"/>
  <c r="P274" i="2"/>
  <c r="E297" i="2"/>
  <c r="P257" i="2"/>
  <c r="E280" i="2"/>
  <c r="P261" i="2"/>
  <c r="E284" i="2"/>
  <c r="P265" i="2"/>
  <c r="E288" i="2"/>
  <c r="P267" i="2"/>
  <c r="E290" i="2"/>
  <c r="P271" i="2"/>
  <c r="E294" i="2"/>
  <c r="P275" i="2"/>
  <c r="E298" i="2"/>
  <c r="P273" i="2"/>
  <c r="E296" i="2"/>
  <c r="R270" i="2"/>
  <c r="R266" i="2"/>
  <c r="R262" i="2"/>
  <c r="W262" i="2"/>
  <c r="W265" i="2"/>
  <c r="R233" i="2"/>
  <c r="R268" i="2"/>
  <c r="R275" i="2"/>
  <c r="W233" i="2"/>
  <c r="W272" i="2"/>
  <c r="W263" i="2"/>
  <c r="R259" i="2"/>
  <c r="R261" i="2"/>
  <c r="R271" i="2"/>
  <c r="W258" i="2"/>
  <c r="W274" i="2"/>
  <c r="W261" i="2"/>
  <c r="R258" i="2"/>
  <c r="R265" i="2"/>
  <c r="W268" i="2"/>
  <c r="W259" i="2"/>
  <c r="W275" i="2"/>
  <c r="Z22" i="2"/>
  <c r="Z20" i="2"/>
  <c r="Z18" i="2"/>
  <c r="Z16" i="2"/>
  <c r="Z14" i="2"/>
  <c r="Z12" i="2"/>
  <c r="Z10" i="2"/>
  <c r="Z8" i="2"/>
  <c r="Z6" i="2"/>
  <c r="Z4" i="2"/>
  <c r="Z21" i="2"/>
  <c r="Z19" i="2"/>
  <c r="Z17" i="2"/>
  <c r="Z15" i="2"/>
  <c r="Z13" i="2"/>
  <c r="Z11" i="2"/>
  <c r="Z9" i="2"/>
  <c r="Z7" i="2"/>
  <c r="Z5" i="2"/>
  <c r="Z3" i="2"/>
  <c r="AC45" i="2"/>
  <c r="AC44" i="2"/>
  <c r="AC43" i="2"/>
  <c r="AC42" i="2"/>
  <c r="AC41" i="2"/>
  <c r="AC40" i="2"/>
  <c r="AC39" i="2"/>
  <c r="AC38" i="2"/>
  <c r="AC37" i="2"/>
  <c r="AC36" i="2"/>
  <c r="AC35" i="2"/>
  <c r="AC33" i="2"/>
  <c r="AC31" i="2"/>
  <c r="AC29" i="2"/>
  <c r="AC28" i="2"/>
  <c r="AC27" i="2"/>
  <c r="AC26" i="2"/>
  <c r="AC34" i="2"/>
  <c r="AC32" i="2"/>
  <c r="AC30" i="2"/>
  <c r="AL7" i="2"/>
  <c r="AJ7" i="2"/>
  <c r="AH7" i="2"/>
  <c r="AF7" i="2"/>
  <c r="AD7" i="2"/>
  <c r="AI7" i="2"/>
  <c r="AE7" i="2"/>
  <c r="AK7" i="2"/>
  <c r="AG7" i="2"/>
  <c r="AL11" i="2"/>
  <c r="AJ11" i="2"/>
  <c r="AH11" i="2"/>
  <c r="AF11" i="2"/>
  <c r="AD11" i="2"/>
  <c r="AI11" i="2"/>
  <c r="AE11" i="2"/>
  <c r="AK11" i="2"/>
  <c r="AG11" i="2"/>
  <c r="AK3" i="2"/>
  <c r="AI3" i="2"/>
  <c r="AG3" i="2"/>
  <c r="AL3" i="2"/>
  <c r="AJ3" i="2"/>
  <c r="AH3" i="2"/>
  <c r="AF3" i="2"/>
  <c r="AD3" i="2"/>
  <c r="AE3" i="2"/>
  <c r="AL6" i="2"/>
  <c r="AJ6" i="2"/>
  <c r="AH6" i="2"/>
  <c r="AF6" i="2"/>
  <c r="AD6" i="2"/>
  <c r="AK6" i="2"/>
  <c r="AG6" i="2"/>
  <c r="AI6" i="2"/>
  <c r="AE6" i="2"/>
  <c r="AL10" i="2"/>
  <c r="AJ10" i="2"/>
  <c r="AH10" i="2"/>
  <c r="AF10" i="2"/>
  <c r="AD10" i="2"/>
  <c r="AK10" i="2"/>
  <c r="AG10" i="2"/>
  <c r="AI10" i="2"/>
  <c r="AE10" i="2"/>
  <c r="AL14" i="2"/>
  <c r="AJ14" i="2"/>
  <c r="AH14" i="2"/>
  <c r="AF14" i="2"/>
  <c r="AD14" i="2"/>
  <c r="AK14" i="2"/>
  <c r="AG14" i="2"/>
  <c r="AI14" i="2"/>
  <c r="AE14" i="2"/>
  <c r="AL16" i="2"/>
  <c r="AJ16" i="2"/>
  <c r="AH16" i="2"/>
  <c r="AF16" i="2"/>
  <c r="AD16" i="2"/>
  <c r="AK16" i="2"/>
  <c r="AI16" i="2"/>
  <c r="AG16" i="2"/>
  <c r="AE16" i="2"/>
  <c r="AL18" i="2"/>
  <c r="AJ18" i="2"/>
  <c r="AH18" i="2"/>
  <c r="AF18" i="2"/>
  <c r="AD18" i="2"/>
  <c r="AK18" i="2"/>
  <c r="AI18" i="2"/>
  <c r="AG18" i="2"/>
  <c r="AE18" i="2"/>
  <c r="AL20" i="2"/>
  <c r="AJ20" i="2"/>
  <c r="AH20" i="2"/>
  <c r="AF20" i="2"/>
  <c r="AD20" i="2"/>
  <c r="AK20" i="2"/>
  <c r="AI20" i="2"/>
  <c r="AG20" i="2"/>
  <c r="AE20" i="2"/>
  <c r="AL22" i="2"/>
  <c r="AJ22" i="2"/>
  <c r="AH22" i="2"/>
  <c r="AF22" i="2"/>
  <c r="AD22" i="2"/>
  <c r="AK22" i="2"/>
  <c r="AI22" i="2"/>
  <c r="AG22" i="2"/>
  <c r="AE22" i="2"/>
  <c r="AK4" i="2"/>
  <c r="AI4" i="2"/>
  <c r="AE4" i="2"/>
  <c r="AL4" i="2"/>
  <c r="AJ4" i="2"/>
  <c r="AH4" i="2"/>
  <c r="AF4" i="2"/>
  <c r="AD4" i="2"/>
  <c r="AG4" i="2"/>
  <c r="AL9" i="2"/>
  <c r="AJ9" i="2"/>
  <c r="AH9" i="2"/>
  <c r="AF9" i="2"/>
  <c r="AD9" i="2"/>
  <c r="AI9" i="2"/>
  <c r="AE9" i="2"/>
  <c r="AK9" i="2"/>
  <c r="AG9" i="2"/>
  <c r="AL13" i="2"/>
  <c r="AJ13" i="2"/>
  <c r="AH13" i="2"/>
  <c r="AF13" i="2"/>
  <c r="AD13" i="2"/>
  <c r="AI13" i="2"/>
  <c r="AE13" i="2"/>
  <c r="AK13" i="2"/>
  <c r="AG13" i="2"/>
  <c r="AK5" i="2"/>
  <c r="AI5" i="2"/>
  <c r="AG5" i="2"/>
  <c r="AE5" i="2"/>
  <c r="AL5" i="2"/>
  <c r="AJ5" i="2"/>
  <c r="AH5" i="2"/>
  <c r="AF5" i="2"/>
  <c r="AD5" i="2"/>
  <c r="AL8" i="2"/>
  <c r="AJ8" i="2"/>
  <c r="AH8" i="2"/>
  <c r="AF8" i="2"/>
  <c r="AD8" i="2"/>
  <c r="AK8" i="2"/>
  <c r="AG8" i="2"/>
  <c r="AI8" i="2"/>
  <c r="AE8" i="2"/>
  <c r="AL12" i="2"/>
  <c r="AJ12" i="2"/>
  <c r="AH12" i="2"/>
  <c r="AF12" i="2"/>
  <c r="AD12" i="2"/>
  <c r="AK12" i="2"/>
  <c r="AG12" i="2"/>
  <c r="AI12" i="2"/>
  <c r="AE12" i="2"/>
  <c r="AL15" i="2"/>
  <c r="AJ15" i="2"/>
  <c r="AH15" i="2"/>
  <c r="AF15" i="2"/>
  <c r="AD15" i="2"/>
  <c r="AK15" i="2"/>
  <c r="AI15" i="2"/>
  <c r="AG15" i="2"/>
  <c r="AE15" i="2"/>
  <c r="AL17" i="2"/>
  <c r="AJ17" i="2"/>
  <c r="AH17" i="2"/>
  <c r="AF17" i="2"/>
  <c r="AD17" i="2"/>
  <c r="AK17" i="2"/>
  <c r="AI17" i="2"/>
  <c r="AG17" i="2"/>
  <c r="AE17" i="2"/>
  <c r="AL19" i="2"/>
  <c r="AJ19" i="2"/>
  <c r="AH19" i="2"/>
  <c r="AF19" i="2"/>
  <c r="AD19" i="2"/>
  <c r="AK19" i="2"/>
  <c r="AI19" i="2"/>
  <c r="AG19" i="2"/>
  <c r="AE19" i="2"/>
  <c r="AL21" i="2"/>
  <c r="AJ21" i="2"/>
  <c r="AH21" i="2"/>
  <c r="AF21" i="2"/>
  <c r="AD21" i="2"/>
  <c r="AK21" i="2"/>
  <c r="AI21" i="2"/>
  <c r="AG21" i="2"/>
  <c r="AE21" i="2"/>
  <c r="B83" i="11"/>
  <c r="E10" i="11"/>
  <c r="E7" i="11"/>
  <c r="E43" i="11"/>
  <c r="G295" i="2"/>
  <c r="E36" i="11"/>
  <c r="G289" i="2"/>
  <c r="B69" i="11"/>
  <c r="F291" i="2"/>
  <c r="F296" i="2"/>
  <c r="E54" i="11"/>
  <c r="F288" i="2"/>
  <c r="E15" i="11"/>
  <c r="E14" i="11"/>
  <c r="F297" i="2"/>
  <c r="F284" i="2"/>
  <c r="E57" i="11"/>
  <c r="B86" i="11"/>
  <c r="F287" i="2"/>
  <c r="L297" i="2"/>
  <c r="F292" i="2"/>
  <c r="E18" i="11"/>
  <c r="E49" i="11"/>
  <c r="E12" i="11"/>
  <c r="B75" i="11"/>
  <c r="E41" i="11"/>
  <c r="E4" i="11"/>
  <c r="K297" i="2"/>
  <c r="L291" i="2"/>
  <c r="F289" i="2"/>
  <c r="K280" i="2"/>
  <c r="F281" i="2"/>
  <c r="E9" i="11"/>
  <c r="G283" i="2"/>
  <c r="L280" i="2"/>
  <c r="E33" i="11"/>
  <c r="G284" i="2"/>
  <c r="B74" i="11"/>
  <c r="B79" i="11"/>
  <c r="K283" i="2"/>
  <c r="F286" i="2"/>
  <c r="B82" i="11"/>
  <c r="E24" i="11"/>
  <c r="E62" i="11"/>
  <c r="K285" i="2"/>
  <c r="E13" i="11"/>
  <c r="L292" i="2"/>
  <c r="L287" i="2"/>
  <c r="L288" i="2"/>
  <c r="E60" i="11"/>
  <c r="E21" i="11"/>
  <c r="F282" i="2"/>
  <c r="B81" i="11"/>
  <c r="G290" i="2"/>
  <c r="L293" i="2"/>
  <c r="K281" i="2"/>
  <c r="E35" i="11"/>
  <c r="E6" i="11"/>
  <c r="E8" i="11"/>
  <c r="K256" i="2"/>
  <c r="K294" i="2"/>
  <c r="G282" i="2"/>
  <c r="E56" i="11"/>
  <c r="E2" i="11"/>
  <c r="L282" i="2"/>
  <c r="L294" i="2"/>
  <c r="L290" i="2"/>
  <c r="E28" i="11"/>
  <c r="G281" i="2"/>
  <c r="K298" i="2"/>
  <c r="E42" i="11"/>
  <c r="L281" i="2"/>
  <c r="E31" i="11"/>
  <c r="K295" i="2"/>
  <c r="E17" i="11"/>
  <c r="E38" i="11"/>
  <c r="F256" i="2"/>
  <c r="B80" i="11"/>
  <c r="E59" i="11"/>
  <c r="E26" i="11"/>
  <c r="G280" i="2"/>
  <c r="G297" i="2"/>
  <c r="F285" i="2"/>
  <c r="E51" i="11"/>
  <c r="L283" i="2"/>
  <c r="E30" i="11"/>
  <c r="G285" i="2"/>
  <c r="K292" i="2"/>
  <c r="F290" i="2"/>
  <c r="K286" i="2"/>
  <c r="E55" i="11"/>
  <c r="G291" i="2"/>
  <c r="F280" i="2"/>
  <c r="B84" i="11"/>
  <c r="B68" i="11"/>
  <c r="G294" i="2"/>
  <c r="K284" i="2"/>
  <c r="B87" i="11"/>
  <c r="E16" i="11"/>
  <c r="L286" i="2"/>
  <c r="E63" i="11"/>
  <c r="F293" i="2"/>
  <c r="E39" i="11"/>
  <c r="E25" i="11"/>
  <c r="E46" i="11"/>
  <c r="G296" i="2"/>
  <c r="E65" i="11"/>
  <c r="G288" i="2"/>
  <c r="K288" i="2"/>
  <c r="K287" i="2"/>
  <c r="B77" i="11"/>
  <c r="B73" i="11"/>
  <c r="E37" i="11"/>
  <c r="G286" i="2"/>
  <c r="B78" i="11"/>
  <c r="G256" i="2"/>
  <c r="E20" i="11"/>
  <c r="B85" i="11"/>
  <c r="K291" i="2"/>
  <c r="F3" i="11"/>
  <c r="G287" i="2"/>
  <c r="L289" i="2"/>
  <c r="G293" i="2"/>
  <c r="E29" i="11"/>
  <c r="B70" i="11"/>
  <c r="E50" i="11"/>
  <c r="L296" i="2"/>
  <c r="L285" i="2"/>
  <c r="K296" i="2"/>
  <c r="F283" i="2"/>
  <c r="E52" i="11"/>
  <c r="F294" i="2"/>
  <c r="K282" i="2"/>
  <c r="E11" i="11"/>
  <c r="E47" i="11"/>
  <c r="B76" i="11"/>
  <c r="E27" i="11"/>
  <c r="E61" i="11"/>
  <c r="E53" i="11"/>
  <c r="E32" i="11"/>
  <c r="L295" i="2"/>
  <c r="F298" i="2"/>
  <c r="E40" i="11"/>
  <c r="E5" i="11"/>
  <c r="E19" i="11"/>
  <c r="G298" i="2"/>
  <c r="E48" i="11"/>
  <c r="E34" i="11"/>
  <c r="K289" i="2"/>
  <c r="E58" i="11"/>
  <c r="G292" i="2"/>
  <c r="E64" i="11"/>
  <c r="K290" i="2"/>
  <c r="L298" i="2"/>
  <c r="K293" i="2"/>
  <c r="L284" i="2"/>
  <c r="F295" i="2"/>
  <c r="B71" i="11"/>
  <c r="L256" i="2"/>
  <c r="B72" i="11"/>
  <c r="T270" i="2" l="1"/>
  <c r="T265" i="2"/>
  <c r="T259" i="2"/>
  <c r="U262" i="2"/>
  <c r="U258" i="2"/>
  <c r="U266" i="2"/>
  <c r="T258" i="2"/>
  <c r="U267" i="2"/>
  <c r="U271" i="2"/>
  <c r="U263" i="2"/>
  <c r="U272" i="2"/>
  <c r="U260" i="2"/>
  <c r="V101" i="2"/>
  <c r="V104" i="2"/>
  <c r="V106" i="2"/>
  <c r="V103" i="2"/>
  <c r="V102" i="2"/>
  <c r="V100" i="2"/>
  <c r="V108" i="2"/>
  <c r="V114" i="2"/>
  <c r="V99" i="2"/>
  <c r="V113" i="2"/>
  <c r="V111" i="2"/>
  <c r="V98" i="2"/>
  <c r="V107" i="2"/>
  <c r="V96" i="2"/>
  <c r="V109" i="2"/>
  <c r="V110" i="2"/>
  <c r="V105" i="2"/>
  <c r="V112" i="2"/>
  <c r="V97" i="2"/>
  <c r="U270" i="2"/>
  <c r="U257" i="2"/>
  <c r="T266" i="2"/>
  <c r="V95" i="2"/>
  <c r="T274" i="2"/>
  <c r="T233" i="2"/>
  <c r="T260" i="2"/>
  <c r="U259" i="2"/>
  <c r="T271" i="2"/>
  <c r="S108" i="2"/>
  <c r="S103" i="2"/>
  <c r="S106" i="2"/>
  <c r="S100" i="2"/>
  <c r="S111" i="2"/>
  <c r="S97" i="2"/>
  <c r="S104" i="2"/>
  <c r="S110" i="2"/>
  <c r="S98" i="2"/>
  <c r="S112" i="2"/>
  <c r="S113" i="2"/>
  <c r="S101" i="2"/>
  <c r="S109" i="2"/>
  <c r="S107" i="2"/>
  <c r="S114" i="2"/>
  <c r="S99" i="2"/>
  <c r="S96" i="2"/>
  <c r="S102" i="2"/>
  <c r="S105" i="2"/>
  <c r="U275" i="2"/>
  <c r="S95" i="2"/>
  <c r="T257" i="2"/>
  <c r="T261" i="2"/>
  <c r="T272" i="2"/>
  <c r="Y273" i="2"/>
  <c r="U269" i="2"/>
  <c r="T264" i="2"/>
  <c r="U265" i="2"/>
  <c r="U268" i="2"/>
  <c r="Y272" i="2"/>
  <c r="T275" i="2"/>
  <c r="Y268" i="2"/>
  <c r="U273" i="2"/>
  <c r="T262" i="2"/>
  <c r="T273" i="2"/>
  <c r="AC55" i="2"/>
  <c r="AI55" i="2" s="1"/>
  <c r="AC74" i="2"/>
  <c r="AI74" i="2" s="1"/>
  <c r="AC108" i="2"/>
  <c r="AG108" i="2" s="1"/>
  <c r="T263" i="2"/>
  <c r="AC114" i="2"/>
  <c r="AG114" i="2" s="1"/>
  <c r="Y267" i="2"/>
  <c r="U274" i="2"/>
  <c r="T268" i="2"/>
  <c r="T269" i="2"/>
  <c r="Y269" i="2"/>
  <c r="Y274" i="2"/>
  <c r="Y266" i="2"/>
  <c r="U233" i="2"/>
  <c r="T267" i="2"/>
  <c r="Y264" i="2"/>
  <c r="X268" i="2"/>
  <c r="AC57" i="2"/>
  <c r="AG57" i="2" s="1"/>
  <c r="X266" i="2"/>
  <c r="AC76" i="2"/>
  <c r="AJ76" i="2" s="1"/>
  <c r="X257" i="2"/>
  <c r="AC90" i="2"/>
  <c r="AK90" i="2" s="1"/>
  <c r="U264" i="2"/>
  <c r="AC95" i="2"/>
  <c r="AG95" i="2" s="1"/>
  <c r="AC59" i="2"/>
  <c r="AF59" i="2" s="1"/>
  <c r="AC78" i="2"/>
  <c r="AJ78" i="2" s="1"/>
  <c r="AC97" i="2"/>
  <c r="AL97" i="2" s="1"/>
  <c r="AC61" i="2"/>
  <c r="AK61" i="2" s="1"/>
  <c r="AC80" i="2"/>
  <c r="AI80" i="2" s="1"/>
  <c r="AC99" i="2"/>
  <c r="AL99" i="2" s="1"/>
  <c r="X274" i="2"/>
  <c r="U261" i="2"/>
  <c r="AC49" i="2"/>
  <c r="AF49" i="2" s="1"/>
  <c r="AC65" i="2"/>
  <c r="AL65" i="2" s="1"/>
  <c r="AC88" i="2"/>
  <c r="AJ88" i="2" s="1"/>
  <c r="AC103" i="2"/>
  <c r="AH103" i="2" s="1"/>
  <c r="Y261" i="2"/>
  <c r="AC82" i="2"/>
  <c r="AD82" i="2" s="1"/>
  <c r="AC51" i="2"/>
  <c r="AI51" i="2" s="1"/>
  <c r="AC67" i="2"/>
  <c r="AG67" i="2" s="1"/>
  <c r="AC84" i="2"/>
  <c r="AJ84" i="2" s="1"/>
  <c r="AC105" i="2"/>
  <c r="AL105" i="2" s="1"/>
  <c r="AC64" i="2"/>
  <c r="AD64" i="2" s="1"/>
  <c r="AC101" i="2"/>
  <c r="AC53" i="2"/>
  <c r="AK53" i="2" s="1"/>
  <c r="AC72" i="2"/>
  <c r="AJ72" i="2" s="1"/>
  <c r="AC87" i="2"/>
  <c r="AG87" i="2" s="1"/>
  <c r="X267" i="2"/>
  <c r="Q119" i="2"/>
  <c r="Q142" i="2" s="1"/>
  <c r="Q101" i="2"/>
  <c r="Q100" i="2"/>
  <c r="Q111" i="2"/>
  <c r="Q99" i="2"/>
  <c r="Q109" i="2"/>
  <c r="Q102" i="2"/>
  <c r="Q108" i="2"/>
  <c r="Q112" i="2"/>
  <c r="Q107" i="2"/>
  <c r="Q106" i="2"/>
  <c r="Q105" i="2"/>
  <c r="Q113" i="2"/>
  <c r="Q103" i="2"/>
  <c r="Q98" i="2"/>
  <c r="Q104" i="2"/>
  <c r="Q110" i="2"/>
  <c r="Q114" i="2"/>
  <c r="Q95" i="2"/>
  <c r="Q97" i="2"/>
  <c r="X269" i="2"/>
  <c r="X272" i="2"/>
  <c r="N275" i="2"/>
  <c r="Y275" i="2" s="1"/>
  <c r="X275" i="2"/>
  <c r="N271" i="2"/>
  <c r="Y271" i="2" s="1"/>
  <c r="X271" i="2"/>
  <c r="N265" i="2"/>
  <c r="Y265" i="2" s="1"/>
  <c r="X265" i="2"/>
  <c r="N270" i="2"/>
  <c r="Y270" i="2" s="1"/>
  <c r="X270" i="2"/>
  <c r="N262" i="2"/>
  <c r="Y262" i="2" s="1"/>
  <c r="X262" i="2"/>
  <c r="N260" i="2"/>
  <c r="Y260" i="2" s="1"/>
  <c r="X260" i="2"/>
  <c r="N258" i="2"/>
  <c r="Y258" i="2" s="1"/>
  <c r="X258" i="2"/>
  <c r="N263" i="2"/>
  <c r="Y263" i="2" s="1"/>
  <c r="X263" i="2"/>
  <c r="N259" i="2"/>
  <c r="Y259" i="2" s="1"/>
  <c r="X259" i="2"/>
  <c r="N233" i="2"/>
  <c r="Y233" i="2" s="1"/>
  <c r="X233" i="2"/>
  <c r="Y119" i="2"/>
  <c r="AC113" i="2"/>
  <c r="AE113" i="2" s="1"/>
  <c r="AC110" i="2"/>
  <c r="AL110" i="2" s="1"/>
  <c r="AC107" i="2"/>
  <c r="AG107" i="2" s="1"/>
  <c r="AC50" i="2"/>
  <c r="AH50" i="2" s="1"/>
  <c r="AC52" i="2"/>
  <c r="AJ52" i="2" s="1"/>
  <c r="AC54" i="2"/>
  <c r="AL54" i="2" s="1"/>
  <c r="AC56" i="2"/>
  <c r="AI56" i="2" s="1"/>
  <c r="AC58" i="2"/>
  <c r="AI58" i="2" s="1"/>
  <c r="AC60" i="2"/>
  <c r="AK60" i="2" s="1"/>
  <c r="AC62" i="2"/>
  <c r="AL62" i="2" s="1"/>
  <c r="AC63" i="2"/>
  <c r="AD63" i="2" s="1"/>
  <c r="AC66" i="2"/>
  <c r="AI66" i="2" s="1"/>
  <c r="AC68" i="2"/>
  <c r="AK68" i="2" s="1"/>
  <c r="AC73" i="2"/>
  <c r="AH73" i="2" s="1"/>
  <c r="AC75" i="2"/>
  <c r="AF75" i="2" s="1"/>
  <c r="AC77" i="2"/>
  <c r="AH77" i="2" s="1"/>
  <c r="AC79" i="2"/>
  <c r="AJ79" i="2" s="1"/>
  <c r="AC81" i="2"/>
  <c r="AI81" i="2" s="1"/>
  <c r="AC86" i="2"/>
  <c r="AH86" i="2" s="1"/>
  <c r="AC83" i="2"/>
  <c r="AL83" i="2" s="1"/>
  <c r="AC85" i="2"/>
  <c r="AE85" i="2" s="1"/>
  <c r="AC89" i="2"/>
  <c r="AH89" i="2" s="1"/>
  <c r="AC91" i="2"/>
  <c r="AI91" i="2" s="1"/>
  <c r="AC96" i="2"/>
  <c r="AJ96" i="2" s="1"/>
  <c r="AC98" i="2"/>
  <c r="AC100" i="2"/>
  <c r="AL100" i="2" s="1"/>
  <c r="AC102" i="2"/>
  <c r="AE102" i="2" s="1"/>
  <c r="AC104" i="2"/>
  <c r="AG104" i="2" s="1"/>
  <c r="AC109" i="2"/>
  <c r="AJ109" i="2" s="1"/>
  <c r="AC106" i="2"/>
  <c r="AK106" i="2" s="1"/>
  <c r="AC112" i="2"/>
  <c r="AE112" i="2" s="1"/>
  <c r="X264" i="2"/>
  <c r="X261" i="2"/>
  <c r="X273" i="2"/>
  <c r="J296" i="2"/>
  <c r="H296" i="2"/>
  <c r="I296" i="2"/>
  <c r="M296" i="2"/>
  <c r="N296" i="2" s="1"/>
  <c r="I298" i="2"/>
  <c r="J298" i="2"/>
  <c r="H298" i="2"/>
  <c r="M298" i="2"/>
  <c r="N298" i="2" s="1"/>
  <c r="I294" i="2"/>
  <c r="T294" i="2" s="1"/>
  <c r="J294" i="2"/>
  <c r="H294" i="2"/>
  <c r="M294" i="2"/>
  <c r="N294" i="2" s="1"/>
  <c r="Y294" i="2" s="1"/>
  <c r="J290" i="2"/>
  <c r="H290" i="2"/>
  <c r="I290" i="2"/>
  <c r="M290" i="2"/>
  <c r="N290" i="2" s="1"/>
  <c r="M288" i="2"/>
  <c r="N288" i="2" s="1"/>
  <c r="J288" i="2"/>
  <c r="H288" i="2"/>
  <c r="I288" i="2"/>
  <c r="M284" i="2"/>
  <c r="N284" i="2" s="1"/>
  <c r="J284" i="2"/>
  <c r="H284" i="2"/>
  <c r="I284" i="2"/>
  <c r="M280" i="2"/>
  <c r="N280" i="2" s="1"/>
  <c r="J280" i="2"/>
  <c r="H280" i="2"/>
  <c r="I280" i="2"/>
  <c r="I297" i="2"/>
  <c r="T297" i="2" s="1"/>
  <c r="H297" i="2"/>
  <c r="J297" i="2"/>
  <c r="M297" i="2"/>
  <c r="N297" i="2" s="1"/>
  <c r="I293" i="2"/>
  <c r="J293" i="2"/>
  <c r="H293" i="2"/>
  <c r="M293" i="2"/>
  <c r="N293" i="2" s="1"/>
  <c r="H291" i="2"/>
  <c r="I291" i="2"/>
  <c r="J291" i="2"/>
  <c r="M291" i="2"/>
  <c r="N291" i="2" s="1"/>
  <c r="M289" i="2"/>
  <c r="N289" i="2" s="1"/>
  <c r="I289" i="2"/>
  <c r="J289" i="2"/>
  <c r="H289" i="2"/>
  <c r="M287" i="2"/>
  <c r="N287" i="2" s="1"/>
  <c r="I287" i="2"/>
  <c r="J287" i="2"/>
  <c r="H287" i="2"/>
  <c r="M285" i="2"/>
  <c r="N285" i="2" s="1"/>
  <c r="I285" i="2"/>
  <c r="J285" i="2"/>
  <c r="H285" i="2"/>
  <c r="M283" i="2"/>
  <c r="N283" i="2" s="1"/>
  <c r="H283" i="2"/>
  <c r="I283" i="2"/>
  <c r="J283" i="2"/>
  <c r="M281" i="2"/>
  <c r="N281" i="2" s="1"/>
  <c r="H281" i="2"/>
  <c r="I281" i="2"/>
  <c r="J281" i="2"/>
  <c r="H292" i="2"/>
  <c r="J292" i="2"/>
  <c r="I292" i="2"/>
  <c r="M292" i="2"/>
  <c r="N292" i="2" s="1"/>
  <c r="M286" i="2"/>
  <c r="N286" i="2" s="1"/>
  <c r="H286" i="2"/>
  <c r="J286" i="2"/>
  <c r="I286" i="2"/>
  <c r="M282" i="2"/>
  <c r="N282" i="2" s="1"/>
  <c r="H282" i="2"/>
  <c r="J282" i="2"/>
  <c r="I282" i="2"/>
  <c r="H295" i="2"/>
  <c r="I295" i="2"/>
  <c r="J295" i="2"/>
  <c r="M295" i="2"/>
  <c r="N295" i="2" s="1"/>
  <c r="H256" i="2"/>
  <c r="J256" i="2"/>
  <c r="I256" i="2"/>
  <c r="M256" i="2"/>
  <c r="N256" i="2" s="1"/>
  <c r="W298" i="2"/>
  <c r="R281" i="2"/>
  <c r="W297" i="2"/>
  <c r="R294" i="2"/>
  <c r="R282" i="2"/>
  <c r="W256" i="2"/>
  <c r="R291" i="2"/>
  <c r="R285" i="2"/>
  <c r="R293" i="2"/>
  <c r="W283" i="2"/>
  <c r="R290" i="2"/>
  <c r="R286" i="2"/>
  <c r="W287" i="2"/>
  <c r="R287" i="2"/>
  <c r="W280" i="2"/>
  <c r="R296" i="2"/>
  <c r="W282" i="2"/>
  <c r="W291" i="2"/>
  <c r="R288" i="2"/>
  <c r="W284" i="2"/>
  <c r="W281" i="2"/>
  <c r="R284" i="2"/>
  <c r="W286" i="2"/>
  <c r="W295" i="2"/>
  <c r="R298" i="2"/>
  <c r="R256" i="2"/>
  <c r="W288" i="2"/>
  <c r="W285" i="2"/>
  <c r="R289" i="2"/>
  <c r="P296" i="2"/>
  <c r="E319" i="2"/>
  <c r="P298" i="2"/>
  <c r="E321" i="2"/>
  <c r="P294" i="2"/>
  <c r="E317" i="2"/>
  <c r="P290" i="2"/>
  <c r="E313" i="2"/>
  <c r="P288" i="2"/>
  <c r="E311" i="2"/>
  <c r="P284" i="2"/>
  <c r="E307" i="2"/>
  <c r="P280" i="2"/>
  <c r="E303" i="2"/>
  <c r="P297" i="2"/>
  <c r="E320" i="2"/>
  <c r="P293" i="2"/>
  <c r="E316" i="2"/>
  <c r="P291" i="2"/>
  <c r="E314" i="2"/>
  <c r="P289" i="2"/>
  <c r="E312" i="2"/>
  <c r="P287" i="2"/>
  <c r="E310" i="2"/>
  <c r="P285" i="2"/>
  <c r="E308" i="2"/>
  <c r="P283" i="2"/>
  <c r="E306" i="2"/>
  <c r="P281" i="2"/>
  <c r="E304" i="2"/>
  <c r="P292" i="2"/>
  <c r="E315" i="2"/>
  <c r="P286" i="2"/>
  <c r="E309" i="2"/>
  <c r="P282" i="2"/>
  <c r="E305" i="2"/>
  <c r="P295" i="2"/>
  <c r="E318" i="2"/>
  <c r="P256" i="2"/>
  <c r="E279" i="2"/>
  <c r="W290" i="2"/>
  <c r="R295" i="2"/>
  <c r="W292" i="2"/>
  <c r="W289" i="2"/>
  <c r="R297" i="2"/>
  <c r="W294" i="2"/>
  <c r="R292" i="2"/>
  <c r="W296" i="2"/>
  <c r="W293" i="2"/>
  <c r="R280" i="2"/>
  <c r="R283" i="2"/>
  <c r="Z45" i="2"/>
  <c r="Z43" i="2"/>
  <c r="Z41" i="2"/>
  <c r="Z39" i="2"/>
  <c r="Z37" i="2"/>
  <c r="Z35" i="2"/>
  <c r="Z33" i="2"/>
  <c r="Z31" i="2"/>
  <c r="Z29" i="2"/>
  <c r="Z27" i="2"/>
  <c r="Z44" i="2"/>
  <c r="Z42" i="2"/>
  <c r="Z40" i="2"/>
  <c r="Z38" i="2"/>
  <c r="Z36" i="2"/>
  <c r="Z34" i="2"/>
  <c r="Z32" i="2"/>
  <c r="Z30" i="2"/>
  <c r="Z28" i="2"/>
  <c r="Z26" i="2"/>
  <c r="AL111" i="2"/>
  <c r="AJ111" i="2"/>
  <c r="AH111" i="2"/>
  <c r="AE111" i="2"/>
  <c r="AK111" i="2"/>
  <c r="AG111" i="2"/>
  <c r="AL30" i="2"/>
  <c r="AJ30" i="2"/>
  <c r="AH30" i="2"/>
  <c r="AF30" i="2"/>
  <c r="AD30" i="2"/>
  <c r="AI30" i="2"/>
  <c r="AE30" i="2"/>
  <c r="AK30" i="2"/>
  <c r="AG30" i="2"/>
  <c r="AL34" i="2"/>
  <c r="AJ34" i="2"/>
  <c r="AH34" i="2"/>
  <c r="AF34" i="2"/>
  <c r="AD34" i="2"/>
  <c r="AI34" i="2"/>
  <c r="AE34" i="2"/>
  <c r="AK34" i="2"/>
  <c r="AG34" i="2"/>
  <c r="AK27" i="2"/>
  <c r="AI27" i="2"/>
  <c r="AG27" i="2"/>
  <c r="AE27" i="2"/>
  <c r="AL27" i="2"/>
  <c r="AJ27" i="2"/>
  <c r="AH27" i="2"/>
  <c r="AF27" i="2"/>
  <c r="AD27" i="2"/>
  <c r="AL29" i="2"/>
  <c r="AJ29" i="2"/>
  <c r="AH29" i="2"/>
  <c r="AF29" i="2"/>
  <c r="AD29" i="2"/>
  <c r="AK29" i="2"/>
  <c r="AG29" i="2"/>
  <c r="AI29" i="2"/>
  <c r="AE29" i="2"/>
  <c r="AL33" i="2"/>
  <c r="AJ33" i="2"/>
  <c r="AH33" i="2"/>
  <c r="AF33" i="2"/>
  <c r="AD33" i="2"/>
  <c r="AK33" i="2"/>
  <c r="AG33" i="2"/>
  <c r="AI33" i="2"/>
  <c r="AE33" i="2"/>
  <c r="AL36" i="2"/>
  <c r="AJ36" i="2"/>
  <c r="AH36" i="2"/>
  <c r="AF36" i="2"/>
  <c r="AD36" i="2"/>
  <c r="AK36" i="2"/>
  <c r="AI36" i="2"/>
  <c r="AG36" i="2"/>
  <c r="AE36" i="2"/>
  <c r="AL38" i="2"/>
  <c r="AJ38" i="2"/>
  <c r="AH38" i="2"/>
  <c r="AF38" i="2"/>
  <c r="AD38" i="2"/>
  <c r="AK38" i="2"/>
  <c r="AI38" i="2"/>
  <c r="AG38" i="2"/>
  <c r="AE38" i="2"/>
  <c r="AL40" i="2"/>
  <c r="AJ40" i="2"/>
  <c r="AH40" i="2"/>
  <c r="AF40" i="2"/>
  <c r="AD40" i="2"/>
  <c r="AK40" i="2"/>
  <c r="AI40" i="2"/>
  <c r="AG40" i="2"/>
  <c r="AE40" i="2"/>
  <c r="AL42" i="2"/>
  <c r="AJ42" i="2"/>
  <c r="AH42" i="2"/>
  <c r="AF42" i="2"/>
  <c r="AD42" i="2"/>
  <c r="AK42" i="2"/>
  <c r="AI42" i="2"/>
  <c r="AG42" i="2"/>
  <c r="AE42" i="2"/>
  <c r="AL44" i="2"/>
  <c r="AJ44" i="2"/>
  <c r="AH44" i="2"/>
  <c r="AF44" i="2"/>
  <c r="AD44" i="2"/>
  <c r="AK44" i="2"/>
  <c r="AI44" i="2"/>
  <c r="AG44" i="2"/>
  <c r="AE44" i="2"/>
  <c r="AL32" i="2"/>
  <c r="AJ32" i="2"/>
  <c r="AH32" i="2"/>
  <c r="AF32" i="2"/>
  <c r="AD32" i="2"/>
  <c r="AI32" i="2"/>
  <c r="AE32" i="2"/>
  <c r="AK32" i="2"/>
  <c r="AG32" i="2"/>
  <c r="AK26" i="2"/>
  <c r="AI26" i="2"/>
  <c r="AG26" i="2"/>
  <c r="AE26" i="2"/>
  <c r="AL26" i="2"/>
  <c r="AJ26" i="2"/>
  <c r="AH26" i="2"/>
  <c r="AF26" i="2"/>
  <c r="AD26" i="2"/>
  <c r="AK28" i="2"/>
  <c r="AI28" i="2"/>
  <c r="AG28" i="2"/>
  <c r="AE28" i="2"/>
  <c r="AL28" i="2"/>
  <c r="AJ28" i="2"/>
  <c r="AH28" i="2"/>
  <c r="AF28" i="2"/>
  <c r="AD28" i="2"/>
  <c r="AL31" i="2"/>
  <c r="AJ31" i="2"/>
  <c r="AH31" i="2"/>
  <c r="AF31" i="2"/>
  <c r="AD31" i="2"/>
  <c r="AK31" i="2"/>
  <c r="AG31" i="2"/>
  <c r="AI31" i="2"/>
  <c r="AE31" i="2"/>
  <c r="AL35" i="2"/>
  <c r="AJ35" i="2"/>
  <c r="AH35" i="2"/>
  <c r="AF35" i="2"/>
  <c r="AD35" i="2"/>
  <c r="AK35" i="2"/>
  <c r="AG35" i="2"/>
  <c r="AI35" i="2"/>
  <c r="AE35" i="2"/>
  <c r="AL37" i="2"/>
  <c r="AJ37" i="2"/>
  <c r="AH37" i="2"/>
  <c r="AF37" i="2"/>
  <c r="AD37" i="2"/>
  <c r="AK37" i="2"/>
  <c r="AI37" i="2"/>
  <c r="AG37" i="2"/>
  <c r="AE37" i="2"/>
  <c r="AL39" i="2"/>
  <c r="AJ39" i="2"/>
  <c r="AH39" i="2"/>
  <c r="AF39" i="2"/>
  <c r="AD39" i="2"/>
  <c r="AK39" i="2"/>
  <c r="AI39" i="2"/>
  <c r="AG39" i="2"/>
  <c r="AE39" i="2"/>
  <c r="AL41" i="2"/>
  <c r="AJ41" i="2"/>
  <c r="AH41" i="2"/>
  <c r="AF41" i="2"/>
  <c r="AD41" i="2"/>
  <c r="AK41" i="2"/>
  <c r="AI41" i="2"/>
  <c r="AG41" i="2"/>
  <c r="AE41" i="2"/>
  <c r="AL43" i="2"/>
  <c r="AJ43" i="2"/>
  <c r="AH43" i="2"/>
  <c r="AF43" i="2"/>
  <c r="AD43" i="2"/>
  <c r="AK43" i="2"/>
  <c r="AI43" i="2"/>
  <c r="AG43" i="2"/>
  <c r="AE43" i="2"/>
  <c r="AL45" i="2"/>
  <c r="AJ45" i="2"/>
  <c r="AH45" i="2"/>
  <c r="AF45" i="2"/>
  <c r="AD45" i="2"/>
  <c r="AK45" i="2"/>
  <c r="AI45" i="2"/>
  <c r="AG45" i="2"/>
  <c r="AE45" i="2"/>
  <c r="AI111" i="2" l="1"/>
  <c r="AD111" i="2"/>
  <c r="U280" i="2"/>
  <c r="T293" i="2"/>
  <c r="U285" i="2"/>
  <c r="T288" i="2"/>
  <c r="T282" i="2"/>
  <c r="T287" i="2"/>
  <c r="T291" i="2"/>
  <c r="U281" i="2"/>
  <c r="Y283" i="2"/>
  <c r="U295" i="2"/>
  <c r="U289" i="2"/>
  <c r="U283" i="2"/>
  <c r="U298" i="2"/>
  <c r="U290" i="2"/>
  <c r="T281" i="2"/>
  <c r="U286" i="2"/>
  <c r="U294" i="2"/>
  <c r="V128" i="2"/>
  <c r="T289" i="2"/>
  <c r="V130" i="2"/>
  <c r="V125" i="2"/>
  <c r="V133" i="2"/>
  <c r="V119" i="2"/>
  <c r="V121" i="2"/>
  <c r="V126" i="2"/>
  <c r="V137" i="2"/>
  <c r="V131" i="2"/>
  <c r="V123" i="2"/>
  <c r="V120" i="2"/>
  <c r="V134" i="2"/>
  <c r="V129" i="2"/>
  <c r="V122" i="2"/>
  <c r="V132" i="2"/>
  <c r="T256" i="2"/>
  <c r="T292" i="2"/>
  <c r="AF98" i="2"/>
  <c r="V135" i="2"/>
  <c r="V136" i="2"/>
  <c r="V127" i="2"/>
  <c r="V124" i="2"/>
  <c r="U293" i="2"/>
  <c r="Y296" i="2"/>
  <c r="V118" i="2"/>
  <c r="U282" i="2"/>
  <c r="AF111" i="2"/>
  <c r="T283" i="2"/>
  <c r="AH49" i="2"/>
  <c r="AJ89" i="2"/>
  <c r="AI108" i="2"/>
  <c r="AK108" i="2"/>
  <c r="Y292" i="2"/>
  <c r="S137" i="2"/>
  <c r="S130" i="2"/>
  <c r="AG76" i="2"/>
  <c r="S125" i="2"/>
  <c r="S124" i="2"/>
  <c r="S127" i="2"/>
  <c r="AF101" i="2"/>
  <c r="S133" i="2"/>
  <c r="AG112" i="2"/>
  <c r="S119" i="2"/>
  <c r="S129" i="2"/>
  <c r="S121" i="2"/>
  <c r="S132" i="2"/>
  <c r="S136" i="2"/>
  <c r="S120" i="2"/>
  <c r="S134" i="2"/>
  <c r="S123" i="2"/>
  <c r="S128" i="2"/>
  <c r="S122" i="2"/>
  <c r="S135" i="2"/>
  <c r="S126" i="2"/>
  <c r="S131" i="2"/>
  <c r="U292" i="2"/>
  <c r="AJ75" i="2"/>
  <c r="AF106" i="2"/>
  <c r="AF56" i="2"/>
  <c r="AJ73" i="2"/>
  <c r="U296" i="2"/>
  <c r="AH75" i="2"/>
  <c r="AE54" i="2"/>
  <c r="AL84" i="2"/>
  <c r="Y290" i="2"/>
  <c r="AE75" i="2"/>
  <c r="AE84" i="2"/>
  <c r="U297" i="2"/>
  <c r="T290" i="2"/>
  <c r="S118" i="2"/>
  <c r="AK91" i="2"/>
  <c r="AD91" i="2"/>
  <c r="AL96" i="2"/>
  <c r="AD108" i="2"/>
  <c r="AD56" i="2"/>
  <c r="AH88" i="2"/>
  <c r="AI99" i="2"/>
  <c r="AH56" i="2"/>
  <c r="AG75" i="2"/>
  <c r="AI76" i="2"/>
  <c r="T284" i="2"/>
  <c r="AJ56" i="2"/>
  <c r="AF91" i="2"/>
  <c r="AL75" i="2"/>
  <c r="AI112" i="2"/>
  <c r="AG105" i="2"/>
  <c r="T280" i="2"/>
  <c r="AK56" i="2"/>
  <c r="AH91" i="2"/>
  <c r="AK112" i="2"/>
  <c r="AF112" i="2"/>
  <c r="AI97" i="2"/>
  <c r="T285" i="2"/>
  <c r="U288" i="2"/>
  <c r="AK96" i="2"/>
  <c r="AI65" i="2"/>
  <c r="AJ77" i="2"/>
  <c r="AL77" i="2"/>
  <c r="AK88" i="2"/>
  <c r="AH101" i="2"/>
  <c r="AE88" i="2"/>
  <c r="T296" i="2"/>
  <c r="AE76" i="2"/>
  <c r="AL86" i="2"/>
  <c r="U291" i="2"/>
  <c r="AJ86" i="2"/>
  <c r="T295" i="2"/>
  <c r="Y295" i="2"/>
  <c r="Y291" i="2"/>
  <c r="AF107" i="2"/>
  <c r="T298" i="2"/>
  <c r="AK86" i="2"/>
  <c r="AG82" i="2"/>
  <c r="AF108" i="2"/>
  <c r="AH108" i="2"/>
  <c r="AJ104" i="2"/>
  <c r="AI107" i="2"/>
  <c r="AF63" i="2"/>
  <c r="AK74" i="2"/>
  <c r="AJ108" i="2"/>
  <c r="AK104" i="2"/>
  <c r="AK107" i="2"/>
  <c r="AD102" i="2"/>
  <c r="AH63" i="2"/>
  <c r="AG72" i="2"/>
  <c r="AL108" i="2"/>
  <c r="AG102" i="2"/>
  <c r="Y288" i="2"/>
  <c r="AJ63" i="2"/>
  <c r="AF51" i="2"/>
  <c r="AI83" i="2"/>
  <c r="AE108" i="2"/>
  <c r="AI102" i="2"/>
  <c r="AG86" i="2"/>
  <c r="AK102" i="2"/>
  <c r="AE99" i="2"/>
  <c r="T286" i="2"/>
  <c r="AD55" i="2"/>
  <c r="AI60" i="2"/>
  <c r="AG113" i="2"/>
  <c r="AJ101" i="2"/>
  <c r="AI64" i="2"/>
  <c r="AJ55" i="2"/>
  <c r="AI113" i="2"/>
  <c r="AG58" i="2"/>
  <c r="AL56" i="2"/>
  <c r="AF64" i="2"/>
  <c r="AL55" i="2"/>
  <c r="AJ91" i="2"/>
  <c r="AH79" i="2"/>
  <c r="AI75" i="2"/>
  <c r="AD90" i="2"/>
  <c r="AL76" i="2"/>
  <c r="AJ74" i="2"/>
  <c r="AH112" i="2"/>
  <c r="AG110" i="2"/>
  <c r="AL88" i="2"/>
  <c r="AH74" i="2"/>
  <c r="AK58" i="2"/>
  <c r="AE56" i="2"/>
  <c r="AH64" i="2"/>
  <c r="AE55" i="2"/>
  <c r="AE91" i="2"/>
  <c r="AL91" i="2"/>
  <c r="AE77" i="2"/>
  <c r="AK75" i="2"/>
  <c r="AK80" i="2"/>
  <c r="AE74" i="2"/>
  <c r="AL74" i="2"/>
  <c r="AJ112" i="2"/>
  <c r="AJ97" i="2"/>
  <c r="X287" i="2"/>
  <c r="AK55" i="2"/>
  <c r="AF55" i="2"/>
  <c r="AH55" i="2"/>
  <c r="AF74" i="2"/>
  <c r="AH76" i="2"/>
  <c r="AD58" i="2"/>
  <c r="AG56" i="2"/>
  <c r="AJ64" i="2"/>
  <c r="AG55" i="2"/>
  <c r="AG91" i="2"/>
  <c r="AG77" i="2"/>
  <c r="AD75" i="2"/>
  <c r="AE78" i="2"/>
  <c r="AG74" i="2"/>
  <c r="AL112" i="2"/>
  <c r="AH96" i="2"/>
  <c r="AE97" i="2"/>
  <c r="AF53" i="2"/>
  <c r="AD74" i="2"/>
  <c r="AD60" i="2"/>
  <c r="AF58" i="2"/>
  <c r="AF61" i="2"/>
  <c r="AF77" i="2"/>
  <c r="AG88" i="2"/>
  <c r="AL78" i="2"/>
  <c r="AG97" i="2"/>
  <c r="AK51" i="2"/>
  <c r="AE86" i="2"/>
  <c r="AF72" i="2"/>
  <c r="AH107" i="2"/>
  <c r="AI63" i="2"/>
  <c r="AG62" i="2"/>
  <c r="AD57" i="2"/>
  <c r="AI86" i="2"/>
  <c r="AD87" i="2"/>
  <c r="AH72" i="2"/>
  <c r="AH114" i="2"/>
  <c r="AH102" i="2"/>
  <c r="AJ107" i="2"/>
  <c r="Z88" i="2"/>
  <c r="U287" i="2"/>
  <c r="X288" i="2"/>
  <c r="X280" i="2"/>
  <c r="AK114" i="2"/>
  <c r="AL63" i="2"/>
  <c r="AF114" i="2"/>
  <c r="AG63" i="2"/>
  <c r="AH67" i="2"/>
  <c r="AI57" i="2"/>
  <c r="AD86" i="2"/>
  <c r="AF87" i="2"/>
  <c r="AF82" i="2"/>
  <c r="AJ114" i="2"/>
  <c r="AJ102" i="2"/>
  <c r="AL107" i="2"/>
  <c r="Z107" i="2"/>
  <c r="AD114" i="2"/>
  <c r="Y289" i="2"/>
  <c r="AE63" i="2"/>
  <c r="AK87" i="2"/>
  <c r="AF102" i="2"/>
  <c r="Y297" i="2"/>
  <c r="AD107" i="2"/>
  <c r="AK63" i="2"/>
  <c r="AK57" i="2"/>
  <c r="AF86" i="2"/>
  <c r="AH82" i="2"/>
  <c r="AE114" i="2"/>
  <c r="AL114" i="2"/>
  <c r="AL102" i="2"/>
  <c r="AE107" i="2"/>
  <c r="AJ99" i="2"/>
  <c r="AI95" i="2"/>
  <c r="Z96" i="2"/>
  <c r="Y287" i="2"/>
  <c r="AI114" i="2"/>
  <c r="AG83" i="2"/>
  <c r="AJ82" i="2"/>
  <c r="AK95" i="2"/>
  <c r="AF57" i="2"/>
  <c r="AF60" i="2"/>
  <c r="AE52" i="2"/>
  <c r="AH57" i="2"/>
  <c r="AE79" i="2"/>
  <c r="AH98" i="2"/>
  <c r="AH95" i="2"/>
  <c r="AL52" i="2"/>
  <c r="AF95" i="2"/>
  <c r="AD68" i="2"/>
  <c r="AJ50" i="2"/>
  <c r="AJ57" i="2"/>
  <c r="AD51" i="2"/>
  <c r="AG79" i="2"/>
  <c r="AJ98" i="2"/>
  <c r="AJ95" i="2"/>
  <c r="Y298" i="2"/>
  <c r="AI67" i="2"/>
  <c r="AG85" i="2"/>
  <c r="AG109" i="2"/>
  <c r="AJ66" i="2"/>
  <c r="AK67" i="2"/>
  <c r="AI61" i="2"/>
  <c r="AE57" i="2"/>
  <c r="AH51" i="2"/>
  <c r="AI85" i="2"/>
  <c r="AL79" i="2"/>
  <c r="AK109" i="2"/>
  <c r="AJ103" i="2"/>
  <c r="AE95" i="2"/>
  <c r="Z59" i="2"/>
  <c r="U256" i="2"/>
  <c r="Z111" i="2"/>
  <c r="AD112" i="2"/>
  <c r="AF68" i="2"/>
  <c r="AL57" i="2"/>
  <c r="AL95" i="2"/>
  <c r="AD67" i="2"/>
  <c r="AD61" i="2"/>
  <c r="AG51" i="2"/>
  <c r="AE83" i="2"/>
  <c r="AI87" i="2"/>
  <c r="AL109" i="2"/>
  <c r="AL103" i="2"/>
  <c r="Y282" i="2"/>
  <c r="AD95" i="2"/>
  <c r="X292" i="2"/>
  <c r="AI62" i="2"/>
  <c r="AH53" i="2"/>
  <c r="AF90" i="2"/>
  <c r="AK110" i="2"/>
  <c r="Z72" i="2"/>
  <c r="AK62" i="2"/>
  <c r="AH61" i="2"/>
  <c r="AH90" i="2"/>
  <c r="AF80" i="2"/>
  <c r="AF100" i="2"/>
  <c r="AL98" i="2"/>
  <c r="AL101" i="2"/>
  <c r="AK66" i="2"/>
  <c r="AF62" i="2"/>
  <c r="AJ60" i="2"/>
  <c r="AH58" i="2"/>
  <c r="AL50" i="2"/>
  <c r="AG64" i="2"/>
  <c r="AL64" i="2"/>
  <c r="AJ61" i="2"/>
  <c r="AL53" i="2"/>
  <c r="AJ51" i="2"/>
  <c r="AK79" i="2"/>
  <c r="AI77" i="2"/>
  <c r="AJ90" i="2"/>
  <c r="AH87" i="2"/>
  <c r="AI88" i="2"/>
  <c r="AH80" i="2"/>
  <c r="AK76" i="2"/>
  <c r="AE100" i="2"/>
  <c r="AE98" i="2"/>
  <c r="AE96" i="2"/>
  <c r="AF113" i="2"/>
  <c r="AG103" i="2"/>
  <c r="AE101" i="2"/>
  <c r="AD97" i="2"/>
  <c r="AK97" i="2"/>
  <c r="Z85" i="2"/>
  <c r="Z110" i="2"/>
  <c r="Y284" i="2"/>
  <c r="AD103" i="2"/>
  <c r="AD80" i="2"/>
  <c r="AH60" i="2"/>
  <c r="AI79" i="2"/>
  <c r="AK113" i="2"/>
  <c r="AF110" i="2"/>
  <c r="Z104" i="2"/>
  <c r="AD66" i="2"/>
  <c r="AE60" i="2"/>
  <c r="AL60" i="2"/>
  <c r="AJ58" i="2"/>
  <c r="AE50" i="2"/>
  <c r="AK64" i="2"/>
  <c r="AE61" i="2"/>
  <c r="AL61" i="2"/>
  <c r="AE53" i="2"/>
  <c r="AL51" i="2"/>
  <c r="AK81" i="2"/>
  <c r="AD79" i="2"/>
  <c r="AK77" i="2"/>
  <c r="AE90" i="2"/>
  <c r="AL90" i="2"/>
  <c r="AJ87" i="2"/>
  <c r="AD88" i="2"/>
  <c r="AJ80" i="2"/>
  <c r="AD76" i="2"/>
  <c r="AD104" i="2"/>
  <c r="AG100" i="2"/>
  <c r="AG98" i="2"/>
  <c r="AG96" i="2"/>
  <c r="AH113" i="2"/>
  <c r="AI103" i="2"/>
  <c r="AG101" i="2"/>
  <c r="AF97" i="2"/>
  <c r="Z103" i="2"/>
  <c r="AD96" i="2"/>
  <c r="AD113" i="2"/>
  <c r="Z68" i="2"/>
  <c r="Z100" i="2"/>
  <c r="AJ53" i="2"/>
  <c r="AE103" i="2"/>
  <c r="X291" i="2"/>
  <c r="X290" i="2"/>
  <c r="AF66" i="2"/>
  <c r="AG60" i="2"/>
  <c r="AE58" i="2"/>
  <c r="AL58" i="2"/>
  <c r="AI50" i="2"/>
  <c r="AE64" i="2"/>
  <c r="AG61" i="2"/>
  <c r="AG53" i="2"/>
  <c r="AE51" i="2"/>
  <c r="AD81" i="2"/>
  <c r="AF79" i="2"/>
  <c r="AD77" i="2"/>
  <c r="AG90" i="2"/>
  <c r="AE87" i="2"/>
  <c r="AL87" i="2"/>
  <c r="AF88" i="2"/>
  <c r="AE80" i="2"/>
  <c r="AL80" i="2"/>
  <c r="AF76" i="2"/>
  <c r="AF104" i="2"/>
  <c r="AI100" i="2"/>
  <c r="AI98" i="2"/>
  <c r="AI96" i="2"/>
  <c r="AJ113" i="2"/>
  <c r="AK103" i="2"/>
  <c r="AI101" i="2"/>
  <c r="AH97" i="2"/>
  <c r="Z105" i="2"/>
  <c r="AI53" i="2"/>
  <c r="AF81" i="2"/>
  <c r="AI90" i="2"/>
  <c r="AG80" i="2"/>
  <c r="AD98" i="2"/>
  <c r="AK98" i="2"/>
  <c r="AL113" i="2"/>
  <c r="AF103" i="2"/>
  <c r="AD101" i="2"/>
  <c r="AK101" i="2"/>
  <c r="AD53" i="2"/>
  <c r="AF83" i="2"/>
  <c r="AJ81" i="2"/>
  <c r="AI104" i="2"/>
  <c r="AF96" i="2"/>
  <c r="AI110" i="2"/>
  <c r="Y286" i="2"/>
  <c r="Y281" i="2"/>
  <c r="Y285" i="2"/>
  <c r="Z83" i="2"/>
  <c r="Z114" i="2"/>
  <c r="AH59" i="2"/>
  <c r="AG54" i="2"/>
  <c r="AE73" i="2"/>
  <c r="Z102" i="2"/>
  <c r="AE59" i="2"/>
  <c r="AI78" i="2"/>
  <c r="AE105" i="2"/>
  <c r="AK105" i="2"/>
  <c r="Z61" i="2"/>
  <c r="Z58" i="2"/>
  <c r="Z76" i="2"/>
  <c r="Z73" i="2"/>
  <c r="Z89" i="2"/>
  <c r="Y256" i="2"/>
  <c r="AJ68" i="2"/>
  <c r="AH66" i="2"/>
  <c r="AD62" i="2"/>
  <c r="AD54" i="2"/>
  <c r="AK54" i="2"/>
  <c r="AI52" i="2"/>
  <c r="AG50" i="2"/>
  <c r="AF67" i="2"/>
  <c r="AD65" i="2"/>
  <c r="AG59" i="2"/>
  <c r="AL49" i="2"/>
  <c r="AI89" i="2"/>
  <c r="AF85" i="2"/>
  <c r="AD83" i="2"/>
  <c r="AK83" i="2"/>
  <c r="AH81" i="2"/>
  <c r="AI73" i="2"/>
  <c r="AI84" i="2"/>
  <c r="AL82" i="2"/>
  <c r="AK78" i="2"/>
  <c r="AE72" i="2"/>
  <c r="AL72" i="2"/>
  <c r="AL106" i="2"/>
  <c r="AI109" i="2"/>
  <c r="AH104" i="2"/>
  <c r="AD100" i="2"/>
  <c r="AK100" i="2"/>
  <c r="AD110" i="2"/>
  <c r="AD105" i="2"/>
  <c r="AG99" i="2"/>
  <c r="Z63" i="2"/>
  <c r="Z60" i="2"/>
  <c r="Z78" i="2"/>
  <c r="Z75" i="2"/>
  <c r="Z91" i="2"/>
  <c r="Z109" i="2"/>
  <c r="Z106" i="2"/>
  <c r="X298" i="2"/>
  <c r="Z54" i="2"/>
  <c r="AG65" i="2"/>
  <c r="AJ59" i="2"/>
  <c r="AL73" i="2"/>
  <c r="X296" i="2"/>
  <c r="AK65" i="2"/>
  <c r="AG84" i="2"/>
  <c r="AE109" i="2"/>
  <c r="AF65" i="2"/>
  <c r="AD84" i="2"/>
  <c r="AD78" i="2"/>
  <c r="AE106" i="2"/>
  <c r="AD109" i="2"/>
  <c r="Z80" i="2"/>
  <c r="AG68" i="2"/>
  <c r="AE66" i="2"/>
  <c r="AL66" i="2"/>
  <c r="AH62" i="2"/>
  <c r="AH54" i="2"/>
  <c r="AF52" i="2"/>
  <c r="AD50" i="2"/>
  <c r="AK50" i="2"/>
  <c r="AJ67" i="2"/>
  <c r="AH65" i="2"/>
  <c r="AK59" i="2"/>
  <c r="AG49" i="2"/>
  <c r="AD89" i="2"/>
  <c r="AJ85" i="2"/>
  <c r="AH83" i="2"/>
  <c r="AE81" i="2"/>
  <c r="AL81" i="2"/>
  <c r="AD73" i="2"/>
  <c r="AF84" i="2"/>
  <c r="AI82" i="2"/>
  <c r="AF78" i="2"/>
  <c r="AI72" i="2"/>
  <c r="AG106" i="2"/>
  <c r="AF109" i="2"/>
  <c r="AL104" i="2"/>
  <c r="AH100" i="2"/>
  <c r="AH110" i="2"/>
  <c r="AH105" i="2"/>
  <c r="AD99" i="2"/>
  <c r="AK99" i="2"/>
  <c r="Z51" i="2"/>
  <c r="Z67" i="2"/>
  <c r="Z64" i="2"/>
  <c r="Z82" i="2"/>
  <c r="Z79" i="2"/>
  <c r="Z97" i="2"/>
  <c r="Z113" i="2"/>
  <c r="AE89" i="2"/>
  <c r="AL89" i="2"/>
  <c r="AG78" i="2"/>
  <c r="Z56" i="2"/>
  <c r="Z90" i="2"/>
  <c r="AH68" i="2"/>
  <c r="AG73" i="2"/>
  <c r="AJ106" i="2"/>
  <c r="AI59" i="2"/>
  <c r="AE49" i="2"/>
  <c r="AK89" i="2"/>
  <c r="AH85" i="2"/>
  <c r="AK84" i="2"/>
  <c r="AF105" i="2"/>
  <c r="Z65" i="2"/>
  <c r="Z62" i="2"/>
  <c r="Z77" i="2"/>
  <c r="Z108" i="2"/>
  <c r="AI68" i="2"/>
  <c r="AG66" i="2"/>
  <c r="AJ62" i="2"/>
  <c r="AJ54" i="2"/>
  <c r="AH52" i="2"/>
  <c r="AF50" i="2"/>
  <c r="AE67" i="2"/>
  <c r="AL67" i="2"/>
  <c r="AJ65" i="2"/>
  <c r="AD59" i="2"/>
  <c r="AI49" i="2"/>
  <c r="AF89" i="2"/>
  <c r="AL85" i="2"/>
  <c r="AJ83" i="2"/>
  <c r="AG81" i="2"/>
  <c r="AF73" i="2"/>
  <c r="AH84" i="2"/>
  <c r="AE82" i="2"/>
  <c r="AK82" i="2"/>
  <c r="AH78" i="2"/>
  <c r="AK72" i="2"/>
  <c r="AI106" i="2"/>
  <c r="AH109" i="2"/>
  <c r="AE104" i="2"/>
  <c r="AJ100" i="2"/>
  <c r="AJ110" i="2"/>
  <c r="AJ105" i="2"/>
  <c r="AF99" i="2"/>
  <c r="Z53" i="2"/>
  <c r="Z50" i="2"/>
  <c r="Z66" i="2"/>
  <c r="Z84" i="2"/>
  <c r="Z81" i="2"/>
  <c r="Z99" i="2"/>
  <c r="Z112" i="2"/>
  <c r="U284" i="2"/>
  <c r="Z57" i="2"/>
  <c r="AH106" i="2"/>
  <c r="AI105" i="2"/>
  <c r="Z74" i="2"/>
  <c r="Z87" i="2"/>
  <c r="AI54" i="2"/>
  <c r="AG52" i="2"/>
  <c r="AL59" i="2"/>
  <c r="AJ49" i="2"/>
  <c r="AG89" i="2"/>
  <c r="AD85" i="2"/>
  <c r="AK85" i="2"/>
  <c r="AE68" i="2"/>
  <c r="AL68" i="2"/>
  <c r="AF54" i="2"/>
  <c r="AD52" i="2"/>
  <c r="AK52" i="2"/>
  <c r="AK73" i="2"/>
  <c r="Z49" i="2"/>
  <c r="Z95" i="2"/>
  <c r="AE62" i="2"/>
  <c r="AE65" i="2"/>
  <c r="AD49" i="2"/>
  <c r="AK49" i="2"/>
  <c r="AD72" i="2"/>
  <c r="AD106" i="2"/>
  <c r="AE110" i="2"/>
  <c r="AH99" i="2"/>
  <c r="Z55" i="2"/>
  <c r="Z52" i="2"/>
  <c r="Z86" i="2"/>
  <c r="Z101" i="2"/>
  <c r="Z98" i="2"/>
  <c r="Y293" i="2"/>
  <c r="X286" i="2"/>
  <c r="X282" i="2"/>
  <c r="Q120" i="2"/>
  <c r="Q143" i="2" s="1"/>
  <c r="Q137" i="2"/>
  <c r="Q127" i="2"/>
  <c r="Q126" i="2"/>
  <c r="Q128" i="2"/>
  <c r="Q130" i="2"/>
  <c r="Q131" i="2"/>
  <c r="Q132" i="2"/>
  <c r="Q134" i="2"/>
  <c r="Q124" i="2"/>
  <c r="Q118" i="2"/>
  <c r="Q141" i="2" s="1"/>
  <c r="Q133" i="2"/>
  <c r="Q121" i="2"/>
  <c r="Q136" i="2"/>
  <c r="Q129" i="2"/>
  <c r="Q135" i="2"/>
  <c r="Q125" i="2"/>
  <c r="Q122" i="2"/>
  <c r="Q123" i="2"/>
  <c r="Q165" i="2"/>
  <c r="Y142" i="2"/>
  <c r="AC136" i="2"/>
  <c r="AC133" i="2"/>
  <c r="AC130" i="2"/>
  <c r="AC128" i="2"/>
  <c r="AC132" i="2"/>
  <c r="AC126" i="2"/>
  <c r="AC124" i="2"/>
  <c r="AC122" i="2"/>
  <c r="AC120" i="2"/>
  <c r="AC118" i="2"/>
  <c r="AC135" i="2"/>
  <c r="AC129" i="2"/>
  <c r="AC127" i="2"/>
  <c r="AC123" i="2"/>
  <c r="AC119" i="2"/>
  <c r="AC137" i="2"/>
  <c r="AC131" i="2"/>
  <c r="AC134" i="2"/>
  <c r="AC125" i="2"/>
  <c r="AC121" i="2"/>
  <c r="X281" i="2"/>
  <c r="X295" i="2"/>
  <c r="X289" i="2"/>
  <c r="X283" i="2"/>
  <c r="X294" i="2"/>
  <c r="X285" i="2"/>
  <c r="X297" i="2"/>
  <c r="X284" i="2"/>
  <c r="X293" i="2"/>
  <c r="X256" i="2"/>
  <c r="P279" i="2"/>
  <c r="E302" i="2"/>
  <c r="P318" i="2"/>
  <c r="E341" i="2"/>
  <c r="P305" i="2"/>
  <c r="E328" i="2"/>
  <c r="P309" i="2"/>
  <c r="E332" i="2"/>
  <c r="P315" i="2"/>
  <c r="E338" i="2"/>
  <c r="P304" i="2"/>
  <c r="E327" i="2"/>
  <c r="P306" i="2"/>
  <c r="E329" i="2"/>
  <c r="P308" i="2"/>
  <c r="E331" i="2"/>
  <c r="P310" i="2"/>
  <c r="E333" i="2"/>
  <c r="P312" i="2"/>
  <c r="E335" i="2"/>
  <c r="P314" i="2"/>
  <c r="E337" i="2"/>
  <c r="P316" i="2"/>
  <c r="E339" i="2"/>
  <c r="P320" i="2"/>
  <c r="E343" i="2"/>
  <c r="P303" i="2"/>
  <c r="E326" i="2"/>
  <c r="P307" i="2"/>
  <c r="E330" i="2"/>
  <c r="P311" i="2"/>
  <c r="E334" i="2"/>
  <c r="P313" i="2"/>
  <c r="E336" i="2"/>
  <c r="E340" i="2"/>
  <c r="P317" i="2"/>
  <c r="P321" i="2"/>
  <c r="E344" i="2"/>
  <c r="P319" i="2"/>
  <c r="E342" i="2"/>
  <c r="G318" i="2"/>
  <c r="C75" i="11"/>
  <c r="F306" i="2"/>
  <c r="F27" i="11"/>
  <c r="K321" i="2"/>
  <c r="L314" i="2"/>
  <c r="F5" i="11"/>
  <c r="C69" i="11"/>
  <c r="G308" i="2"/>
  <c r="F64" i="11"/>
  <c r="G279" i="2"/>
  <c r="F35" i="11"/>
  <c r="F16" i="11"/>
  <c r="C76" i="11"/>
  <c r="L319" i="2"/>
  <c r="K316" i="2"/>
  <c r="F62" i="11"/>
  <c r="K306" i="2"/>
  <c r="K309" i="2"/>
  <c r="L303" i="2"/>
  <c r="G11" i="11"/>
  <c r="F340" i="2"/>
  <c r="D86" i="11"/>
  <c r="G328" i="2"/>
  <c r="G55" i="11"/>
  <c r="F341" i="2"/>
  <c r="D82" i="11"/>
  <c r="D83" i="11"/>
  <c r="L335" i="2"/>
  <c r="F73" i="11"/>
  <c r="K332" i="2"/>
  <c r="F330" i="2"/>
  <c r="G335" i="2"/>
  <c r="G10" i="11"/>
  <c r="G342" i="2"/>
  <c r="G340" i="2"/>
  <c r="D76" i="11"/>
  <c r="K329" i="2"/>
  <c r="G341" i="2"/>
  <c r="H2" i="11"/>
  <c r="F86" i="11"/>
  <c r="G62" i="11"/>
  <c r="F331" i="2"/>
  <c r="F79" i="11"/>
  <c r="G61" i="11"/>
  <c r="F80" i="11"/>
  <c r="K303" i="2"/>
  <c r="F61" i="11"/>
  <c r="L307" i="2"/>
  <c r="C68" i="11"/>
  <c r="C86" i="11"/>
  <c r="G307" i="2"/>
  <c r="K310" i="2"/>
  <c r="L321" i="2"/>
  <c r="G3" i="11"/>
  <c r="C73" i="11"/>
  <c r="F48" i="11"/>
  <c r="L304" i="2"/>
  <c r="K312" i="2"/>
  <c r="F18" i="11"/>
  <c r="F309" i="2"/>
  <c r="G321" i="2"/>
  <c r="K305" i="2"/>
  <c r="G319" i="2"/>
  <c r="F42" i="11"/>
  <c r="G309" i="2"/>
  <c r="G337" i="2"/>
  <c r="G34" i="11"/>
  <c r="E81" i="11"/>
  <c r="F328" i="2"/>
  <c r="G52" i="11"/>
  <c r="L340" i="2"/>
  <c r="K340" i="2"/>
  <c r="F81" i="11"/>
  <c r="D73" i="11"/>
  <c r="F71" i="11"/>
  <c r="G48" i="11"/>
  <c r="L332" i="2"/>
  <c r="L342" i="2"/>
  <c r="K326" i="2"/>
  <c r="L302" i="2"/>
  <c r="G39" i="11"/>
  <c r="F302" i="2"/>
  <c r="E69" i="11"/>
  <c r="G4" i="11"/>
  <c r="K330" i="2"/>
  <c r="G36" i="11"/>
  <c r="G33" i="11"/>
  <c r="G56" i="11"/>
  <c r="F343" i="2"/>
  <c r="D85" i="11"/>
  <c r="L315" i="2"/>
  <c r="F38" i="11"/>
  <c r="L311" i="2"/>
  <c r="D77" i="11"/>
  <c r="G17" i="11"/>
  <c r="E75" i="11"/>
  <c r="L329" i="2"/>
  <c r="G5" i="11"/>
  <c r="G18" i="11"/>
  <c r="G49" i="11"/>
  <c r="L333" i="2"/>
  <c r="E73" i="11"/>
  <c r="F82" i="11"/>
  <c r="K344" i="2"/>
  <c r="E82" i="11"/>
  <c r="G64" i="11"/>
  <c r="K333" i="2"/>
  <c r="G317" i="2"/>
  <c r="G334" i="2"/>
  <c r="E70" i="11"/>
  <c r="F337" i="2"/>
  <c r="F329" i="2"/>
  <c r="L336" i="2"/>
  <c r="G13" i="11"/>
  <c r="C85" i="11"/>
  <c r="K313" i="2"/>
  <c r="F308" i="2"/>
  <c r="G304" i="2"/>
  <c r="F53" i="11"/>
  <c r="C80" i="11"/>
  <c r="F46" i="11"/>
  <c r="F312" i="2"/>
  <c r="C87" i="11"/>
  <c r="F49" i="11"/>
  <c r="F30" i="11"/>
  <c r="F4" i="11"/>
  <c r="F7" i="11"/>
  <c r="F304" i="2"/>
  <c r="K315" i="2"/>
  <c r="F279" i="2"/>
  <c r="G305" i="2"/>
  <c r="C74" i="11"/>
  <c r="F25" i="11"/>
  <c r="F313" i="2"/>
  <c r="F338" i="2"/>
  <c r="L337" i="2"/>
  <c r="D75" i="11"/>
  <c r="G24" i="11"/>
  <c r="K335" i="2"/>
  <c r="G47" i="11"/>
  <c r="E77" i="11"/>
  <c r="G42" i="11"/>
  <c r="G12" i="11"/>
  <c r="D84" i="11"/>
  <c r="G43" i="11"/>
  <c r="G59" i="11"/>
  <c r="G343" i="2"/>
  <c r="G32" i="11"/>
  <c r="G339" i="2"/>
  <c r="G41" i="11"/>
  <c r="D87" i="11"/>
  <c r="G20" i="11"/>
  <c r="K336" i="2"/>
  <c r="E84" i="11"/>
  <c r="G37" i="11"/>
  <c r="F342" i="2"/>
  <c r="K327" i="2"/>
  <c r="F74" i="11"/>
  <c r="K337" i="2"/>
  <c r="F33" i="11"/>
  <c r="K308" i="2"/>
  <c r="G313" i="2"/>
  <c r="F320" i="2"/>
  <c r="F37" i="11"/>
  <c r="L305" i="2"/>
  <c r="F307" i="2"/>
  <c r="C83" i="11"/>
  <c r="F26" i="11"/>
  <c r="F315" i="2"/>
  <c r="L279" i="2"/>
  <c r="F10" i="11"/>
  <c r="L320" i="2"/>
  <c r="F12" i="11"/>
  <c r="F59" i="11"/>
  <c r="L310" i="2"/>
  <c r="F17" i="11"/>
  <c r="F327" i="2"/>
  <c r="G21" i="11"/>
  <c r="G60" i="11"/>
  <c r="D81" i="11"/>
  <c r="K339" i="2"/>
  <c r="G6" i="11"/>
  <c r="G46" i="11"/>
  <c r="H4" i="11"/>
  <c r="F78" i="11"/>
  <c r="G27" i="11"/>
  <c r="G326" i="2"/>
  <c r="G329" i="2"/>
  <c r="K338" i="2"/>
  <c r="F339" i="2"/>
  <c r="L330" i="2"/>
  <c r="K343" i="2"/>
  <c r="D68" i="11"/>
  <c r="F85" i="11"/>
  <c r="L339" i="2"/>
  <c r="F63" i="11"/>
  <c r="F55" i="11"/>
  <c r="F318" i="2"/>
  <c r="F58" i="11"/>
  <c r="F34" i="11"/>
  <c r="F51" i="11"/>
  <c r="L318" i="2"/>
  <c r="F13" i="11"/>
  <c r="F311" i="2"/>
  <c r="F14" i="11"/>
  <c r="C70" i="11"/>
  <c r="F319" i="2"/>
  <c r="G310" i="2"/>
  <c r="K314" i="2"/>
  <c r="F2" i="11"/>
  <c r="G311" i="2"/>
  <c r="L313" i="2"/>
  <c r="L309" i="2"/>
  <c r="F317" i="2"/>
  <c r="F47" i="11"/>
  <c r="G25" i="11"/>
  <c r="K342" i="2"/>
  <c r="G26" i="11"/>
  <c r="G28" i="11"/>
  <c r="K328" i="2"/>
  <c r="F83" i="11"/>
  <c r="G327" i="2"/>
  <c r="E78" i="11"/>
  <c r="F344" i="2"/>
  <c r="F76" i="11"/>
  <c r="L341" i="2"/>
  <c r="D71" i="11"/>
  <c r="F87" i="11"/>
  <c r="E74" i="11"/>
  <c r="G40" i="11"/>
  <c r="E79" i="11"/>
  <c r="F68" i="11"/>
  <c r="K331" i="2"/>
  <c r="L343" i="2"/>
  <c r="E87" i="11"/>
  <c r="E72" i="11"/>
  <c r="G16" i="11"/>
  <c r="D72" i="11"/>
  <c r="E83" i="11"/>
  <c r="G31" i="11"/>
  <c r="L306" i="2"/>
  <c r="F31" i="11"/>
  <c r="K319" i="2"/>
  <c r="C84" i="11"/>
  <c r="F57" i="11"/>
  <c r="F41" i="11"/>
  <c r="F54" i="11"/>
  <c r="F52" i="11"/>
  <c r="F9" i="11"/>
  <c r="F336" i="2"/>
  <c r="G15" i="11"/>
  <c r="G65" i="11"/>
  <c r="G8" i="11"/>
  <c r="G333" i="2"/>
  <c r="G330" i="2"/>
  <c r="G344" i="2"/>
  <c r="K341" i="2"/>
  <c r="G19" i="11"/>
  <c r="L344" i="2"/>
  <c r="F333" i="2"/>
  <c r="K334" i="2"/>
  <c r="F70" i="11"/>
  <c r="F60" i="11"/>
  <c r="G320" i="2"/>
  <c r="G306" i="2"/>
  <c r="H3" i="11"/>
  <c r="F11" i="11"/>
  <c r="F32" i="11"/>
  <c r="F303" i="2"/>
  <c r="C71" i="11"/>
  <c r="F28" i="11"/>
  <c r="F40" i="11"/>
  <c r="F321" i="2"/>
  <c r="F77" i="11"/>
  <c r="G53" i="11"/>
  <c r="D69" i="11"/>
  <c r="G14" i="11"/>
  <c r="L326" i="2"/>
  <c r="G7" i="11"/>
  <c r="L317" i="2"/>
  <c r="C72" i="11"/>
  <c r="G316" i="2"/>
  <c r="F6" i="11"/>
  <c r="G314" i="2"/>
  <c r="F20" i="11"/>
  <c r="L312" i="2"/>
  <c r="F8" i="11"/>
  <c r="F56" i="11"/>
  <c r="G303" i="2"/>
  <c r="F314" i="2"/>
  <c r="F29" i="11"/>
  <c r="F43" i="11"/>
  <c r="F21" i="11"/>
  <c r="K304" i="2"/>
  <c r="F310" i="2"/>
  <c r="F19" i="11"/>
  <c r="C81" i="11"/>
  <c r="G315" i="2"/>
  <c r="F50" i="11"/>
  <c r="L334" i="2"/>
  <c r="G331" i="2"/>
  <c r="G35" i="11"/>
  <c r="D70" i="11"/>
  <c r="I3" i="11"/>
  <c r="G63" i="11"/>
  <c r="G50" i="11"/>
  <c r="G9" i="11"/>
  <c r="E76" i="11"/>
  <c r="E85" i="11"/>
  <c r="G30" i="11"/>
  <c r="E80" i="11"/>
  <c r="D78" i="11"/>
  <c r="L328" i="2"/>
  <c r="G29" i="11"/>
  <c r="E68" i="11"/>
  <c r="F75" i="11"/>
  <c r="D80" i="11"/>
  <c r="G51" i="11"/>
  <c r="L338" i="2"/>
  <c r="G38" i="11"/>
  <c r="F334" i="2"/>
  <c r="F84" i="11"/>
  <c r="F335" i="2"/>
  <c r="F326" i="2"/>
  <c r="F316" i="2"/>
  <c r="K317" i="2"/>
  <c r="G312" i="2"/>
  <c r="L308" i="2"/>
  <c r="K318" i="2"/>
  <c r="F36" i="11"/>
  <c r="C78" i="11"/>
  <c r="F24" i="11"/>
  <c r="K320" i="2"/>
  <c r="F305" i="2"/>
  <c r="L316" i="2"/>
  <c r="C82" i="11"/>
  <c r="F72" i="11"/>
  <c r="D79" i="11"/>
  <c r="G302" i="2"/>
  <c r="D74" i="11"/>
  <c r="L331" i="2"/>
  <c r="G338" i="2"/>
  <c r="K302" i="2"/>
  <c r="G2" i="11"/>
  <c r="F332" i="2"/>
  <c r="E86" i="11"/>
  <c r="G336" i="2"/>
  <c r="G332" i="2"/>
  <c r="K307" i="2"/>
  <c r="F65" i="11"/>
  <c r="K279" i="2"/>
  <c r="F15" i="11"/>
  <c r="F39" i="11"/>
  <c r="K311" i="2"/>
  <c r="C77" i="11"/>
  <c r="C79" i="11"/>
  <c r="F69" i="11"/>
  <c r="G58" i="11"/>
  <c r="L327" i="2"/>
  <c r="E71" i="11"/>
  <c r="G57" i="11"/>
  <c r="G54" i="11"/>
  <c r="H309" i="2" l="1"/>
  <c r="R309" i="2"/>
  <c r="R332" i="2" s="1"/>
  <c r="I309" i="2"/>
  <c r="T309" i="2" s="1"/>
  <c r="J309" i="2"/>
  <c r="U309" i="2" s="1"/>
  <c r="W303" i="2"/>
  <c r="H315" i="2"/>
  <c r="R315" i="2"/>
  <c r="R338" i="2" s="1"/>
  <c r="J315" i="2"/>
  <c r="U315" i="2" s="1"/>
  <c r="I315" i="2"/>
  <c r="W311" i="2"/>
  <c r="W334" i="2" s="1"/>
  <c r="M309" i="2"/>
  <c r="N309" i="2" s="1"/>
  <c r="Y309" i="2" s="1"/>
  <c r="R317" i="2"/>
  <c r="R340" i="2" s="1"/>
  <c r="J317" i="2"/>
  <c r="I317" i="2"/>
  <c r="T317" i="2" s="1"/>
  <c r="H317" i="2"/>
  <c r="W316" i="2"/>
  <c r="W339" i="2" s="1"/>
  <c r="W309" i="2"/>
  <c r="W310" i="2"/>
  <c r="W333" i="2" s="1"/>
  <c r="I319" i="2"/>
  <c r="T319" i="2" s="1"/>
  <c r="H319" i="2"/>
  <c r="R319" i="2"/>
  <c r="J319" i="2"/>
  <c r="U319" i="2" s="1"/>
  <c r="M306" i="2"/>
  <c r="N306" i="2" s="1"/>
  <c r="Y306" i="2" s="1"/>
  <c r="W313" i="2"/>
  <c r="W336" i="2" s="1"/>
  <c r="R305" i="2"/>
  <c r="R328" i="2" s="1"/>
  <c r="I305" i="2"/>
  <c r="T305" i="2" s="1"/>
  <c r="J305" i="2"/>
  <c r="U305" i="2" s="1"/>
  <c r="H305" i="2"/>
  <c r="M305" i="2"/>
  <c r="N305" i="2" s="1"/>
  <c r="I311" i="2"/>
  <c r="T311" i="2" s="1"/>
  <c r="H311" i="2"/>
  <c r="J311" i="2"/>
  <c r="U311" i="2" s="1"/>
  <c r="R311" i="2"/>
  <c r="R334" i="2" s="1"/>
  <c r="I321" i="2"/>
  <c r="T321" i="2" s="1"/>
  <c r="J321" i="2"/>
  <c r="U321" i="2" s="1"/>
  <c r="R321" i="2"/>
  <c r="R344" i="2" s="1"/>
  <c r="H321" i="2"/>
  <c r="M316" i="2"/>
  <c r="N316" i="2" s="1"/>
  <c r="Y316" i="2" s="1"/>
  <c r="M304" i="2"/>
  <c r="N304" i="2" s="1"/>
  <c r="Y304" i="2" s="1"/>
  <c r="M315" i="2"/>
  <c r="N315" i="2" s="1"/>
  <c r="Y315" i="2" s="1"/>
  <c r="W319" i="2"/>
  <c r="W342" i="2" s="1"/>
  <c r="M320" i="2"/>
  <c r="N320" i="2" s="1"/>
  <c r="Y320" i="2" s="1"/>
  <c r="M314" i="2"/>
  <c r="N314" i="2" s="1"/>
  <c r="Y314" i="2" s="1"/>
  <c r="W320" i="2"/>
  <c r="W343" i="2" s="1"/>
  <c r="M311" i="2"/>
  <c r="N311" i="2" s="1"/>
  <c r="R310" i="2"/>
  <c r="R333" i="2" s="1"/>
  <c r="I310" i="2"/>
  <c r="T310" i="2" s="1"/>
  <c r="H310" i="2"/>
  <c r="J310" i="2"/>
  <c r="W315" i="2"/>
  <c r="W338" i="2" s="1"/>
  <c r="M312" i="2"/>
  <c r="N312" i="2" s="1"/>
  <c r="Y312" i="2" s="1"/>
  <c r="W304" i="2"/>
  <c r="W327" i="2" s="1"/>
  <c r="W279" i="2"/>
  <c r="I279" i="2"/>
  <c r="T279" i="2" s="1"/>
  <c r="H279" i="2"/>
  <c r="J279" i="2"/>
  <c r="U279" i="2" s="1"/>
  <c r="R279" i="2"/>
  <c r="I303" i="2"/>
  <c r="T303" i="2" s="1"/>
  <c r="H303" i="2"/>
  <c r="J303" i="2"/>
  <c r="U303" i="2" s="1"/>
  <c r="R303" i="2"/>
  <c r="J308" i="2"/>
  <c r="U308" i="2" s="1"/>
  <c r="I308" i="2"/>
  <c r="T308" i="2" s="1"/>
  <c r="H308" i="2"/>
  <c r="R308" i="2"/>
  <c r="R331" i="2" s="1"/>
  <c r="W321" i="2"/>
  <c r="W344" i="2" s="1"/>
  <c r="M279" i="2"/>
  <c r="N279" i="2" s="1"/>
  <c r="Y279" i="2" s="1"/>
  <c r="M319" i="2"/>
  <c r="N319" i="2" s="1"/>
  <c r="Y319" i="2" s="1"/>
  <c r="W312" i="2"/>
  <c r="W318" i="2"/>
  <c r="W341" i="2" s="1"/>
  <c r="M310" i="2"/>
  <c r="N310" i="2" s="1"/>
  <c r="Y310" i="2" s="1"/>
  <c r="M318" i="2"/>
  <c r="N318" i="2" s="1"/>
  <c r="Y318" i="2" s="1"/>
  <c r="W305" i="2"/>
  <c r="W328" i="2" s="1"/>
  <c r="I307" i="2"/>
  <c r="T307" i="2" s="1"/>
  <c r="H307" i="2"/>
  <c r="J307" i="2"/>
  <c r="U307" i="2" s="1"/>
  <c r="R307" i="2"/>
  <c r="W314" i="2"/>
  <c r="W337" i="2" s="1"/>
  <c r="W308" i="2"/>
  <c r="W331" i="2" s="1"/>
  <c r="J314" i="2"/>
  <c r="U314" i="2" s="1"/>
  <c r="I314" i="2"/>
  <c r="T314" i="2" s="1"/>
  <c r="R314" i="2"/>
  <c r="R337" i="2" s="1"/>
  <c r="H314" i="2"/>
  <c r="M321" i="2"/>
  <c r="N321" i="2" s="1"/>
  <c r="Y321" i="2" s="1"/>
  <c r="J304" i="2"/>
  <c r="U304" i="2" s="1"/>
  <c r="I304" i="2"/>
  <c r="T304" i="2" s="1"/>
  <c r="H304" i="2"/>
  <c r="R304" i="2"/>
  <c r="R327" i="2" s="1"/>
  <c r="J306" i="2"/>
  <c r="I306" i="2"/>
  <c r="T306" i="2" s="1"/>
  <c r="R306" i="2"/>
  <c r="R329" i="2" s="1"/>
  <c r="H306" i="2"/>
  <c r="J312" i="2"/>
  <c r="U312" i="2" s="1"/>
  <c r="H312" i="2"/>
  <c r="R312" i="2"/>
  <c r="R335" i="2" s="1"/>
  <c r="I312" i="2"/>
  <c r="T312" i="2" s="1"/>
  <c r="J316" i="2"/>
  <c r="U316" i="2" s="1"/>
  <c r="H316" i="2"/>
  <c r="I316" i="2"/>
  <c r="T316" i="2" s="1"/>
  <c r="R316" i="2"/>
  <c r="R339" i="2" s="1"/>
  <c r="J313" i="2"/>
  <c r="U313" i="2" s="1"/>
  <c r="I313" i="2"/>
  <c r="T313" i="2" s="1"/>
  <c r="R313" i="2"/>
  <c r="R336" i="2" s="1"/>
  <c r="H313" i="2"/>
  <c r="W307" i="2"/>
  <c r="J320" i="2"/>
  <c r="U320" i="2" s="1"/>
  <c r="H320" i="2"/>
  <c r="I320" i="2"/>
  <c r="T320" i="2" s="1"/>
  <c r="R320" i="2"/>
  <c r="M317" i="2"/>
  <c r="N317" i="2" s="1"/>
  <c r="Y317" i="2" s="1"/>
  <c r="M308" i="2"/>
  <c r="N308" i="2" s="1"/>
  <c r="Y308" i="2" s="1"/>
  <c r="M313" i="2"/>
  <c r="N313" i="2" s="1"/>
  <c r="Y313" i="2" s="1"/>
  <c r="M307" i="2"/>
  <c r="N307" i="2" s="1"/>
  <c r="W306" i="2"/>
  <c r="W329" i="2" s="1"/>
  <c r="W317" i="2"/>
  <c r="W340" i="2" s="1"/>
  <c r="M303" i="2"/>
  <c r="N303" i="2" s="1"/>
  <c r="I318" i="2"/>
  <c r="H318" i="2"/>
  <c r="R318" i="2"/>
  <c r="R341" i="2" s="1"/>
  <c r="J318" i="2"/>
  <c r="U318" i="2" s="1"/>
  <c r="U306" i="2"/>
  <c r="T315" i="2"/>
  <c r="U317" i="2"/>
  <c r="V155" i="2"/>
  <c r="V159" i="2"/>
  <c r="V157" i="2"/>
  <c r="V156" i="2"/>
  <c r="V147" i="2"/>
  <c r="V142" i="2"/>
  <c r="V158" i="2"/>
  <c r="V143" i="2"/>
  <c r="V148" i="2"/>
  <c r="V149" i="2"/>
  <c r="V144" i="2"/>
  <c r="V150" i="2"/>
  <c r="V146" i="2"/>
  <c r="V153" i="2"/>
  <c r="V145" i="2"/>
  <c r="V152" i="2"/>
  <c r="V154" i="2"/>
  <c r="V160" i="2"/>
  <c r="V151" i="2"/>
  <c r="V141" i="2"/>
  <c r="S145" i="2"/>
  <c r="S151" i="2"/>
  <c r="S156" i="2"/>
  <c r="S148" i="2"/>
  <c r="S146" i="2"/>
  <c r="S144" i="2"/>
  <c r="S157" i="2"/>
  <c r="S154" i="2"/>
  <c r="S143" i="2"/>
  <c r="S142" i="2"/>
  <c r="S155" i="2"/>
  <c r="S152" i="2"/>
  <c r="S149" i="2"/>
  <c r="S159" i="2"/>
  <c r="S150" i="2"/>
  <c r="S153" i="2"/>
  <c r="S158" i="2"/>
  <c r="S147" i="2"/>
  <c r="S160" i="2"/>
  <c r="S141" i="2"/>
  <c r="T318" i="2"/>
  <c r="Y311" i="2"/>
  <c r="U310" i="2"/>
  <c r="Y307" i="2"/>
  <c r="Y305" i="2"/>
  <c r="X314" i="2"/>
  <c r="X305" i="2"/>
  <c r="Q146" i="2"/>
  <c r="Q148" i="2"/>
  <c r="Q152" i="2"/>
  <c r="Q144" i="2"/>
  <c r="Q157" i="2"/>
  <c r="Q154" i="2"/>
  <c r="Q151" i="2"/>
  <c r="Q150" i="2"/>
  <c r="Q188" i="2"/>
  <c r="Q145" i="2"/>
  <c r="Q158" i="2"/>
  <c r="Q159" i="2"/>
  <c r="Q156" i="2"/>
  <c r="Q147" i="2"/>
  <c r="Q155" i="2"/>
  <c r="Q153" i="2"/>
  <c r="Q149" i="2"/>
  <c r="Q160" i="2"/>
  <c r="Q164" i="2"/>
  <c r="Q166" i="2"/>
  <c r="AJ121" i="2"/>
  <c r="AF121" i="2"/>
  <c r="AK121" i="2"/>
  <c r="AG121" i="2"/>
  <c r="AL121" i="2"/>
  <c r="AH121" i="2"/>
  <c r="AD121" i="2"/>
  <c r="AI121" i="2"/>
  <c r="AE121" i="2"/>
  <c r="AJ134" i="2"/>
  <c r="AF134" i="2"/>
  <c r="AI134" i="2"/>
  <c r="AK134" i="2"/>
  <c r="AL134" i="2"/>
  <c r="AH134" i="2"/>
  <c r="AD134" i="2"/>
  <c r="AE134" i="2"/>
  <c r="AG134" i="2"/>
  <c r="AJ137" i="2"/>
  <c r="AF137" i="2"/>
  <c r="AK137" i="2"/>
  <c r="AG137" i="2"/>
  <c r="AL137" i="2"/>
  <c r="AH137" i="2"/>
  <c r="AD137" i="2"/>
  <c r="AI137" i="2"/>
  <c r="AE137" i="2"/>
  <c r="AL123" i="2"/>
  <c r="AH123" i="2"/>
  <c r="AD123" i="2"/>
  <c r="AI123" i="2"/>
  <c r="AE123" i="2"/>
  <c r="AJ123" i="2"/>
  <c r="AF123" i="2"/>
  <c r="AK123" i="2"/>
  <c r="AG123" i="2"/>
  <c r="AK129" i="2"/>
  <c r="AG129" i="2"/>
  <c r="AL129" i="2"/>
  <c r="AH129" i="2"/>
  <c r="AD129" i="2"/>
  <c r="AI129" i="2"/>
  <c r="AE129" i="2"/>
  <c r="AJ129" i="2"/>
  <c r="AF129" i="2"/>
  <c r="Z137" i="2"/>
  <c r="Z133" i="2"/>
  <c r="Z129" i="2"/>
  <c r="Z125" i="2"/>
  <c r="Z121" i="2"/>
  <c r="Z136" i="2"/>
  <c r="Z132" i="2"/>
  <c r="Z128" i="2"/>
  <c r="Z124" i="2"/>
  <c r="Z120" i="2"/>
  <c r="Z135" i="2"/>
  <c r="Z131" i="2"/>
  <c r="Z127" i="2"/>
  <c r="Z123" i="2"/>
  <c r="Z119" i="2"/>
  <c r="Z134" i="2"/>
  <c r="Z130" i="2"/>
  <c r="Z126" i="2"/>
  <c r="Z122" i="2"/>
  <c r="Z118" i="2"/>
  <c r="AL118" i="2"/>
  <c r="AH118" i="2"/>
  <c r="AD118" i="2"/>
  <c r="AI118" i="2"/>
  <c r="AE118" i="2"/>
  <c r="AJ118" i="2"/>
  <c r="AF118" i="2"/>
  <c r="AK118" i="2"/>
  <c r="AG118" i="2"/>
  <c r="AL122" i="2"/>
  <c r="AH122" i="2"/>
  <c r="AD122" i="2"/>
  <c r="AI122" i="2"/>
  <c r="AE122" i="2"/>
  <c r="AJ122" i="2"/>
  <c r="AF122" i="2"/>
  <c r="AK122" i="2"/>
  <c r="AG122" i="2"/>
  <c r="AL126" i="2"/>
  <c r="AH126" i="2"/>
  <c r="AD126" i="2"/>
  <c r="AI126" i="2"/>
  <c r="AE126" i="2"/>
  <c r="AJ126" i="2"/>
  <c r="AF126" i="2"/>
  <c r="AK126" i="2"/>
  <c r="AG126" i="2"/>
  <c r="AK128" i="2"/>
  <c r="AG128" i="2"/>
  <c r="AL128" i="2"/>
  <c r="AH128" i="2"/>
  <c r="AD128" i="2"/>
  <c r="AI128" i="2"/>
  <c r="AE128" i="2"/>
  <c r="AJ128" i="2"/>
  <c r="AF128" i="2"/>
  <c r="AL133" i="2"/>
  <c r="AH133" i="2"/>
  <c r="AD133" i="2"/>
  <c r="AG133" i="2"/>
  <c r="AE133" i="2"/>
  <c r="AJ133" i="2"/>
  <c r="AF133" i="2"/>
  <c r="AK133" i="2"/>
  <c r="AI133" i="2"/>
  <c r="Y165" i="2"/>
  <c r="AC159" i="2"/>
  <c r="AC156" i="2"/>
  <c r="AC153" i="2"/>
  <c r="AC151" i="2"/>
  <c r="AC155" i="2"/>
  <c r="AC149" i="2"/>
  <c r="AC147" i="2"/>
  <c r="AC145" i="2"/>
  <c r="AC143" i="2"/>
  <c r="AC141" i="2"/>
  <c r="AC158" i="2"/>
  <c r="AC152" i="2"/>
  <c r="AC150" i="2"/>
  <c r="AC146" i="2"/>
  <c r="AC142" i="2"/>
  <c r="AC160" i="2"/>
  <c r="AC154" i="2"/>
  <c r="AC157" i="2"/>
  <c r="AC148" i="2"/>
  <c r="AC144" i="2"/>
  <c r="AJ125" i="2"/>
  <c r="AF125" i="2"/>
  <c r="AK125" i="2"/>
  <c r="AG125" i="2"/>
  <c r="AL125" i="2"/>
  <c r="AH125" i="2"/>
  <c r="AD125" i="2"/>
  <c r="AI125" i="2"/>
  <c r="AE125" i="2"/>
  <c r="AI131" i="2"/>
  <c r="AE131" i="2"/>
  <c r="AJ131" i="2"/>
  <c r="AF131" i="2"/>
  <c r="AK131" i="2"/>
  <c r="AG131" i="2"/>
  <c r="AL131" i="2"/>
  <c r="AH131" i="2"/>
  <c r="AD131" i="2"/>
  <c r="AL119" i="2"/>
  <c r="AH119" i="2"/>
  <c r="AD119" i="2"/>
  <c r="AI119" i="2"/>
  <c r="AE119" i="2"/>
  <c r="AJ119" i="2"/>
  <c r="AF119" i="2"/>
  <c r="AK119" i="2"/>
  <c r="AG119" i="2"/>
  <c r="AL127" i="2"/>
  <c r="AH127" i="2"/>
  <c r="AD127" i="2"/>
  <c r="AI127" i="2"/>
  <c r="AE127" i="2"/>
  <c r="AJ127" i="2"/>
  <c r="AF127" i="2"/>
  <c r="AK127" i="2"/>
  <c r="AG127" i="2"/>
  <c r="AL135" i="2"/>
  <c r="AH135" i="2"/>
  <c r="AD135" i="2"/>
  <c r="AI135" i="2"/>
  <c r="AE135" i="2"/>
  <c r="AJ135" i="2"/>
  <c r="AF135" i="2"/>
  <c r="AK135" i="2"/>
  <c r="AG135" i="2"/>
  <c r="AJ120" i="2"/>
  <c r="AF120" i="2"/>
  <c r="AK120" i="2"/>
  <c r="AG120" i="2"/>
  <c r="AL120" i="2"/>
  <c r="AH120" i="2"/>
  <c r="AD120" i="2"/>
  <c r="AI120" i="2"/>
  <c r="AE120" i="2"/>
  <c r="AJ124" i="2"/>
  <c r="AF124" i="2"/>
  <c r="AK124" i="2"/>
  <c r="AG124" i="2"/>
  <c r="AL124" i="2"/>
  <c r="AH124" i="2"/>
  <c r="AD124" i="2"/>
  <c r="AI124" i="2"/>
  <c r="AE124" i="2"/>
  <c r="AJ132" i="2"/>
  <c r="AF132" i="2"/>
  <c r="AI132" i="2"/>
  <c r="AK132" i="2"/>
  <c r="AL132" i="2"/>
  <c r="AH132" i="2"/>
  <c r="AD132" i="2"/>
  <c r="AE132" i="2"/>
  <c r="AG132" i="2"/>
  <c r="AI130" i="2"/>
  <c r="AE130" i="2"/>
  <c r="AJ130" i="2"/>
  <c r="AF130" i="2"/>
  <c r="AK130" i="2"/>
  <c r="AG130" i="2"/>
  <c r="AL130" i="2"/>
  <c r="AH130" i="2"/>
  <c r="AD130" i="2"/>
  <c r="AJ136" i="2"/>
  <c r="AF136" i="2"/>
  <c r="AK136" i="2"/>
  <c r="AG136" i="2"/>
  <c r="AL136" i="2"/>
  <c r="AH136" i="2"/>
  <c r="AD136" i="2"/>
  <c r="AI136" i="2"/>
  <c r="AE136" i="2"/>
  <c r="X311" i="2"/>
  <c r="J342" i="2"/>
  <c r="H342" i="2"/>
  <c r="I342" i="2"/>
  <c r="M342" i="2"/>
  <c r="N342" i="2" s="1"/>
  <c r="H344" i="2"/>
  <c r="J344" i="2"/>
  <c r="I344" i="2"/>
  <c r="M344" i="2"/>
  <c r="N344" i="2" s="1"/>
  <c r="I336" i="2"/>
  <c r="H336" i="2"/>
  <c r="J336" i="2"/>
  <c r="M336" i="2"/>
  <c r="N336" i="2" s="1"/>
  <c r="H334" i="2"/>
  <c r="J334" i="2"/>
  <c r="I334" i="2"/>
  <c r="M334" i="2"/>
  <c r="N334" i="2" s="1"/>
  <c r="M330" i="2"/>
  <c r="N330" i="2" s="1"/>
  <c r="H330" i="2"/>
  <c r="I330" i="2"/>
  <c r="J330" i="2"/>
  <c r="M326" i="2"/>
  <c r="N326" i="2" s="1"/>
  <c r="H326" i="2"/>
  <c r="I326" i="2"/>
  <c r="J326" i="2"/>
  <c r="M343" i="2"/>
  <c r="N343" i="2" s="1"/>
  <c r="I343" i="2"/>
  <c r="J343" i="2"/>
  <c r="H343" i="2"/>
  <c r="J339" i="2"/>
  <c r="H339" i="2"/>
  <c r="I339" i="2"/>
  <c r="M339" i="2"/>
  <c r="N339" i="2" s="1"/>
  <c r="I337" i="2"/>
  <c r="J337" i="2"/>
  <c r="H337" i="2"/>
  <c r="M337" i="2"/>
  <c r="N337" i="2" s="1"/>
  <c r="J335" i="2"/>
  <c r="H335" i="2"/>
  <c r="I335" i="2"/>
  <c r="M335" i="2"/>
  <c r="N335" i="2" s="1"/>
  <c r="M333" i="2"/>
  <c r="N333" i="2" s="1"/>
  <c r="J333" i="2"/>
  <c r="H333" i="2"/>
  <c r="I333" i="2"/>
  <c r="M331" i="2"/>
  <c r="N331" i="2" s="1"/>
  <c r="J331" i="2"/>
  <c r="I331" i="2"/>
  <c r="H331" i="2"/>
  <c r="M329" i="2"/>
  <c r="N329" i="2" s="1"/>
  <c r="I329" i="2"/>
  <c r="J329" i="2"/>
  <c r="H329" i="2"/>
  <c r="M327" i="2"/>
  <c r="N327" i="2" s="1"/>
  <c r="H327" i="2"/>
  <c r="J327" i="2"/>
  <c r="I327" i="2"/>
  <c r="H338" i="2"/>
  <c r="I338" i="2"/>
  <c r="J338" i="2"/>
  <c r="M338" i="2"/>
  <c r="N338" i="2" s="1"/>
  <c r="M332" i="2"/>
  <c r="N332" i="2" s="1"/>
  <c r="I332" i="2"/>
  <c r="J332" i="2"/>
  <c r="H332" i="2"/>
  <c r="M328" i="2"/>
  <c r="N328" i="2" s="1"/>
  <c r="I328" i="2"/>
  <c r="J328" i="2"/>
  <c r="H328" i="2"/>
  <c r="H341" i="2"/>
  <c r="J341" i="2"/>
  <c r="I341" i="2"/>
  <c r="M341" i="2"/>
  <c r="N341" i="2" s="1"/>
  <c r="M302" i="2"/>
  <c r="N302" i="2" s="1"/>
  <c r="I302" i="2"/>
  <c r="J302" i="2"/>
  <c r="H302" i="2"/>
  <c r="M340" i="2"/>
  <c r="N340" i="2" s="1"/>
  <c r="I340" i="2"/>
  <c r="J340" i="2"/>
  <c r="H340" i="2"/>
  <c r="W326" i="2"/>
  <c r="R330" i="2"/>
  <c r="R342" i="2"/>
  <c r="W330" i="2"/>
  <c r="W302" i="2"/>
  <c r="W332" i="2"/>
  <c r="R302" i="2"/>
  <c r="P342" i="2"/>
  <c r="E365" i="2"/>
  <c r="P344" i="2"/>
  <c r="E367" i="2"/>
  <c r="P336" i="2"/>
  <c r="E359" i="2"/>
  <c r="P334" i="2"/>
  <c r="E357" i="2"/>
  <c r="P330" i="2"/>
  <c r="E353" i="2"/>
  <c r="P326" i="2"/>
  <c r="E349" i="2"/>
  <c r="P343" i="2"/>
  <c r="E366" i="2"/>
  <c r="P339" i="2"/>
  <c r="E362" i="2"/>
  <c r="P337" i="2"/>
  <c r="E360" i="2"/>
  <c r="P335" i="2"/>
  <c r="E358" i="2"/>
  <c r="P333" i="2"/>
  <c r="E356" i="2"/>
  <c r="P331" i="2"/>
  <c r="E354" i="2"/>
  <c r="P329" i="2"/>
  <c r="E352" i="2"/>
  <c r="P327" i="2"/>
  <c r="E350" i="2"/>
  <c r="P338" i="2"/>
  <c r="E361" i="2"/>
  <c r="P332" i="2"/>
  <c r="E355" i="2"/>
  <c r="P328" i="2"/>
  <c r="E351" i="2"/>
  <c r="P341" i="2"/>
  <c r="E364" i="2"/>
  <c r="P302" i="2"/>
  <c r="E325" i="2"/>
  <c r="R326" i="2"/>
  <c r="W335" i="2"/>
  <c r="P340" i="2"/>
  <c r="E363" i="2"/>
  <c r="R343" i="2"/>
  <c r="K365" i="2"/>
  <c r="H51" i="11"/>
  <c r="K357" i="2"/>
  <c r="L364" i="2"/>
  <c r="H35" i="11"/>
  <c r="F354" i="2"/>
  <c r="H61" i="11"/>
  <c r="H13" i="11"/>
  <c r="G367" i="2"/>
  <c r="K361" i="2"/>
  <c r="L361" i="2"/>
  <c r="H36" i="11"/>
  <c r="L351" i="2"/>
  <c r="L367" i="2"/>
  <c r="F349" i="2"/>
  <c r="G361" i="2"/>
  <c r="G85" i="11"/>
  <c r="H42" i="11"/>
  <c r="H65" i="11"/>
  <c r="I4" i="11"/>
  <c r="G83" i="11"/>
  <c r="F361" i="2"/>
  <c r="G87" i="11"/>
  <c r="L356" i="2"/>
  <c r="G68" i="11"/>
  <c r="H28" i="11"/>
  <c r="K355" i="2"/>
  <c r="L355" i="2"/>
  <c r="H19" i="11"/>
  <c r="K360" i="2"/>
  <c r="G362" i="2"/>
  <c r="H37" i="11"/>
  <c r="H26" i="11"/>
  <c r="H43" i="11"/>
  <c r="G325" i="2"/>
  <c r="H48" i="11"/>
  <c r="G82" i="11"/>
  <c r="H29" i="11"/>
  <c r="K359" i="2"/>
  <c r="F365" i="2"/>
  <c r="H7" i="11"/>
  <c r="L366" i="2"/>
  <c r="G73" i="11"/>
  <c r="G352" i="2"/>
  <c r="K367" i="2"/>
  <c r="F359" i="2"/>
  <c r="L363" i="2"/>
  <c r="F351" i="2"/>
  <c r="G77" i="11"/>
  <c r="F355" i="2"/>
  <c r="H9" i="11"/>
  <c r="H62" i="11"/>
  <c r="G84" i="11"/>
  <c r="K358" i="2"/>
  <c r="H40" i="11"/>
  <c r="H20" i="11"/>
  <c r="F350" i="2"/>
  <c r="H63" i="11"/>
  <c r="F363" i="2"/>
  <c r="L354" i="2"/>
  <c r="L360" i="2"/>
  <c r="F364" i="2"/>
  <c r="H38" i="11"/>
  <c r="H39" i="11"/>
  <c r="H15" i="11"/>
  <c r="F360" i="2"/>
  <c r="H64" i="11"/>
  <c r="F367" i="2"/>
  <c r="L358" i="2"/>
  <c r="L365" i="2"/>
  <c r="G358" i="2"/>
  <c r="G351" i="2"/>
  <c r="K356" i="2"/>
  <c r="L325" i="2"/>
  <c r="H27" i="11"/>
  <c r="G354" i="2"/>
  <c r="H60" i="11"/>
  <c r="H32" i="11"/>
  <c r="G366" i="2"/>
  <c r="G350" i="2"/>
  <c r="L353" i="2"/>
  <c r="K363" i="2"/>
  <c r="F325" i="2"/>
  <c r="H52" i="11"/>
  <c r="G360" i="2"/>
  <c r="H16" i="11"/>
  <c r="H46" i="11"/>
  <c r="H34" i="11"/>
  <c r="F366" i="2"/>
  <c r="H31" i="11"/>
  <c r="G76" i="11"/>
  <c r="H54" i="11"/>
  <c r="H30" i="11"/>
  <c r="G353" i="2"/>
  <c r="H59" i="11"/>
  <c r="K351" i="2"/>
  <c r="G349" i="2"/>
  <c r="F356" i="2"/>
  <c r="H5" i="11"/>
  <c r="H58" i="11"/>
  <c r="H56" i="11"/>
  <c r="K366" i="2"/>
  <c r="G74" i="11"/>
  <c r="K349" i="2"/>
  <c r="H8" i="11"/>
  <c r="K325" i="2"/>
  <c r="H47" i="11"/>
  <c r="G70" i="11"/>
  <c r="G356" i="2"/>
  <c r="K354" i="2"/>
  <c r="H14" i="11"/>
  <c r="L350" i="2"/>
  <c r="L349" i="2"/>
  <c r="H50" i="11"/>
  <c r="F357" i="2"/>
  <c r="H6" i="11"/>
  <c r="J3" i="11"/>
  <c r="G79" i="11"/>
  <c r="L357" i="2"/>
  <c r="H25" i="11"/>
  <c r="L362" i="2"/>
  <c r="H21" i="11"/>
  <c r="H17" i="11"/>
  <c r="G80" i="11"/>
  <c r="K352" i="2"/>
  <c r="K350" i="2"/>
  <c r="H24" i="11"/>
  <c r="K364" i="2"/>
  <c r="H49" i="11"/>
  <c r="G364" i="2"/>
  <c r="H18" i="11"/>
  <c r="H53" i="11"/>
  <c r="F358" i="2"/>
  <c r="K353" i="2"/>
  <c r="H55" i="11"/>
  <c r="L359" i="2"/>
  <c r="G357" i="2"/>
  <c r="G363" i="2"/>
  <c r="G359" i="2"/>
  <c r="H12" i="11"/>
  <c r="G365" i="2"/>
  <c r="G355" i="2"/>
  <c r="G81" i="11"/>
  <c r="H11" i="11"/>
  <c r="G71" i="11"/>
  <c r="K362" i="2"/>
  <c r="H33" i="11"/>
  <c r="G69" i="11"/>
  <c r="G78" i="11"/>
  <c r="F362" i="2"/>
  <c r="H41" i="11"/>
  <c r="H57" i="11"/>
  <c r="L352" i="2"/>
  <c r="G86" i="11"/>
  <c r="I2" i="11"/>
  <c r="F353" i="2"/>
  <c r="G75" i="11"/>
  <c r="F352" i="2"/>
  <c r="H10" i="11"/>
  <c r="G72" i="11"/>
  <c r="X307" i="2" l="1"/>
  <c r="X279" i="2"/>
  <c r="X312" i="2"/>
  <c r="X335" i="2" s="1"/>
  <c r="X309" i="2"/>
  <c r="X332" i="2" s="1"/>
  <c r="X310" i="2"/>
  <c r="X333" i="2" s="1"/>
  <c r="X318" i="2"/>
  <c r="X341" i="2" s="1"/>
  <c r="X304" i="2"/>
  <c r="X327" i="2" s="1"/>
  <c r="X308" i="2"/>
  <c r="X331" i="2" s="1"/>
  <c r="X306" i="2"/>
  <c r="X329" i="2" s="1"/>
  <c r="T333" i="2"/>
  <c r="X316" i="2"/>
  <c r="X339" i="2" s="1"/>
  <c r="X315" i="2"/>
  <c r="X338" i="2" s="1"/>
  <c r="X313" i="2"/>
  <c r="X336" i="2" s="1"/>
  <c r="X319" i="2"/>
  <c r="X342" i="2" s="1"/>
  <c r="T340" i="2"/>
  <c r="T343" i="2"/>
  <c r="X303" i="2"/>
  <c r="X326" i="2" s="1"/>
  <c r="X317" i="2"/>
  <c r="Y340" i="2"/>
  <c r="X321" i="2"/>
  <c r="X344" i="2" s="1"/>
  <c r="U336" i="2"/>
  <c r="X320" i="2"/>
  <c r="X343" i="2" s="1"/>
  <c r="U326" i="2"/>
  <c r="U335" i="2"/>
  <c r="T339" i="2"/>
  <c r="U331" i="2"/>
  <c r="T334" i="2"/>
  <c r="T337" i="2"/>
  <c r="T328" i="2"/>
  <c r="U327" i="2"/>
  <c r="U341" i="2"/>
  <c r="Y329" i="2"/>
  <c r="U329" i="2"/>
  <c r="T338" i="2"/>
  <c r="U344" i="2"/>
  <c r="T329" i="2"/>
  <c r="Y338" i="2"/>
  <c r="Y336" i="2"/>
  <c r="T335" i="2"/>
  <c r="T302" i="2"/>
  <c r="T327" i="2"/>
  <c r="T342" i="2"/>
  <c r="U332" i="2"/>
  <c r="U340" i="2"/>
  <c r="V166" i="2"/>
  <c r="V165" i="2"/>
  <c r="V169" i="2"/>
  <c r="U334" i="2"/>
  <c r="V173" i="2"/>
  <c r="V179" i="2"/>
  <c r="V175" i="2"/>
  <c r="V181" i="2"/>
  <c r="V170" i="2"/>
  <c r="U339" i="2"/>
  <c r="V174" i="2"/>
  <c r="V167" i="2"/>
  <c r="V180" i="2"/>
  <c r="V168" i="2"/>
  <c r="V183" i="2"/>
  <c r="V172" i="2"/>
  <c r="V182" i="2"/>
  <c r="V176" i="2"/>
  <c r="U343" i="2"/>
  <c r="V177" i="2"/>
  <c r="V171" i="2"/>
  <c r="V178" i="2"/>
  <c r="Y342" i="2"/>
  <c r="U338" i="2"/>
  <c r="V164" i="2"/>
  <c r="U342" i="2"/>
  <c r="T344" i="2"/>
  <c r="U328" i="2"/>
  <c r="T330" i="2"/>
  <c r="U333" i="2"/>
  <c r="U337" i="2"/>
  <c r="Y302" i="2"/>
  <c r="T336" i="2"/>
  <c r="U302" i="2"/>
  <c r="Y341" i="2"/>
  <c r="T331" i="2"/>
  <c r="S179" i="2"/>
  <c r="S178" i="2"/>
  <c r="S167" i="2"/>
  <c r="S174" i="2"/>
  <c r="S170" i="2"/>
  <c r="S171" i="2"/>
  <c r="S180" i="2"/>
  <c r="S165" i="2"/>
  <c r="S169" i="2"/>
  <c r="S181" i="2"/>
  <c r="S176" i="2"/>
  <c r="S166" i="2"/>
  <c r="S182" i="2"/>
  <c r="S172" i="2"/>
  <c r="S175" i="2"/>
  <c r="S183" i="2"/>
  <c r="S173" i="2"/>
  <c r="S177" i="2"/>
  <c r="S168" i="2"/>
  <c r="T332" i="2"/>
  <c r="S164" i="2"/>
  <c r="T341" i="2"/>
  <c r="T326" i="2"/>
  <c r="Y339" i="2"/>
  <c r="Y343" i="2"/>
  <c r="Y334" i="2"/>
  <c r="Y327" i="2"/>
  <c r="Y331" i="2"/>
  <c r="Y337" i="2"/>
  <c r="Y333" i="2"/>
  <c r="Y330" i="2"/>
  <c r="Y335" i="2"/>
  <c r="Y344" i="2"/>
  <c r="U330" i="2"/>
  <c r="Y332" i="2"/>
  <c r="Y328" i="2"/>
  <c r="X337" i="2"/>
  <c r="X302" i="2"/>
  <c r="X340" i="2"/>
  <c r="Q187" i="2"/>
  <c r="Q183" i="2"/>
  <c r="Q176" i="2"/>
  <c r="Q170" i="2"/>
  <c r="Q182" i="2"/>
  <c r="Q168" i="2"/>
  <c r="Q173" i="2"/>
  <c r="Q177" i="2"/>
  <c r="Q167" i="2"/>
  <c r="Q171" i="2"/>
  <c r="Q189" i="2"/>
  <c r="Q172" i="2"/>
  <c r="Q178" i="2"/>
  <c r="Q179" i="2"/>
  <c r="Q181" i="2"/>
  <c r="Q211" i="2"/>
  <c r="Q174" i="2"/>
  <c r="Q180" i="2"/>
  <c r="Q175" i="2"/>
  <c r="Q169" i="2"/>
  <c r="X334" i="2"/>
  <c r="X330" i="2"/>
  <c r="AJ144" i="2"/>
  <c r="AF144" i="2"/>
  <c r="AK144" i="2"/>
  <c r="AG144" i="2"/>
  <c r="AL144" i="2"/>
  <c r="AH144" i="2"/>
  <c r="AD144" i="2"/>
  <c r="AI144" i="2"/>
  <c r="AE144" i="2"/>
  <c r="AJ157" i="2"/>
  <c r="AF157" i="2"/>
  <c r="AI157" i="2"/>
  <c r="AK157" i="2"/>
  <c r="AL157" i="2"/>
  <c r="AH157" i="2"/>
  <c r="AD157" i="2"/>
  <c r="AE157" i="2"/>
  <c r="AG157" i="2"/>
  <c r="AJ160" i="2"/>
  <c r="AF160" i="2"/>
  <c r="AK160" i="2"/>
  <c r="AG160" i="2"/>
  <c r="AL160" i="2"/>
  <c r="AH160" i="2"/>
  <c r="AD160" i="2"/>
  <c r="AI160" i="2"/>
  <c r="AE160" i="2"/>
  <c r="AL146" i="2"/>
  <c r="AH146" i="2"/>
  <c r="AD146" i="2"/>
  <c r="AI146" i="2"/>
  <c r="AE146" i="2"/>
  <c r="AJ146" i="2"/>
  <c r="AF146" i="2"/>
  <c r="AK146" i="2"/>
  <c r="AG146" i="2"/>
  <c r="AK152" i="2"/>
  <c r="AG152" i="2"/>
  <c r="AL152" i="2"/>
  <c r="AH152" i="2"/>
  <c r="AD152" i="2"/>
  <c r="AI152" i="2"/>
  <c r="AE152" i="2"/>
  <c r="AJ152" i="2"/>
  <c r="AF152" i="2"/>
  <c r="Z160" i="2"/>
  <c r="Z156" i="2"/>
  <c r="Z152" i="2"/>
  <c r="Z148" i="2"/>
  <c r="Z144" i="2"/>
  <c r="Z159" i="2"/>
  <c r="Z155" i="2"/>
  <c r="Z151" i="2"/>
  <c r="Z147" i="2"/>
  <c r="Z143" i="2"/>
  <c r="Z158" i="2"/>
  <c r="Z154" i="2"/>
  <c r="Z150" i="2"/>
  <c r="Z146" i="2"/>
  <c r="Z142" i="2"/>
  <c r="Z157" i="2"/>
  <c r="Z153" i="2"/>
  <c r="Z149" i="2"/>
  <c r="Z145" i="2"/>
  <c r="Z141" i="2"/>
  <c r="AL141" i="2"/>
  <c r="AH141" i="2"/>
  <c r="AD141" i="2"/>
  <c r="AI141" i="2"/>
  <c r="AE141" i="2"/>
  <c r="AJ141" i="2"/>
  <c r="AF141" i="2"/>
  <c r="AK141" i="2"/>
  <c r="AG141" i="2"/>
  <c r="AL145" i="2"/>
  <c r="AH145" i="2"/>
  <c r="AD145" i="2"/>
  <c r="AI145" i="2"/>
  <c r="AE145" i="2"/>
  <c r="AJ145" i="2"/>
  <c r="AF145" i="2"/>
  <c r="AK145" i="2"/>
  <c r="AG145" i="2"/>
  <c r="AL149" i="2"/>
  <c r="AH149" i="2"/>
  <c r="AD149" i="2"/>
  <c r="AI149" i="2"/>
  <c r="AE149" i="2"/>
  <c r="AJ149" i="2"/>
  <c r="AF149" i="2"/>
  <c r="AK149" i="2"/>
  <c r="AG149" i="2"/>
  <c r="AK151" i="2"/>
  <c r="AG151" i="2"/>
  <c r="AL151" i="2"/>
  <c r="AH151" i="2"/>
  <c r="AD151" i="2"/>
  <c r="AI151" i="2"/>
  <c r="AE151" i="2"/>
  <c r="AJ151" i="2"/>
  <c r="AF151" i="2"/>
  <c r="AL156" i="2"/>
  <c r="AH156" i="2"/>
  <c r="AD156" i="2"/>
  <c r="AJ156" i="2"/>
  <c r="AF156" i="2"/>
  <c r="AK156" i="2"/>
  <c r="AG156" i="2"/>
  <c r="AE156" i="2"/>
  <c r="AI156" i="2"/>
  <c r="Y188" i="2"/>
  <c r="AC182" i="2"/>
  <c r="AC179" i="2"/>
  <c r="AC176" i="2"/>
  <c r="AC174" i="2"/>
  <c r="AC178" i="2"/>
  <c r="AC172" i="2"/>
  <c r="AC170" i="2"/>
  <c r="AC168" i="2"/>
  <c r="AC166" i="2"/>
  <c r="AC164" i="2"/>
  <c r="AC181" i="2"/>
  <c r="AC175" i="2"/>
  <c r="AC173" i="2"/>
  <c r="AC169" i="2"/>
  <c r="AC165" i="2"/>
  <c r="AC183" i="2"/>
  <c r="AC177" i="2"/>
  <c r="AC180" i="2"/>
  <c r="AC171" i="2"/>
  <c r="AC167" i="2"/>
  <c r="AJ148" i="2"/>
  <c r="AF148" i="2"/>
  <c r="AK148" i="2"/>
  <c r="AG148" i="2"/>
  <c r="AL148" i="2"/>
  <c r="AH148" i="2"/>
  <c r="AD148" i="2"/>
  <c r="AI148" i="2"/>
  <c r="AE148" i="2"/>
  <c r="AI154" i="2"/>
  <c r="AE154" i="2"/>
  <c r="AJ154" i="2"/>
  <c r="AF154" i="2"/>
  <c r="AK154" i="2"/>
  <c r="AG154" i="2"/>
  <c r="AL154" i="2"/>
  <c r="AH154" i="2"/>
  <c r="AD154" i="2"/>
  <c r="AL142" i="2"/>
  <c r="AH142" i="2"/>
  <c r="AD142" i="2"/>
  <c r="AI142" i="2"/>
  <c r="AE142" i="2"/>
  <c r="AJ142" i="2"/>
  <c r="AF142" i="2"/>
  <c r="AK142" i="2"/>
  <c r="AG142" i="2"/>
  <c r="AL150" i="2"/>
  <c r="AH150" i="2"/>
  <c r="AD150" i="2"/>
  <c r="AI150" i="2"/>
  <c r="AE150" i="2"/>
  <c r="AJ150" i="2"/>
  <c r="AF150" i="2"/>
  <c r="AK150" i="2"/>
  <c r="AG150" i="2"/>
  <c r="AL158" i="2"/>
  <c r="AH158" i="2"/>
  <c r="AD158" i="2"/>
  <c r="AI158" i="2"/>
  <c r="AE158" i="2"/>
  <c r="AJ158" i="2"/>
  <c r="AF158" i="2"/>
  <c r="AK158" i="2"/>
  <c r="AG158" i="2"/>
  <c r="AJ143" i="2"/>
  <c r="AF143" i="2"/>
  <c r="AK143" i="2"/>
  <c r="AG143" i="2"/>
  <c r="AL143" i="2"/>
  <c r="AH143" i="2"/>
  <c r="AD143" i="2"/>
  <c r="AI143" i="2"/>
  <c r="AE143" i="2"/>
  <c r="AJ147" i="2"/>
  <c r="AF147" i="2"/>
  <c r="AK147" i="2"/>
  <c r="AG147" i="2"/>
  <c r="AL147" i="2"/>
  <c r="AH147" i="2"/>
  <c r="AD147" i="2"/>
  <c r="AI147" i="2"/>
  <c r="AE147" i="2"/>
  <c r="AJ155" i="2"/>
  <c r="AF155" i="2"/>
  <c r="AI155" i="2"/>
  <c r="AK155" i="2"/>
  <c r="AL155" i="2"/>
  <c r="AH155" i="2"/>
  <c r="AD155" i="2"/>
  <c r="AE155" i="2"/>
  <c r="AG155" i="2"/>
  <c r="AI153" i="2"/>
  <c r="AE153" i="2"/>
  <c r="AJ153" i="2"/>
  <c r="AF153" i="2"/>
  <c r="AK153" i="2"/>
  <c r="AG153" i="2"/>
  <c r="AL153" i="2"/>
  <c r="AH153" i="2"/>
  <c r="AD153" i="2"/>
  <c r="AJ159" i="2"/>
  <c r="AF159" i="2"/>
  <c r="AK159" i="2"/>
  <c r="AG159" i="2"/>
  <c r="AL159" i="2"/>
  <c r="AH159" i="2"/>
  <c r="AD159" i="2"/>
  <c r="AI159" i="2"/>
  <c r="AE159" i="2"/>
  <c r="X328" i="2"/>
  <c r="I363" i="2"/>
  <c r="J363" i="2"/>
  <c r="H363" i="2"/>
  <c r="M363" i="2"/>
  <c r="N363" i="2" s="1"/>
  <c r="M325" i="2"/>
  <c r="N325" i="2" s="1"/>
  <c r="J325" i="2"/>
  <c r="H325" i="2"/>
  <c r="I325" i="2"/>
  <c r="M364" i="2"/>
  <c r="N364" i="2" s="1"/>
  <c r="I364" i="2"/>
  <c r="H364" i="2"/>
  <c r="J364" i="2"/>
  <c r="M351" i="2"/>
  <c r="N351" i="2" s="1"/>
  <c r="J351" i="2"/>
  <c r="H351" i="2"/>
  <c r="I351" i="2"/>
  <c r="M355" i="2"/>
  <c r="N355" i="2" s="1"/>
  <c r="J355" i="2"/>
  <c r="H355" i="2"/>
  <c r="I355" i="2"/>
  <c r="M361" i="2"/>
  <c r="N361" i="2" s="1"/>
  <c r="I361" i="2"/>
  <c r="J361" i="2"/>
  <c r="H361" i="2"/>
  <c r="M350" i="2"/>
  <c r="N350" i="2" s="1"/>
  <c r="I350" i="2"/>
  <c r="J350" i="2"/>
  <c r="H350" i="2"/>
  <c r="M352" i="2"/>
  <c r="N352" i="2" s="1"/>
  <c r="J352" i="2"/>
  <c r="H352" i="2"/>
  <c r="I352" i="2"/>
  <c r="M354" i="2"/>
  <c r="N354" i="2" s="1"/>
  <c r="J354" i="2"/>
  <c r="H354" i="2"/>
  <c r="I354" i="2"/>
  <c r="M356" i="2"/>
  <c r="N356" i="2" s="1"/>
  <c r="I356" i="2"/>
  <c r="T356" i="2" s="1"/>
  <c r="J356" i="2"/>
  <c r="H356" i="2"/>
  <c r="J358" i="2"/>
  <c r="H358" i="2"/>
  <c r="I358" i="2"/>
  <c r="M358" i="2"/>
  <c r="N358" i="2" s="1"/>
  <c r="I360" i="2"/>
  <c r="J360" i="2"/>
  <c r="H360" i="2"/>
  <c r="M360" i="2"/>
  <c r="N360" i="2" s="1"/>
  <c r="H362" i="2"/>
  <c r="I362" i="2"/>
  <c r="J362" i="2"/>
  <c r="M362" i="2"/>
  <c r="N362" i="2" s="1"/>
  <c r="M366" i="2"/>
  <c r="N366" i="2" s="1"/>
  <c r="H366" i="2"/>
  <c r="I366" i="2"/>
  <c r="J366" i="2"/>
  <c r="M349" i="2"/>
  <c r="N349" i="2" s="1"/>
  <c r="H349" i="2"/>
  <c r="J349" i="2"/>
  <c r="I349" i="2"/>
  <c r="M353" i="2"/>
  <c r="N353" i="2" s="1"/>
  <c r="H353" i="2"/>
  <c r="J353" i="2"/>
  <c r="I353" i="2"/>
  <c r="H357" i="2"/>
  <c r="J357" i="2"/>
  <c r="I357" i="2"/>
  <c r="M357" i="2"/>
  <c r="N357" i="2" s="1"/>
  <c r="M359" i="2"/>
  <c r="N359" i="2" s="1"/>
  <c r="J359" i="2"/>
  <c r="I359" i="2"/>
  <c r="H359" i="2"/>
  <c r="I367" i="2"/>
  <c r="J367" i="2"/>
  <c r="H367" i="2"/>
  <c r="M367" i="2"/>
  <c r="N367" i="2" s="1"/>
  <c r="J365" i="2"/>
  <c r="H365" i="2"/>
  <c r="I365" i="2"/>
  <c r="M365" i="2"/>
  <c r="N365" i="2" s="1"/>
  <c r="W365" i="2"/>
  <c r="P363" i="2"/>
  <c r="E386" i="2"/>
  <c r="R366" i="2"/>
  <c r="R367" i="2"/>
  <c r="W351" i="2"/>
  <c r="R352" i="2"/>
  <c r="W363" i="2"/>
  <c r="W358" i="2"/>
  <c r="R349" i="2"/>
  <c r="W361" i="2"/>
  <c r="P325" i="2"/>
  <c r="E348" i="2"/>
  <c r="P364" i="2"/>
  <c r="E387" i="2"/>
  <c r="P351" i="2"/>
  <c r="E374" i="2"/>
  <c r="P355" i="2"/>
  <c r="E378" i="2"/>
  <c r="P361" i="2"/>
  <c r="E384" i="2"/>
  <c r="P350" i="2"/>
  <c r="E373" i="2"/>
  <c r="P352" i="2"/>
  <c r="E375" i="2"/>
  <c r="P354" i="2"/>
  <c r="E377" i="2"/>
  <c r="P356" i="2"/>
  <c r="E379" i="2"/>
  <c r="P358" i="2"/>
  <c r="E381" i="2"/>
  <c r="P360" i="2"/>
  <c r="E383" i="2"/>
  <c r="P362" i="2"/>
  <c r="E385" i="2"/>
  <c r="P366" i="2"/>
  <c r="E389" i="2"/>
  <c r="P349" i="2"/>
  <c r="E372" i="2"/>
  <c r="P353" i="2"/>
  <c r="E376" i="2"/>
  <c r="P357" i="2"/>
  <c r="E380" i="2"/>
  <c r="P359" i="2"/>
  <c r="E382" i="2"/>
  <c r="W355" i="2"/>
  <c r="W350" i="2"/>
  <c r="R359" i="2"/>
  <c r="W325" i="2"/>
  <c r="R351" i="2"/>
  <c r="W367" i="2"/>
  <c r="W362" i="2"/>
  <c r="W360" i="2"/>
  <c r="R365" i="2"/>
  <c r="R360" i="2"/>
  <c r="W349" i="2"/>
  <c r="R355" i="2"/>
  <c r="R363" i="2"/>
  <c r="W354" i="2"/>
  <c r="R356" i="2"/>
  <c r="R362" i="2"/>
  <c r="W366" i="2"/>
  <c r="R364" i="2"/>
  <c r="W357" i="2"/>
  <c r="W356" i="2"/>
  <c r="R350" i="2"/>
  <c r="R361" i="2"/>
  <c r="P367" i="2"/>
  <c r="E390" i="2"/>
  <c r="P365" i="2"/>
  <c r="E388" i="2"/>
  <c r="R325" i="2"/>
  <c r="R357" i="2"/>
  <c r="W359" i="2"/>
  <c r="R358" i="2"/>
  <c r="W353" i="2"/>
  <c r="W352" i="2"/>
  <c r="R354" i="2"/>
  <c r="W364" i="2"/>
  <c r="R353" i="2"/>
  <c r="K384" i="2"/>
  <c r="L387" i="2"/>
  <c r="I12" i="11"/>
  <c r="L348" i="2"/>
  <c r="K387" i="2"/>
  <c r="I30" i="11"/>
  <c r="F375" i="2"/>
  <c r="G379" i="2"/>
  <c r="L379" i="2"/>
  <c r="F390" i="2"/>
  <c r="L373" i="2"/>
  <c r="I48" i="11"/>
  <c r="L383" i="2"/>
  <c r="I53" i="11"/>
  <c r="F348" i="2"/>
  <c r="I56" i="11"/>
  <c r="F384" i="2"/>
  <c r="H80" i="11"/>
  <c r="I58" i="11"/>
  <c r="H70" i="11"/>
  <c r="I32" i="11"/>
  <c r="L378" i="2"/>
  <c r="L374" i="2"/>
  <c r="I43" i="11"/>
  <c r="K372" i="2"/>
  <c r="F381" i="2"/>
  <c r="H73" i="11"/>
  <c r="I17" i="11"/>
  <c r="H74" i="11"/>
  <c r="I50" i="11"/>
  <c r="I64" i="11"/>
  <c r="F383" i="2"/>
  <c r="H77" i="11"/>
  <c r="F380" i="2"/>
  <c r="F378" i="2"/>
  <c r="L380" i="2"/>
  <c r="I20" i="11"/>
  <c r="G376" i="2"/>
  <c r="G372" i="2"/>
  <c r="G381" i="2"/>
  <c r="L382" i="2"/>
  <c r="I5" i="11"/>
  <c r="G385" i="2"/>
  <c r="L376" i="2"/>
  <c r="I63" i="11"/>
  <c r="H83" i="11"/>
  <c r="I31" i="11"/>
  <c r="F372" i="2"/>
  <c r="G380" i="2"/>
  <c r="I49" i="11"/>
  <c r="I13" i="11"/>
  <c r="G378" i="2"/>
  <c r="K383" i="2"/>
  <c r="K386" i="2"/>
  <c r="I26" i="11"/>
  <c r="F377" i="2"/>
  <c r="H84" i="11"/>
  <c r="I8" i="11"/>
  <c r="L389" i="2"/>
  <c r="K377" i="2"/>
  <c r="K375" i="2"/>
  <c r="L377" i="2"/>
  <c r="H81" i="11"/>
  <c r="I39" i="11"/>
  <c r="G386" i="2"/>
  <c r="L390" i="2"/>
  <c r="G374" i="2"/>
  <c r="G373" i="2"/>
  <c r="I41" i="11"/>
  <c r="K389" i="2"/>
  <c r="I9" i="11"/>
  <c r="F373" i="2"/>
  <c r="F388" i="2"/>
  <c r="F382" i="2"/>
  <c r="H82" i="11"/>
  <c r="L381" i="2"/>
  <c r="I51" i="11"/>
  <c r="L384" i="2"/>
  <c r="K380" i="2"/>
  <c r="J2" i="11"/>
  <c r="K390" i="2"/>
  <c r="I57" i="11"/>
  <c r="G387" i="2"/>
  <c r="H79" i="11"/>
  <c r="I6" i="11"/>
  <c r="I61" i="11"/>
  <c r="I11" i="11"/>
  <c r="F379" i="2"/>
  <c r="I28" i="11"/>
  <c r="F389" i="2"/>
  <c r="I14" i="11"/>
  <c r="G390" i="2"/>
  <c r="I35" i="11"/>
  <c r="G383" i="2"/>
  <c r="I15" i="11"/>
  <c r="I34" i="11"/>
  <c r="I42" i="11"/>
  <c r="H71" i="11"/>
  <c r="F386" i="2"/>
  <c r="H68" i="11"/>
  <c r="L372" i="2"/>
  <c r="G377" i="2"/>
  <c r="K348" i="2"/>
  <c r="I52" i="11"/>
  <c r="K379" i="2"/>
  <c r="I46" i="11"/>
  <c r="I38" i="11"/>
  <c r="I24" i="11"/>
  <c r="L388" i="2"/>
  <c r="K385" i="2"/>
  <c r="H78" i="11"/>
  <c r="F385" i="2"/>
  <c r="I27" i="11"/>
  <c r="G388" i="2"/>
  <c r="H75" i="11"/>
  <c r="F387" i="2"/>
  <c r="I65" i="11"/>
  <c r="H85" i="11"/>
  <c r="I47" i="11"/>
  <c r="I21" i="11"/>
  <c r="G382" i="2"/>
  <c r="I60" i="11"/>
  <c r="G389" i="2"/>
  <c r="F374" i="2"/>
  <c r="I33" i="11"/>
  <c r="I16" i="11"/>
  <c r="G348" i="2"/>
  <c r="H76" i="11"/>
  <c r="I59" i="11"/>
  <c r="K381" i="2"/>
  <c r="I36" i="11"/>
  <c r="I10" i="11"/>
  <c r="K376" i="2"/>
  <c r="K378" i="2"/>
  <c r="K374" i="2"/>
  <c r="H72" i="11"/>
  <c r="F376" i="2"/>
  <c r="K3" i="11"/>
  <c r="K388" i="2"/>
  <c r="H86" i="11"/>
  <c r="I62" i="11"/>
  <c r="I54" i="11"/>
  <c r="I29" i="11"/>
  <c r="J4" i="11"/>
  <c r="H69" i="11"/>
  <c r="I55" i="11"/>
  <c r="L375" i="2"/>
  <c r="K382" i="2"/>
  <c r="I7" i="11"/>
  <c r="G375" i="2"/>
  <c r="I18" i="11"/>
  <c r="L386" i="2"/>
  <c r="K373" i="2"/>
  <c r="I19" i="11"/>
  <c r="I40" i="11"/>
  <c r="I37" i="11"/>
  <c r="H87" i="11"/>
  <c r="L385" i="2"/>
  <c r="I25" i="11"/>
  <c r="G384" i="2"/>
  <c r="U359" i="2" l="1"/>
  <c r="Y363" i="2"/>
  <c r="T363" i="2"/>
  <c r="U365" i="2"/>
  <c r="T366" i="2"/>
  <c r="U349" i="2"/>
  <c r="U358" i="2"/>
  <c r="T362" i="2"/>
  <c r="U354" i="2"/>
  <c r="T357" i="2"/>
  <c r="T360" i="2"/>
  <c r="T351" i="2"/>
  <c r="Y361" i="2"/>
  <c r="Y351" i="2"/>
  <c r="Y359" i="2"/>
  <c r="U350" i="2"/>
  <c r="U364" i="2"/>
  <c r="Y352" i="2"/>
  <c r="U352" i="2"/>
  <c r="T361" i="2"/>
  <c r="T365" i="2"/>
  <c r="U367" i="2"/>
  <c r="T352" i="2"/>
  <c r="T358" i="2"/>
  <c r="T350" i="2"/>
  <c r="U357" i="2"/>
  <c r="T367" i="2"/>
  <c r="U366" i="2"/>
  <c r="T325" i="2"/>
  <c r="U355" i="2"/>
  <c r="U363" i="2"/>
  <c r="Y325" i="2"/>
  <c r="V189" i="2"/>
  <c r="U362" i="2"/>
  <c r="V204" i="2"/>
  <c r="V198" i="2"/>
  <c r="V201" i="2"/>
  <c r="V191" i="2"/>
  <c r="V202" i="2"/>
  <c r="V193" i="2"/>
  <c r="V194" i="2"/>
  <c r="V203" i="2"/>
  <c r="V196" i="2"/>
  <c r="V199" i="2"/>
  <c r="V195" i="2"/>
  <c r="U361" i="2"/>
  <c r="V200" i="2"/>
  <c r="V190" i="2"/>
  <c r="V205" i="2"/>
  <c r="V206" i="2"/>
  <c r="U325" i="2"/>
  <c r="V197" i="2"/>
  <c r="V192" i="2"/>
  <c r="V188" i="2"/>
  <c r="Y365" i="2"/>
  <c r="U360" i="2"/>
  <c r="V187" i="2"/>
  <c r="T353" i="2"/>
  <c r="U351" i="2"/>
  <c r="T359" i="2"/>
  <c r="U356" i="2"/>
  <c r="T354" i="2"/>
  <c r="T364" i="2"/>
  <c r="Y364" i="2"/>
  <c r="S193" i="2"/>
  <c r="S206" i="2"/>
  <c r="S190" i="2"/>
  <c r="S199" i="2"/>
  <c r="S203" i="2"/>
  <c r="S201" i="2"/>
  <c r="S188" i="2"/>
  <c r="S205" i="2"/>
  <c r="S189" i="2"/>
  <c r="S198" i="2"/>
  <c r="S194" i="2"/>
  <c r="S196" i="2"/>
  <c r="S197" i="2"/>
  <c r="S204" i="2"/>
  <c r="S202" i="2"/>
  <c r="S200" i="2"/>
  <c r="S191" i="2"/>
  <c r="S195" i="2"/>
  <c r="S192" i="2"/>
  <c r="T355" i="2"/>
  <c r="S187" i="2"/>
  <c r="Y357" i="2"/>
  <c r="T349" i="2"/>
  <c r="Y354" i="2"/>
  <c r="Y362" i="2"/>
  <c r="Y353" i="2"/>
  <c r="Y366" i="2"/>
  <c r="Y360" i="2"/>
  <c r="Y367" i="2"/>
  <c r="Y358" i="2"/>
  <c r="Y350" i="2"/>
  <c r="Y356" i="2"/>
  <c r="X325" i="2"/>
  <c r="Y355" i="2"/>
  <c r="U353" i="2"/>
  <c r="X366" i="2"/>
  <c r="X352" i="2"/>
  <c r="X358" i="2"/>
  <c r="X361" i="2"/>
  <c r="X351" i="2"/>
  <c r="X362" i="2"/>
  <c r="X357" i="2"/>
  <c r="X364" i="2"/>
  <c r="X349" i="2"/>
  <c r="Q192" i="2"/>
  <c r="Q203" i="2"/>
  <c r="Q234" i="2"/>
  <c r="Q202" i="2"/>
  <c r="Q195" i="2"/>
  <c r="Q194" i="2"/>
  <c r="Q200" i="2"/>
  <c r="Q191" i="2"/>
  <c r="Q193" i="2"/>
  <c r="Q206" i="2"/>
  <c r="Q198" i="2"/>
  <c r="Q197" i="2"/>
  <c r="Q204" i="2"/>
  <c r="Q201" i="2"/>
  <c r="Q212" i="2"/>
  <c r="Q190" i="2"/>
  <c r="Q196" i="2"/>
  <c r="Q205" i="2"/>
  <c r="Q199" i="2"/>
  <c r="Q210" i="2"/>
  <c r="X360" i="2"/>
  <c r="X359" i="2"/>
  <c r="X353" i="2"/>
  <c r="X354" i="2"/>
  <c r="AI167" i="2"/>
  <c r="AE167" i="2"/>
  <c r="AJ167" i="2"/>
  <c r="AF167" i="2"/>
  <c r="AK167" i="2"/>
  <c r="AG167" i="2"/>
  <c r="AL167" i="2"/>
  <c r="AH167" i="2"/>
  <c r="AD167" i="2"/>
  <c r="AJ180" i="2"/>
  <c r="AF180" i="2"/>
  <c r="AI180" i="2"/>
  <c r="AK180" i="2"/>
  <c r="AL180" i="2"/>
  <c r="AH180" i="2"/>
  <c r="AD180" i="2"/>
  <c r="AE180" i="2"/>
  <c r="AG180" i="2"/>
  <c r="AJ183" i="2"/>
  <c r="AF183" i="2"/>
  <c r="AK183" i="2"/>
  <c r="AG183" i="2"/>
  <c r="AL183" i="2"/>
  <c r="AH183" i="2"/>
  <c r="AD183" i="2"/>
  <c r="AI183" i="2"/>
  <c r="AE183" i="2"/>
  <c r="AK169" i="2"/>
  <c r="AG169" i="2"/>
  <c r="AL169" i="2"/>
  <c r="AH169" i="2"/>
  <c r="AD169" i="2"/>
  <c r="AI169" i="2"/>
  <c r="AE169" i="2"/>
  <c r="AJ169" i="2"/>
  <c r="AF169" i="2"/>
  <c r="AK175" i="2"/>
  <c r="AG175" i="2"/>
  <c r="AL175" i="2"/>
  <c r="AH175" i="2"/>
  <c r="AD175" i="2"/>
  <c r="AI175" i="2"/>
  <c r="AE175" i="2"/>
  <c r="AJ175" i="2"/>
  <c r="AF175" i="2"/>
  <c r="Z183" i="2"/>
  <c r="Z179" i="2"/>
  <c r="Z175" i="2"/>
  <c r="Z171" i="2"/>
  <c r="Z167" i="2"/>
  <c r="Z182" i="2"/>
  <c r="Z178" i="2"/>
  <c r="Z174" i="2"/>
  <c r="Z170" i="2"/>
  <c r="Z166" i="2"/>
  <c r="Z181" i="2"/>
  <c r="Z177" i="2"/>
  <c r="Z173" i="2"/>
  <c r="Z169" i="2"/>
  <c r="Z165" i="2"/>
  <c r="Z180" i="2"/>
  <c r="Z176" i="2"/>
  <c r="Z172" i="2"/>
  <c r="Z168" i="2"/>
  <c r="Z164" i="2"/>
  <c r="AK164" i="2"/>
  <c r="AG164" i="2"/>
  <c r="AL164" i="2"/>
  <c r="AH164" i="2"/>
  <c r="AD164" i="2"/>
  <c r="AI164" i="2"/>
  <c r="AE164" i="2"/>
  <c r="AJ164" i="2"/>
  <c r="AF164" i="2"/>
  <c r="AK168" i="2"/>
  <c r="AG168" i="2"/>
  <c r="AL168" i="2"/>
  <c r="AH168" i="2"/>
  <c r="AD168" i="2"/>
  <c r="AI168" i="2"/>
  <c r="AE168" i="2"/>
  <c r="AJ168" i="2"/>
  <c r="AF168" i="2"/>
  <c r="AK172" i="2"/>
  <c r="AG172" i="2"/>
  <c r="AL172" i="2"/>
  <c r="AH172" i="2"/>
  <c r="AD172" i="2"/>
  <c r="AI172" i="2"/>
  <c r="AE172" i="2"/>
  <c r="AJ172" i="2"/>
  <c r="AF172" i="2"/>
  <c r="AK174" i="2"/>
  <c r="AG174" i="2"/>
  <c r="AL174" i="2"/>
  <c r="AH174" i="2"/>
  <c r="AD174" i="2"/>
  <c r="AI174" i="2"/>
  <c r="AE174" i="2"/>
  <c r="AJ174" i="2"/>
  <c r="AF174" i="2"/>
  <c r="AL179" i="2"/>
  <c r="AH179" i="2"/>
  <c r="AD179" i="2"/>
  <c r="AG179" i="2"/>
  <c r="AE179" i="2"/>
  <c r="AJ179" i="2"/>
  <c r="AF179" i="2"/>
  <c r="AK179" i="2"/>
  <c r="AI179" i="2"/>
  <c r="Y211" i="2"/>
  <c r="AC205" i="2"/>
  <c r="AC203" i="2"/>
  <c r="AC202" i="2"/>
  <c r="AC199" i="2"/>
  <c r="AC197" i="2"/>
  <c r="AC195" i="2"/>
  <c r="AC193" i="2"/>
  <c r="AC191" i="2"/>
  <c r="AC189" i="2"/>
  <c r="AC187" i="2"/>
  <c r="AC204" i="2"/>
  <c r="AC200" i="2"/>
  <c r="AC196" i="2"/>
  <c r="AC192" i="2"/>
  <c r="AC188" i="2"/>
  <c r="AC206" i="2"/>
  <c r="AC201" i="2"/>
  <c r="AC198" i="2"/>
  <c r="AC194" i="2"/>
  <c r="AC190" i="2"/>
  <c r="AI171" i="2"/>
  <c r="AE171" i="2"/>
  <c r="AJ171" i="2"/>
  <c r="AF171" i="2"/>
  <c r="AK171" i="2"/>
  <c r="AG171" i="2"/>
  <c r="AL171" i="2"/>
  <c r="AH171" i="2"/>
  <c r="AD171" i="2"/>
  <c r="AI177" i="2"/>
  <c r="AE177" i="2"/>
  <c r="AJ177" i="2"/>
  <c r="AF177" i="2"/>
  <c r="AK177" i="2"/>
  <c r="AG177" i="2"/>
  <c r="AL177" i="2"/>
  <c r="AH177" i="2"/>
  <c r="AD177" i="2"/>
  <c r="AK165" i="2"/>
  <c r="AG165" i="2"/>
  <c r="AL165" i="2"/>
  <c r="AH165" i="2"/>
  <c r="AD165" i="2"/>
  <c r="AI165" i="2"/>
  <c r="AE165" i="2"/>
  <c r="AJ165" i="2"/>
  <c r="AF165" i="2"/>
  <c r="AL173" i="2"/>
  <c r="AI173" i="2"/>
  <c r="AE173" i="2"/>
  <c r="AH173" i="2"/>
  <c r="AD173" i="2"/>
  <c r="AK173" i="2"/>
  <c r="AG173" i="2"/>
  <c r="AJ173" i="2"/>
  <c r="AF173" i="2"/>
  <c r="AL181" i="2"/>
  <c r="AH181" i="2"/>
  <c r="AD181" i="2"/>
  <c r="AI181" i="2"/>
  <c r="AE181" i="2"/>
  <c r="AJ181" i="2"/>
  <c r="AF181" i="2"/>
  <c r="AK181" i="2"/>
  <c r="AG181" i="2"/>
  <c r="AI166" i="2"/>
  <c r="AE166" i="2"/>
  <c r="AJ166" i="2"/>
  <c r="AF166" i="2"/>
  <c r="AK166" i="2"/>
  <c r="AG166" i="2"/>
  <c r="AL166" i="2"/>
  <c r="AH166" i="2"/>
  <c r="AD166" i="2"/>
  <c r="AI170" i="2"/>
  <c r="AE170" i="2"/>
  <c r="AJ170" i="2"/>
  <c r="AF170" i="2"/>
  <c r="AK170" i="2"/>
  <c r="AG170" i="2"/>
  <c r="AL170" i="2"/>
  <c r="AH170" i="2"/>
  <c r="AD170" i="2"/>
  <c r="AJ178" i="2"/>
  <c r="AF178" i="2"/>
  <c r="AI178" i="2"/>
  <c r="AK178" i="2"/>
  <c r="AL178" i="2"/>
  <c r="AH178" i="2"/>
  <c r="AD178" i="2"/>
  <c r="AE178" i="2"/>
  <c r="AG178" i="2"/>
  <c r="AI176" i="2"/>
  <c r="AE176" i="2"/>
  <c r="AJ176" i="2"/>
  <c r="AF176" i="2"/>
  <c r="AK176" i="2"/>
  <c r="AG176" i="2"/>
  <c r="AL176" i="2"/>
  <c r="AH176" i="2"/>
  <c r="AD176" i="2"/>
  <c r="AJ182" i="2"/>
  <c r="AF182" i="2"/>
  <c r="AK182" i="2"/>
  <c r="AG182" i="2"/>
  <c r="AL182" i="2"/>
  <c r="AH182" i="2"/>
  <c r="AD182" i="2"/>
  <c r="AI182" i="2"/>
  <c r="AE182" i="2"/>
  <c r="X356" i="2"/>
  <c r="X365" i="2"/>
  <c r="X367" i="2"/>
  <c r="X355" i="2"/>
  <c r="X350" i="2"/>
  <c r="X363" i="2"/>
  <c r="M388" i="2"/>
  <c r="N388" i="2" s="1"/>
  <c r="H388" i="2"/>
  <c r="J388" i="2"/>
  <c r="I388" i="2"/>
  <c r="M382" i="2"/>
  <c r="N382" i="2" s="1"/>
  <c r="I382" i="2"/>
  <c r="J382" i="2"/>
  <c r="U382" i="2" s="1"/>
  <c r="H382" i="2"/>
  <c r="M380" i="2"/>
  <c r="N380" i="2" s="1"/>
  <c r="H380" i="2"/>
  <c r="I380" i="2"/>
  <c r="T380" i="2" s="1"/>
  <c r="J380" i="2"/>
  <c r="M376" i="2"/>
  <c r="N376" i="2" s="1"/>
  <c r="H376" i="2"/>
  <c r="I376" i="2"/>
  <c r="J376" i="2"/>
  <c r="M372" i="2"/>
  <c r="H372" i="2"/>
  <c r="I372" i="2"/>
  <c r="J372" i="2"/>
  <c r="I389" i="2"/>
  <c r="T389" i="2" s="1"/>
  <c r="H389" i="2"/>
  <c r="J389" i="2"/>
  <c r="M389" i="2"/>
  <c r="N389" i="2" s="1"/>
  <c r="H385" i="2"/>
  <c r="J385" i="2"/>
  <c r="I385" i="2"/>
  <c r="M385" i="2"/>
  <c r="N385" i="2" s="1"/>
  <c r="J383" i="2"/>
  <c r="H383" i="2"/>
  <c r="I383" i="2"/>
  <c r="M383" i="2"/>
  <c r="N383" i="2" s="1"/>
  <c r="M381" i="2"/>
  <c r="N381" i="2" s="1"/>
  <c r="J381" i="2"/>
  <c r="H381" i="2"/>
  <c r="I381" i="2"/>
  <c r="M379" i="2"/>
  <c r="N379" i="2" s="1"/>
  <c r="J379" i="2"/>
  <c r="I379" i="2"/>
  <c r="T379" i="2" s="1"/>
  <c r="H379" i="2"/>
  <c r="M377" i="2"/>
  <c r="N377" i="2" s="1"/>
  <c r="Y377" i="2" s="1"/>
  <c r="I377" i="2"/>
  <c r="J377" i="2"/>
  <c r="H377" i="2"/>
  <c r="M375" i="2"/>
  <c r="N375" i="2" s="1"/>
  <c r="H375" i="2"/>
  <c r="J375" i="2"/>
  <c r="I375" i="2"/>
  <c r="M373" i="2"/>
  <c r="N373" i="2" s="1"/>
  <c r="J373" i="2"/>
  <c r="H373" i="2"/>
  <c r="I373" i="2"/>
  <c r="M384" i="2"/>
  <c r="N384" i="2" s="1"/>
  <c r="H384" i="2"/>
  <c r="I384" i="2"/>
  <c r="J384" i="2"/>
  <c r="M378" i="2"/>
  <c r="N378" i="2" s="1"/>
  <c r="I378" i="2"/>
  <c r="J378" i="2"/>
  <c r="H378" i="2"/>
  <c r="M374" i="2"/>
  <c r="N374" i="2" s="1"/>
  <c r="I374" i="2"/>
  <c r="J374" i="2"/>
  <c r="H374" i="2"/>
  <c r="M387" i="2"/>
  <c r="N387" i="2" s="1"/>
  <c r="Y387" i="2" s="1"/>
  <c r="I387" i="2"/>
  <c r="J387" i="2"/>
  <c r="H387" i="2"/>
  <c r="M348" i="2"/>
  <c r="N348" i="2" s="1"/>
  <c r="I348" i="2"/>
  <c r="J348" i="2"/>
  <c r="H348" i="2"/>
  <c r="J386" i="2"/>
  <c r="H386" i="2"/>
  <c r="I386" i="2"/>
  <c r="M386" i="2"/>
  <c r="N386" i="2" s="1"/>
  <c r="J390" i="2"/>
  <c r="H390" i="2"/>
  <c r="I390" i="2"/>
  <c r="M390" i="2"/>
  <c r="N390" i="2" s="1"/>
  <c r="W382" i="2"/>
  <c r="P388" i="2"/>
  <c r="E411" i="2"/>
  <c r="R373" i="2"/>
  <c r="W379" i="2"/>
  <c r="R385" i="2"/>
  <c r="W387" i="2"/>
  <c r="R377" i="2"/>
  <c r="W375" i="2"/>
  <c r="W376" i="2"/>
  <c r="R380" i="2"/>
  <c r="R348" i="2"/>
  <c r="W380" i="2"/>
  <c r="R387" i="2"/>
  <c r="W389" i="2"/>
  <c r="R379" i="2"/>
  <c r="W377" i="2"/>
  <c r="R378" i="2"/>
  <c r="W385" i="2"/>
  <c r="W390" i="2"/>
  <c r="R382" i="2"/>
  <c r="P382" i="2"/>
  <c r="E405" i="2"/>
  <c r="P380" i="2"/>
  <c r="E403" i="2"/>
  <c r="P376" i="2"/>
  <c r="E399" i="2"/>
  <c r="P372" i="2"/>
  <c r="E395" i="2"/>
  <c r="P389" i="2"/>
  <c r="E412" i="2"/>
  <c r="P385" i="2"/>
  <c r="E408" i="2"/>
  <c r="P383" i="2"/>
  <c r="E406" i="2"/>
  <c r="P381" i="2"/>
  <c r="E404" i="2"/>
  <c r="P379" i="2"/>
  <c r="E402" i="2"/>
  <c r="P377" i="2"/>
  <c r="E400" i="2"/>
  <c r="P375" i="2"/>
  <c r="E398" i="2"/>
  <c r="P373" i="2"/>
  <c r="E396" i="2"/>
  <c r="P384" i="2"/>
  <c r="E407" i="2"/>
  <c r="P378" i="2"/>
  <c r="E401" i="2"/>
  <c r="P374" i="2"/>
  <c r="E397" i="2"/>
  <c r="P387" i="2"/>
  <c r="E410" i="2"/>
  <c r="P348" i="2"/>
  <c r="E371" i="2"/>
  <c r="W384" i="2"/>
  <c r="W381" i="2"/>
  <c r="W386" i="2"/>
  <c r="W374" i="2"/>
  <c r="R389" i="2"/>
  <c r="P386" i="2"/>
  <c r="E409" i="2"/>
  <c r="R376" i="2"/>
  <c r="R381" i="2"/>
  <c r="P390" i="2"/>
  <c r="E413" i="2"/>
  <c r="R384" i="2"/>
  <c r="R386" i="2"/>
  <c r="W372" i="2"/>
  <c r="R383" i="2"/>
  <c r="R388" i="2"/>
  <c r="W383" i="2"/>
  <c r="R374" i="2"/>
  <c r="W348" i="2"/>
  <c r="W373" i="2"/>
  <c r="W378" i="2"/>
  <c r="R372" i="2"/>
  <c r="R375" i="2"/>
  <c r="R390" i="2"/>
  <c r="W388" i="2"/>
  <c r="G399" i="2"/>
  <c r="F371" i="2"/>
  <c r="K410" i="2"/>
  <c r="I71" i="11"/>
  <c r="G413" i="2"/>
  <c r="L411" i="2"/>
  <c r="F400" i="2"/>
  <c r="J42" i="11"/>
  <c r="I84" i="11"/>
  <c r="J10" i="11"/>
  <c r="J30" i="11"/>
  <c r="L396" i="2"/>
  <c r="J53" i="11"/>
  <c r="J34" i="11"/>
  <c r="I70" i="11"/>
  <c r="J18" i="11"/>
  <c r="F403" i="2"/>
  <c r="J7" i="11"/>
  <c r="J11" i="11"/>
  <c r="J46" i="11"/>
  <c r="F409" i="2"/>
  <c r="J52" i="11"/>
  <c r="G400" i="2"/>
  <c r="K408" i="2"/>
  <c r="I75" i="11"/>
  <c r="J20" i="11"/>
  <c r="I85" i="11"/>
  <c r="J47" i="11"/>
  <c r="J16" i="11"/>
  <c r="I72" i="11"/>
  <c r="L409" i="2"/>
  <c r="J58" i="11"/>
  <c r="K401" i="2"/>
  <c r="I80" i="11"/>
  <c r="L403" i="2"/>
  <c r="K396" i="2"/>
  <c r="J63" i="11"/>
  <c r="J25" i="11"/>
  <c r="L399" i="2"/>
  <c r="L412" i="2"/>
  <c r="J59" i="11"/>
  <c r="I82" i="11"/>
  <c r="J32" i="11"/>
  <c r="G412" i="2"/>
  <c r="L401" i="2"/>
  <c r="F397" i="2"/>
  <c r="I87" i="11"/>
  <c r="K403" i="2"/>
  <c r="F412" i="2"/>
  <c r="J38" i="11"/>
  <c r="J5" i="11"/>
  <c r="G411" i="2"/>
  <c r="F401" i="2"/>
  <c r="I77" i="11"/>
  <c r="J17" i="11"/>
  <c r="J36" i="11"/>
  <c r="J61" i="11"/>
  <c r="J43" i="11"/>
  <c r="J13" i="11"/>
  <c r="G407" i="2"/>
  <c r="G395" i="2"/>
  <c r="F395" i="2"/>
  <c r="F398" i="2"/>
  <c r="G405" i="2"/>
  <c r="J55" i="11"/>
  <c r="L3" i="11"/>
  <c r="L398" i="2"/>
  <c r="J19" i="11"/>
  <c r="F407" i="2"/>
  <c r="F413" i="2"/>
  <c r="G404" i="2"/>
  <c r="I69" i="11"/>
  <c r="K400" i="2"/>
  <c r="L407" i="2"/>
  <c r="G402" i="2"/>
  <c r="K412" i="2"/>
  <c r="J56" i="11"/>
  <c r="I78" i="11"/>
  <c r="K371" i="2"/>
  <c r="J41" i="11"/>
  <c r="J39" i="11"/>
  <c r="J57" i="11"/>
  <c r="J8" i="11"/>
  <c r="F411" i="2"/>
  <c r="G409" i="2"/>
  <c r="J54" i="11"/>
  <c r="F406" i="2"/>
  <c r="L408" i="2"/>
  <c r="I86" i="11"/>
  <c r="K413" i="2"/>
  <c r="G401" i="2"/>
  <c r="J62" i="11"/>
  <c r="G410" i="2"/>
  <c r="G408" i="2"/>
  <c r="J37" i="11"/>
  <c r="J21" i="11"/>
  <c r="K397" i="2"/>
  <c r="K409" i="2"/>
  <c r="I74" i="11"/>
  <c r="J31" i="11"/>
  <c r="L406" i="2"/>
  <c r="K411" i="2"/>
  <c r="G397" i="2"/>
  <c r="L395" i="2"/>
  <c r="I68" i="11"/>
  <c r="I79" i="11"/>
  <c r="J48" i="11"/>
  <c r="J12" i="11"/>
  <c r="J64" i="11"/>
  <c r="J50" i="11"/>
  <c r="J60" i="11"/>
  <c r="J9" i="11"/>
  <c r="L413" i="2"/>
  <c r="L405" i="2"/>
  <c r="G371" i="2"/>
  <c r="L404" i="2"/>
  <c r="J24" i="11"/>
  <c r="K407" i="2"/>
  <c r="J35" i="11"/>
  <c r="F408" i="2"/>
  <c r="I81" i="11"/>
  <c r="F402" i="2"/>
  <c r="G403" i="2"/>
  <c r="K402" i="2"/>
  <c r="J27" i="11"/>
  <c r="K395" i="2"/>
  <c r="K398" i="2"/>
  <c r="K404" i="2"/>
  <c r="J15" i="11"/>
  <c r="J65" i="11"/>
  <c r="K406" i="2"/>
  <c r="J28" i="11"/>
  <c r="L397" i="2"/>
  <c r="K405" i="2"/>
  <c r="K2" i="11"/>
  <c r="J49" i="11"/>
  <c r="F404" i="2"/>
  <c r="J51" i="11"/>
  <c r="I73" i="11"/>
  <c r="J14" i="11"/>
  <c r="F405" i="2"/>
  <c r="L371" i="2"/>
  <c r="F410" i="2"/>
  <c r="L410" i="2"/>
  <c r="G406" i="2"/>
  <c r="L402" i="2"/>
  <c r="G398" i="2"/>
  <c r="F399" i="2"/>
  <c r="I83" i="11"/>
  <c r="K4" i="11"/>
  <c r="J33" i="11"/>
  <c r="F396" i="2"/>
  <c r="K399" i="2"/>
  <c r="J26" i="11"/>
  <c r="J40" i="11"/>
  <c r="J29" i="11"/>
  <c r="J6" i="11"/>
  <c r="G396" i="2"/>
  <c r="I76" i="11"/>
  <c r="L400" i="2"/>
  <c r="T386" i="2" l="1"/>
  <c r="U388" i="2"/>
  <c r="Y386" i="2"/>
  <c r="T348" i="2"/>
  <c r="U372" i="2"/>
  <c r="U381" i="2"/>
  <c r="T385" i="2"/>
  <c r="U377" i="2"/>
  <c r="Y374" i="2"/>
  <c r="Y384" i="2"/>
  <c r="T383" i="2"/>
  <c r="T374" i="2"/>
  <c r="T375" i="2"/>
  <c r="Y382" i="2"/>
  <c r="U373" i="2"/>
  <c r="U387" i="2"/>
  <c r="Y375" i="2"/>
  <c r="T384" i="2"/>
  <c r="U375" i="2"/>
  <c r="U390" i="2"/>
  <c r="T388" i="2"/>
  <c r="U384" i="2"/>
  <c r="T390" i="2"/>
  <c r="U348" i="2"/>
  <c r="U389" i="2"/>
  <c r="T382" i="2"/>
  <c r="T373" i="2"/>
  <c r="T381" i="2"/>
  <c r="U385" i="2"/>
  <c r="U380" i="2"/>
  <c r="U378" i="2"/>
  <c r="U386" i="2"/>
  <c r="Y348" i="2"/>
  <c r="V214" i="2"/>
  <c r="V215" i="2"/>
  <c r="V218" i="2"/>
  <c r="V224" i="2"/>
  <c r="V225" i="2"/>
  <c r="U383" i="2"/>
  <c r="V220" i="2"/>
  <c r="V222" i="2"/>
  <c r="V221" i="2"/>
  <c r="V228" i="2"/>
  <c r="V213" i="2"/>
  <c r="V223" i="2"/>
  <c r="V211" i="2"/>
  <c r="V219" i="2"/>
  <c r="V227" i="2"/>
  <c r="V216" i="2"/>
  <c r="V229" i="2"/>
  <c r="V226" i="2"/>
  <c r="V217" i="2"/>
  <c r="V212" i="2"/>
  <c r="T387" i="2"/>
  <c r="V210" i="2"/>
  <c r="Y373" i="2"/>
  <c r="Y388" i="2"/>
  <c r="U374" i="2"/>
  <c r="T376" i="2"/>
  <c r="U379" i="2"/>
  <c r="Y376" i="2"/>
  <c r="T378" i="2"/>
  <c r="T377" i="2"/>
  <c r="S224" i="2"/>
  <c r="S227" i="2"/>
  <c r="S221" i="2"/>
  <c r="S220" i="2"/>
  <c r="S213" i="2"/>
  <c r="S225" i="2"/>
  <c r="S226" i="2"/>
  <c r="T372" i="2"/>
  <c r="S219" i="2"/>
  <c r="S228" i="2"/>
  <c r="S229" i="2"/>
  <c r="S218" i="2"/>
  <c r="S214" i="2"/>
  <c r="S222" i="2"/>
  <c r="S212" i="2"/>
  <c r="S215" i="2"/>
  <c r="S223" i="2"/>
  <c r="S217" i="2"/>
  <c r="S211" i="2"/>
  <c r="S216" i="2"/>
  <c r="Y385" i="2"/>
  <c r="S210" i="2"/>
  <c r="Y381" i="2"/>
  <c r="Y380" i="2"/>
  <c r="Y390" i="2"/>
  <c r="Y383" i="2"/>
  <c r="Y389" i="2"/>
  <c r="Y379" i="2"/>
  <c r="X380" i="2"/>
  <c r="U376" i="2"/>
  <c r="Y378" i="2"/>
  <c r="X385" i="2"/>
  <c r="X372" i="2"/>
  <c r="X348" i="2"/>
  <c r="X376" i="2"/>
  <c r="X374" i="2"/>
  <c r="X379" i="2"/>
  <c r="X389" i="2"/>
  <c r="N372" i="2"/>
  <c r="X377" i="2"/>
  <c r="X382" i="2"/>
  <c r="X387" i="2"/>
  <c r="X383" i="2"/>
  <c r="Q233" i="2"/>
  <c r="Q228" i="2"/>
  <c r="Q213" i="2"/>
  <c r="Q224" i="2"/>
  <c r="Q220" i="2"/>
  <c r="Q229" i="2"/>
  <c r="Q214" i="2"/>
  <c r="Q217" i="2"/>
  <c r="Q225" i="2"/>
  <c r="Q226" i="2"/>
  <c r="X388" i="2"/>
  <c r="Q222" i="2"/>
  <c r="Q219" i="2"/>
  <c r="Q235" i="2"/>
  <c r="Q227" i="2"/>
  <c r="Q221" i="2"/>
  <c r="Q216" i="2"/>
  <c r="Q223" i="2"/>
  <c r="Q218" i="2"/>
  <c r="Q257" i="2"/>
  <c r="Q215" i="2"/>
  <c r="X378" i="2"/>
  <c r="X373" i="2"/>
  <c r="X390" i="2"/>
  <c r="X375" i="2"/>
  <c r="AJ194" i="2"/>
  <c r="AF194" i="2"/>
  <c r="AK194" i="2"/>
  <c r="AG194" i="2"/>
  <c r="AL194" i="2"/>
  <c r="AH194" i="2"/>
  <c r="AD194" i="2"/>
  <c r="AI194" i="2"/>
  <c r="AE194" i="2"/>
  <c r="AJ201" i="2"/>
  <c r="AF201" i="2"/>
  <c r="AK201" i="2"/>
  <c r="AI201" i="2"/>
  <c r="AL201" i="2"/>
  <c r="AH201" i="2"/>
  <c r="AD201" i="2"/>
  <c r="AG201" i="2"/>
  <c r="AE201" i="2"/>
  <c r="AL188" i="2"/>
  <c r="AH188" i="2"/>
  <c r="AD188" i="2"/>
  <c r="AI188" i="2"/>
  <c r="AJ188" i="2"/>
  <c r="AF188" i="2"/>
  <c r="AK188" i="2"/>
  <c r="AG188" i="2"/>
  <c r="AE188" i="2"/>
  <c r="AL196" i="2"/>
  <c r="AH196" i="2"/>
  <c r="AD196" i="2"/>
  <c r="AI196" i="2"/>
  <c r="AE196" i="2"/>
  <c r="AJ196" i="2"/>
  <c r="AF196" i="2"/>
  <c r="AK196" i="2"/>
  <c r="AG196" i="2"/>
  <c r="AL204" i="2"/>
  <c r="AH204" i="2"/>
  <c r="AD204" i="2"/>
  <c r="AI204" i="2"/>
  <c r="AE204" i="2"/>
  <c r="AJ204" i="2"/>
  <c r="AF204" i="2"/>
  <c r="AK204" i="2"/>
  <c r="AG204" i="2"/>
  <c r="AJ189" i="2"/>
  <c r="AF189" i="2"/>
  <c r="AK189" i="2"/>
  <c r="AG189" i="2"/>
  <c r="AL189" i="2"/>
  <c r="AH189" i="2"/>
  <c r="AD189" i="2"/>
  <c r="AI189" i="2"/>
  <c r="AE189" i="2"/>
  <c r="AJ193" i="2"/>
  <c r="AF193" i="2"/>
  <c r="AK193" i="2"/>
  <c r="AG193" i="2"/>
  <c r="AL193" i="2"/>
  <c r="AH193" i="2"/>
  <c r="AD193" i="2"/>
  <c r="AI193" i="2"/>
  <c r="AE193" i="2"/>
  <c r="AJ197" i="2"/>
  <c r="AF197" i="2"/>
  <c r="AK197" i="2"/>
  <c r="AG197" i="2"/>
  <c r="AL197" i="2"/>
  <c r="AH197" i="2"/>
  <c r="AD197" i="2"/>
  <c r="AI197" i="2"/>
  <c r="AE197" i="2"/>
  <c r="AJ202" i="2"/>
  <c r="AF202" i="2"/>
  <c r="AI202" i="2"/>
  <c r="AK202" i="2"/>
  <c r="AL202" i="2"/>
  <c r="AH202" i="2"/>
  <c r="AD202" i="2"/>
  <c r="AE202" i="2"/>
  <c r="AG202" i="2"/>
  <c r="AJ205" i="2"/>
  <c r="AF205" i="2"/>
  <c r="AK205" i="2"/>
  <c r="AG205" i="2"/>
  <c r="AL205" i="2"/>
  <c r="AH205" i="2"/>
  <c r="AD205" i="2"/>
  <c r="AI205" i="2"/>
  <c r="AE205" i="2"/>
  <c r="AJ190" i="2"/>
  <c r="AF190" i="2"/>
  <c r="AK190" i="2"/>
  <c r="AG190" i="2"/>
  <c r="AL190" i="2"/>
  <c r="AH190" i="2"/>
  <c r="AD190" i="2"/>
  <c r="AI190" i="2"/>
  <c r="AE190" i="2"/>
  <c r="AJ198" i="2"/>
  <c r="AF198" i="2"/>
  <c r="AK198" i="2"/>
  <c r="AG198" i="2"/>
  <c r="AL198" i="2"/>
  <c r="AH198" i="2"/>
  <c r="AD198" i="2"/>
  <c r="AI198" i="2"/>
  <c r="AE198" i="2"/>
  <c r="AJ206" i="2"/>
  <c r="AF206" i="2"/>
  <c r="AK206" i="2"/>
  <c r="AG206" i="2"/>
  <c r="AL206" i="2"/>
  <c r="AH206" i="2"/>
  <c r="AD206" i="2"/>
  <c r="AI206" i="2"/>
  <c r="AE206" i="2"/>
  <c r="AL192" i="2"/>
  <c r="AH192" i="2"/>
  <c r="AD192" i="2"/>
  <c r="AI192" i="2"/>
  <c r="AE192" i="2"/>
  <c r="AJ192" i="2"/>
  <c r="AF192" i="2"/>
  <c r="AK192" i="2"/>
  <c r="AG192" i="2"/>
  <c r="AL200" i="2"/>
  <c r="AH200" i="2"/>
  <c r="AD200" i="2"/>
  <c r="AI200" i="2"/>
  <c r="AE200" i="2"/>
  <c r="AJ200" i="2"/>
  <c r="AF200" i="2"/>
  <c r="AK200" i="2"/>
  <c r="AG200" i="2"/>
  <c r="Z206" i="2"/>
  <c r="Z202" i="2"/>
  <c r="Z198" i="2"/>
  <c r="Z194" i="2"/>
  <c r="Z190" i="2"/>
  <c r="Z205" i="2"/>
  <c r="Z201" i="2"/>
  <c r="Z197" i="2"/>
  <c r="Z193" i="2"/>
  <c r="Z189" i="2"/>
  <c r="Z204" i="2"/>
  <c r="Z200" i="2"/>
  <c r="Z196" i="2"/>
  <c r="Z192" i="2"/>
  <c r="Z188" i="2"/>
  <c r="Z203" i="2"/>
  <c r="Z199" i="2"/>
  <c r="Z195" i="2"/>
  <c r="Z191" i="2"/>
  <c r="Z187" i="2"/>
  <c r="AL187" i="2"/>
  <c r="AH187" i="2"/>
  <c r="AD187" i="2"/>
  <c r="AI187" i="2"/>
  <c r="AE187" i="2"/>
  <c r="AJ187" i="2"/>
  <c r="AF187" i="2"/>
  <c r="AK187" i="2"/>
  <c r="AG187" i="2"/>
  <c r="AL191" i="2"/>
  <c r="AH191" i="2"/>
  <c r="AD191" i="2"/>
  <c r="AI191" i="2"/>
  <c r="AE191" i="2"/>
  <c r="AJ191" i="2"/>
  <c r="AF191" i="2"/>
  <c r="AK191" i="2"/>
  <c r="AG191" i="2"/>
  <c r="AL195" i="2"/>
  <c r="AH195" i="2"/>
  <c r="AD195" i="2"/>
  <c r="AI195" i="2"/>
  <c r="AE195" i="2"/>
  <c r="AJ195" i="2"/>
  <c r="AF195" i="2"/>
  <c r="AK195" i="2"/>
  <c r="AG195" i="2"/>
  <c r="AL199" i="2"/>
  <c r="AH199" i="2"/>
  <c r="AD199" i="2"/>
  <c r="AI199" i="2"/>
  <c r="AE199" i="2"/>
  <c r="AJ199" i="2"/>
  <c r="AF199" i="2"/>
  <c r="AK199" i="2"/>
  <c r="AG199" i="2"/>
  <c r="AL203" i="2"/>
  <c r="AH203" i="2"/>
  <c r="AD203" i="2"/>
  <c r="AI203" i="2"/>
  <c r="AE203" i="2"/>
  <c r="AJ203" i="2"/>
  <c r="AF203" i="2"/>
  <c r="AK203" i="2"/>
  <c r="AG203" i="2"/>
  <c r="AC228" i="2"/>
  <c r="AC225" i="2"/>
  <c r="AC222" i="2"/>
  <c r="AC220" i="2"/>
  <c r="AC224" i="2"/>
  <c r="AC218" i="2"/>
  <c r="AC216" i="2"/>
  <c r="AC214" i="2"/>
  <c r="AC212" i="2"/>
  <c r="AC210" i="2"/>
  <c r="AC227" i="2"/>
  <c r="AC221" i="2"/>
  <c r="AC219" i="2"/>
  <c r="AC215" i="2"/>
  <c r="AC211" i="2"/>
  <c r="Y234" i="2"/>
  <c r="AC229" i="2"/>
  <c r="AC223" i="2"/>
  <c r="AC226" i="2"/>
  <c r="AC217" i="2"/>
  <c r="AC213" i="2"/>
  <c r="X386" i="2"/>
  <c r="X381" i="2"/>
  <c r="X384" i="2"/>
  <c r="M371" i="2"/>
  <c r="N371" i="2" s="1"/>
  <c r="J371" i="2"/>
  <c r="I371" i="2"/>
  <c r="H371" i="2"/>
  <c r="M410" i="2"/>
  <c r="N410" i="2" s="1"/>
  <c r="Y410" i="2" s="1"/>
  <c r="I410" i="2"/>
  <c r="J410" i="2"/>
  <c r="H410" i="2"/>
  <c r="M397" i="2"/>
  <c r="N397" i="2" s="1"/>
  <c r="H397" i="2"/>
  <c r="J397" i="2"/>
  <c r="I397" i="2"/>
  <c r="M401" i="2"/>
  <c r="N401" i="2" s="1"/>
  <c r="H401" i="2"/>
  <c r="J401" i="2"/>
  <c r="I401" i="2"/>
  <c r="M407" i="2"/>
  <c r="N407" i="2" s="1"/>
  <c r="I407" i="2"/>
  <c r="H407" i="2"/>
  <c r="J407" i="2"/>
  <c r="M396" i="2"/>
  <c r="N396" i="2" s="1"/>
  <c r="Y396" i="2" s="1"/>
  <c r="I396" i="2"/>
  <c r="J396" i="2"/>
  <c r="H396" i="2"/>
  <c r="M398" i="2"/>
  <c r="N398" i="2" s="1"/>
  <c r="J398" i="2"/>
  <c r="H398" i="2"/>
  <c r="I398" i="2"/>
  <c r="M400" i="2"/>
  <c r="N400" i="2" s="1"/>
  <c r="Y400" i="2" s="1"/>
  <c r="I400" i="2"/>
  <c r="J400" i="2"/>
  <c r="H400" i="2"/>
  <c r="M402" i="2"/>
  <c r="N402" i="2" s="1"/>
  <c r="J402" i="2"/>
  <c r="H402" i="2"/>
  <c r="I402" i="2"/>
  <c r="T402" i="2" s="1"/>
  <c r="I404" i="2"/>
  <c r="J404" i="2"/>
  <c r="H404" i="2"/>
  <c r="M404" i="2"/>
  <c r="N404" i="2" s="1"/>
  <c r="I406" i="2"/>
  <c r="J406" i="2"/>
  <c r="H406" i="2"/>
  <c r="M406" i="2"/>
  <c r="N406" i="2" s="1"/>
  <c r="J408" i="2"/>
  <c r="I408" i="2"/>
  <c r="H408" i="2"/>
  <c r="M408" i="2"/>
  <c r="N408" i="2" s="1"/>
  <c r="M412" i="2"/>
  <c r="N412" i="2" s="1"/>
  <c r="I412" i="2"/>
  <c r="T412" i="2" s="1"/>
  <c r="J412" i="2"/>
  <c r="H412" i="2"/>
  <c r="M395" i="2"/>
  <c r="N395" i="2" s="1"/>
  <c r="H395" i="2"/>
  <c r="I395" i="2"/>
  <c r="J395" i="2"/>
  <c r="M399" i="2"/>
  <c r="N399" i="2" s="1"/>
  <c r="J399" i="2"/>
  <c r="H399" i="2"/>
  <c r="I399" i="2"/>
  <c r="M403" i="2"/>
  <c r="N403" i="2" s="1"/>
  <c r="H403" i="2"/>
  <c r="I403" i="2"/>
  <c r="T403" i="2" s="1"/>
  <c r="J403" i="2"/>
  <c r="M405" i="2"/>
  <c r="N405" i="2" s="1"/>
  <c r="H405" i="2"/>
  <c r="I405" i="2"/>
  <c r="J405" i="2"/>
  <c r="U405" i="2" s="1"/>
  <c r="H413" i="2"/>
  <c r="J413" i="2"/>
  <c r="I413" i="2"/>
  <c r="M413" i="2"/>
  <c r="N413" i="2" s="1"/>
  <c r="H409" i="2"/>
  <c r="J409" i="2"/>
  <c r="I409" i="2"/>
  <c r="T409" i="2" s="1"/>
  <c r="M409" i="2"/>
  <c r="N409" i="2" s="1"/>
  <c r="J411" i="2"/>
  <c r="H411" i="2"/>
  <c r="I411" i="2"/>
  <c r="M411" i="2"/>
  <c r="N411" i="2" s="1"/>
  <c r="W411" i="2"/>
  <c r="R413" i="2"/>
  <c r="R398" i="2"/>
  <c r="W396" i="2"/>
  <c r="W371" i="2"/>
  <c r="R411" i="2"/>
  <c r="R407" i="2"/>
  <c r="R404" i="2"/>
  <c r="R412" i="2"/>
  <c r="W397" i="2"/>
  <c r="W404" i="2"/>
  <c r="P371" i="2"/>
  <c r="E394" i="2"/>
  <c r="P410" i="2"/>
  <c r="E433" i="2"/>
  <c r="P397" i="2"/>
  <c r="E420" i="2"/>
  <c r="P401" i="2"/>
  <c r="E424" i="2"/>
  <c r="P407" i="2"/>
  <c r="E430" i="2"/>
  <c r="P396" i="2"/>
  <c r="E419" i="2"/>
  <c r="P398" i="2"/>
  <c r="E421" i="2"/>
  <c r="P400" i="2"/>
  <c r="E423" i="2"/>
  <c r="P402" i="2"/>
  <c r="E425" i="2"/>
  <c r="P404" i="2"/>
  <c r="E427" i="2"/>
  <c r="P406" i="2"/>
  <c r="E429" i="2"/>
  <c r="P408" i="2"/>
  <c r="E431" i="2"/>
  <c r="P412" i="2"/>
  <c r="E435" i="2"/>
  <c r="P395" i="2"/>
  <c r="E418" i="2"/>
  <c r="P399" i="2"/>
  <c r="E422" i="2"/>
  <c r="P403" i="2"/>
  <c r="E426" i="2"/>
  <c r="P405" i="2"/>
  <c r="E428" i="2"/>
  <c r="R405" i="2"/>
  <c r="W408" i="2"/>
  <c r="W400" i="2"/>
  <c r="R410" i="2"/>
  <c r="R403" i="2"/>
  <c r="W398" i="2"/>
  <c r="W410" i="2"/>
  <c r="R408" i="2"/>
  <c r="W402" i="2"/>
  <c r="W405" i="2"/>
  <c r="R395" i="2"/>
  <c r="W401" i="2"/>
  <c r="R397" i="2"/>
  <c r="W406" i="2"/>
  <c r="R406" i="2"/>
  <c r="W395" i="2"/>
  <c r="R409" i="2"/>
  <c r="P413" i="2"/>
  <c r="E436" i="2"/>
  <c r="R399" i="2"/>
  <c r="P409" i="2"/>
  <c r="E432" i="2"/>
  <c r="W409" i="2"/>
  <c r="W407" i="2"/>
  <c r="W413" i="2"/>
  <c r="R401" i="2"/>
  <c r="R402" i="2"/>
  <c r="W412" i="2"/>
  <c r="W403" i="2"/>
  <c r="R371" i="2"/>
  <c r="W399" i="2"/>
  <c r="R400" i="2"/>
  <c r="R396" i="2"/>
  <c r="P411" i="2"/>
  <c r="E434" i="2"/>
  <c r="G420" i="2"/>
  <c r="L433" i="2"/>
  <c r="K431" i="2"/>
  <c r="J87" i="11"/>
  <c r="L428" i="2"/>
  <c r="G422" i="2"/>
  <c r="K436" i="2"/>
  <c r="K28" i="11"/>
  <c r="K9" i="11"/>
  <c r="G424" i="2"/>
  <c r="K14" i="11"/>
  <c r="K424" i="2"/>
  <c r="K394" i="2"/>
  <c r="L4" i="11"/>
  <c r="G433" i="2"/>
  <c r="K27" i="11"/>
  <c r="L422" i="2"/>
  <c r="G425" i="2"/>
  <c r="L394" i="2"/>
  <c r="K24" i="11"/>
  <c r="F432" i="2"/>
  <c r="K54" i="11"/>
  <c r="F421" i="2"/>
  <c r="G423" i="2"/>
  <c r="J74" i="11"/>
  <c r="K435" i="2"/>
  <c r="K63" i="11"/>
  <c r="K31" i="11"/>
  <c r="K62" i="11"/>
  <c r="K20" i="11"/>
  <c r="K17" i="11"/>
  <c r="K61" i="11"/>
  <c r="G436" i="2"/>
  <c r="K6" i="11"/>
  <c r="K426" i="2"/>
  <c r="G435" i="2"/>
  <c r="J81" i="11"/>
  <c r="G428" i="2"/>
  <c r="L429" i="2"/>
  <c r="L430" i="2"/>
  <c r="K433" i="2"/>
  <c r="K51" i="11"/>
  <c r="J71" i="11"/>
  <c r="K15" i="11"/>
  <c r="K53" i="11"/>
  <c r="K420" i="2"/>
  <c r="L420" i="2"/>
  <c r="G426" i="2"/>
  <c r="K56" i="11"/>
  <c r="K32" i="11"/>
  <c r="K10" i="11"/>
  <c r="F426" i="2"/>
  <c r="K21" i="11"/>
  <c r="L426" i="2"/>
  <c r="K47" i="11"/>
  <c r="K12" i="11"/>
  <c r="F423" i="2"/>
  <c r="F431" i="2"/>
  <c r="F424" i="2"/>
  <c r="L427" i="2"/>
  <c r="K38" i="11"/>
  <c r="K65" i="11"/>
  <c r="G432" i="2"/>
  <c r="F422" i="2"/>
  <c r="K48" i="11"/>
  <c r="K64" i="11"/>
  <c r="G394" i="2"/>
  <c r="L418" i="2"/>
  <c r="G427" i="2"/>
  <c r="J82" i="11"/>
  <c r="J83" i="11"/>
  <c r="G429" i="2"/>
  <c r="G434" i="2"/>
  <c r="F430" i="2"/>
  <c r="J85" i="11"/>
  <c r="L419" i="2"/>
  <c r="K58" i="11"/>
  <c r="J75" i="11"/>
  <c r="M3" i="11"/>
  <c r="F434" i="2"/>
  <c r="K50" i="11"/>
  <c r="K430" i="2"/>
  <c r="J72" i="11"/>
  <c r="K19" i="11"/>
  <c r="G421" i="2"/>
  <c r="K25" i="11"/>
  <c r="F429" i="2"/>
  <c r="J69" i="11"/>
  <c r="J68" i="11"/>
  <c r="K16" i="11"/>
  <c r="K41" i="11"/>
  <c r="K8" i="11"/>
  <c r="L432" i="2"/>
  <c r="J80" i="11"/>
  <c r="K39" i="11"/>
  <c r="J70" i="11"/>
  <c r="K57" i="11"/>
  <c r="K427" i="2"/>
  <c r="G430" i="2"/>
  <c r="J73" i="11"/>
  <c r="K422" i="2"/>
  <c r="K434" i="2"/>
  <c r="G431" i="2"/>
  <c r="L424" i="2"/>
  <c r="K5" i="11"/>
  <c r="J79" i="11"/>
  <c r="F420" i="2"/>
  <c r="F428" i="2"/>
  <c r="G419" i="2"/>
  <c r="K33" i="11"/>
  <c r="K49" i="11"/>
  <c r="F427" i="2"/>
  <c r="K29" i="11"/>
  <c r="K18" i="11"/>
  <c r="F436" i="2"/>
  <c r="L423" i="2"/>
  <c r="L425" i="2"/>
  <c r="K46" i="11"/>
  <c r="K60" i="11"/>
  <c r="K11" i="11"/>
  <c r="K59" i="11"/>
  <c r="K30" i="11"/>
  <c r="K423" i="2"/>
  <c r="L436" i="2"/>
  <c r="K7" i="11"/>
  <c r="L421" i="2"/>
  <c r="K429" i="2"/>
  <c r="K40" i="11"/>
  <c r="F435" i="2"/>
  <c r="G418" i="2"/>
  <c r="F418" i="2"/>
  <c r="K36" i="11"/>
  <c r="K34" i="11"/>
  <c r="K52" i="11"/>
  <c r="L2" i="11"/>
  <c r="K35" i="11"/>
  <c r="L435" i="2"/>
  <c r="K55" i="11"/>
  <c r="K432" i="2"/>
  <c r="K43" i="11"/>
  <c r="K42" i="11"/>
  <c r="J77" i="11"/>
  <c r="K421" i="2"/>
  <c r="F425" i="2"/>
  <c r="F419" i="2"/>
  <c r="K428" i="2"/>
  <c r="K26" i="11"/>
  <c r="L434" i="2"/>
  <c r="J84" i="11"/>
  <c r="K425" i="2"/>
  <c r="J78" i="11"/>
  <c r="K419" i="2"/>
  <c r="K37" i="11"/>
  <c r="K418" i="2"/>
  <c r="L431" i="2"/>
  <c r="K13" i="11"/>
  <c r="J86" i="11"/>
  <c r="J76" i="11"/>
  <c r="F433" i="2"/>
  <c r="F394" i="2"/>
  <c r="U411" i="2" l="1"/>
  <c r="Y409" i="2"/>
  <c r="T371" i="2"/>
  <c r="U395" i="2"/>
  <c r="U404" i="2"/>
  <c r="T408" i="2"/>
  <c r="U400" i="2"/>
  <c r="Y397" i="2"/>
  <c r="Y407" i="2"/>
  <c r="T406" i="2"/>
  <c r="T397" i="2"/>
  <c r="T398" i="2"/>
  <c r="Y405" i="2"/>
  <c r="U407" i="2"/>
  <c r="U396" i="2"/>
  <c r="U413" i="2"/>
  <c r="U410" i="2"/>
  <c r="Y398" i="2"/>
  <c r="Y411" i="2"/>
  <c r="U398" i="2"/>
  <c r="T407" i="2"/>
  <c r="U412" i="2"/>
  <c r="Y371" i="2"/>
  <c r="T411" i="2"/>
  <c r="T405" i="2"/>
  <c r="U403" i="2"/>
  <c r="U371" i="2"/>
  <c r="T413" i="2"/>
  <c r="U401" i="2"/>
  <c r="T396" i="2"/>
  <c r="T404" i="2"/>
  <c r="U402" i="2"/>
  <c r="U408" i="2"/>
  <c r="U409" i="2"/>
  <c r="U406" i="2"/>
  <c r="Y413" i="2"/>
  <c r="V245" i="2"/>
  <c r="V243" i="2"/>
  <c r="V242" i="2"/>
  <c r="V249" i="2"/>
  <c r="V234" i="2"/>
  <c r="V248" i="2"/>
  <c r="V251" i="2"/>
  <c r="V250" i="2"/>
  <c r="V235" i="2"/>
  <c r="V246" i="2"/>
  <c r="V247" i="2"/>
  <c r="V252" i="2"/>
  <c r="V239" i="2"/>
  <c r="V240" i="2"/>
  <c r="V236" i="2"/>
  <c r="V241" i="2"/>
  <c r="V238" i="2"/>
  <c r="V244" i="2"/>
  <c r="V237" i="2"/>
  <c r="T410" i="2"/>
  <c r="V233" i="2"/>
  <c r="T399" i="2"/>
  <c r="U397" i="2"/>
  <c r="Y399" i="2"/>
  <c r="Y408" i="2"/>
  <c r="T401" i="2"/>
  <c r="T395" i="2"/>
  <c r="T400" i="2"/>
  <c r="S252" i="2"/>
  <c r="S239" i="2"/>
  <c r="S242" i="2"/>
  <c r="S236" i="2"/>
  <c r="S248" i="2"/>
  <c r="S234" i="2"/>
  <c r="S235" i="2"/>
  <c r="S243" i="2"/>
  <c r="S244" i="2"/>
  <c r="S240" i="2"/>
  <c r="S245" i="2"/>
  <c r="S238" i="2"/>
  <c r="S241" i="2"/>
  <c r="S249" i="2"/>
  <c r="S251" i="2"/>
  <c r="S246" i="2"/>
  <c r="S237" i="2"/>
  <c r="S250" i="2"/>
  <c r="S247" i="2"/>
  <c r="Y406" i="2"/>
  <c r="S233" i="2"/>
  <c r="Y404" i="2"/>
  <c r="Y403" i="2"/>
  <c r="Y412" i="2"/>
  <c r="Y402" i="2"/>
  <c r="X413" i="2"/>
  <c r="U399" i="2"/>
  <c r="Y401" i="2"/>
  <c r="Q280" i="2"/>
  <c r="Q246" i="2"/>
  <c r="Q244" i="2"/>
  <c r="Q258" i="2"/>
  <c r="Q245" i="2"/>
  <c r="Q249" i="2"/>
  <c r="Q240" i="2"/>
  <c r="Q252" i="2"/>
  <c r="Q247" i="2"/>
  <c r="Q251" i="2"/>
  <c r="Q238" i="2"/>
  <c r="Q241" i="2"/>
  <c r="Q239" i="2"/>
  <c r="Q250" i="2"/>
  <c r="Q242" i="2"/>
  <c r="Q248" i="2"/>
  <c r="Q237" i="2"/>
  <c r="Q243" i="2"/>
  <c r="Q236" i="2"/>
  <c r="Q256" i="2"/>
  <c r="X406" i="2"/>
  <c r="X371" i="2"/>
  <c r="X401" i="2"/>
  <c r="AJ217" i="2"/>
  <c r="AF217" i="2"/>
  <c r="AK217" i="2"/>
  <c r="AG217" i="2"/>
  <c r="AL217" i="2"/>
  <c r="AH217" i="2"/>
  <c r="AD217" i="2"/>
  <c r="AI217" i="2"/>
  <c r="AE217" i="2"/>
  <c r="AI223" i="2"/>
  <c r="AE223" i="2"/>
  <c r="AJ223" i="2"/>
  <c r="AF223" i="2"/>
  <c r="AK223" i="2"/>
  <c r="AG223" i="2"/>
  <c r="AL223" i="2"/>
  <c r="AH223" i="2"/>
  <c r="AD223" i="2"/>
  <c r="Y257" i="2"/>
  <c r="AC251" i="2"/>
  <c r="AC245" i="2"/>
  <c r="AC247" i="2"/>
  <c r="AC239" i="2"/>
  <c r="AC235" i="2"/>
  <c r="AC250" i="2"/>
  <c r="AC242" i="2"/>
  <c r="AC234" i="2"/>
  <c r="AC246" i="2"/>
  <c r="AC240" i="2"/>
  <c r="AC248" i="2"/>
  <c r="AC243" i="2"/>
  <c r="AC241" i="2"/>
  <c r="AC237" i="2"/>
  <c r="AC233" i="2"/>
  <c r="AC244" i="2"/>
  <c r="AC238" i="2"/>
  <c r="AC252" i="2"/>
  <c r="AC249" i="2"/>
  <c r="AC236" i="2"/>
  <c r="AL215" i="2"/>
  <c r="AH215" i="2"/>
  <c r="AD215" i="2"/>
  <c r="AI215" i="2"/>
  <c r="AE215" i="2"/>
  <c r="AJ215" i="2"/>
  <c r="AF215" i="2"/>
  <c r="AK215" i="2"/>
  <c r="AG215" i="2"/>
  <c r="AK221" i="2"/>
  <c r="AG221" i="2"/>
  <c r="AL221" i="2"/>
  <c r="AH221" i="2"/>
  <c r="AD221" i="2"/>
  <c r="AI221" i="2"/>
  <c r="AE221" i="2"/>
  <c r="AJ221" i="2"/>
  <c r="AF221" i="2"/>
  <c r="Z229" i="2"/>
  <c r="Z225" i="2"/>
  <c r="Z221" i="2"/>
  <c r="Z217" i="2"/>
  <c r="Z213" i="2"/>
  <c r="Z228" i="2"/>
  <c r="Z224" i="2"/>
  <c r="Z220" i="2"/>
  <c r="Z216" i="2"/>
  <c r="Z212" i="2"/>
  <c r="Z227" i="2"/>
  <c r="Z223" i="2"/>
  <c r="Z219" i="2"/>
  <c r="Z215" i="2"/>
  <c r="Z211" i="2"/>
  <c r="Z226" i="2"/>
  <c r="Z222" i="2"/>
  <c r="Z218" i="2"/>
  <c r="Z214" i="2"/>
  <c r="Z210" i="2"/>
  <c r="AJ210" i="2"/>
  <c r="AF210" i="2"/>
  <c r="AK210" i="2"/>
  <c r="AG210" i="2"/>
  <c r="AL210" i="2"/>
  <c r="AD210" i="2"/>
  <c r="AE210" i="2"/>
  <c r="AH210" i="2"/>
  <c r="AI210" i="2"/>
  <c r="AL214" i="2"/>
  <c r="AH214" i="2"/>
  <c r="AD214" i="2"/>
  <c r="AI214" i="2"/>
  <c r="AE214" i="2"/>
  <c r="AJ214" i="2"/>
  <c r="AF214" i="2"/>
  <c r="AK214" i="2"/>
  <c r="AG214" i="2"/>
  <c r="AL218" i="2"/>
  <c r="AH218" i="2"/>
  <c r="AD218" i="2"/>
  <c r="AI218" i="2"/>
  <c r="AE218" i="2"/>
  <c r="AJ218" i="2"/>
  <c r="AF218" i="2"/>
  <c r="AK218" i="2"/>
  <c r="AG218" i="2"/>
  <c r="AK220" i="2"/>
  <c r="AG220" i="2"/>
  <c r="AL220" i="2"/>
  <c r="AH220" i="2"/>
  <c r="AD220" i="2"/>
  <c r="AI220" i="2"/>
  <c r="AE220" i="2"/>
  <c r="AJ220" i="2"/>
  <c r="AF220" i="2"/>
  <c r="AL225" i="2"/>
  <c r="AH225" i="2"/>
  <c r="AD225" i="2"/>
  <c r="AG225" i="2"/>
  <c r="AE225" i="2"/>
  <c r="AJ225" i="2"/>
  <c r="AF225" i="2"/>
  <c r="AK225" i="2"/>
  <c r="AI225" i="2"/>
  <c r="AJ213" i="2"/>
  <c r="AF213" i="2"/>
  <c r="AK213" i="2"/>
  <c r="AG213" i="2"/>
  <c r="AL213" i="2"/>
  <c r="AH213" i="2"/>
  <c r="AD213" i="2"/>
  <c r="AI213" i="2"/>
  <c r="AE213" i="2"/>
  <c r="AJ226" i="2"/>
  <c r="AF226" i="2"/>
  <c r="AK226" i="2"/>
  <c r="AE226" i="2"/>
  <c r="AL226" i="2"/>
  <c r="AH226" i="2"/>
  <c r="AD226" i="2"/>
  <c r="AI226" i="2"/>
  <c r="AG226" i="2"/>
  <c r="AJ229" i="2"/>
  <c r="AF229" i="2"/>
  <c r="AK229" i="2"/>
  <c r="AG229" i="2"/>
  <c r="AL229" i="2"/>
  <c r="AH229" i="2"/>
  <c r="AD229" i="2"/>
  <c r="AI229" i="2"/>
  <c r="AE229" i="2"/>
  <c r="AL211" i="2"/>
  <c r="AH211" i="2"/>
  <c r="AD211" i="2"/>
  <c r="AI211" i="2"/>
  <c r="AE211" i="2"/>
  <c r="AJ211" i="2"/>
  <c r="AF211" i="2"/>
  <c r="AK211" i="2"/>
  <c r="AG211" i="2"/>
  <c r="AL219" i="2"/>
  <c r="AK219" i="2"/>
  <c r="AF219" i="2"/>
  <c r="AI219" i="2"/>
  <c r="AE219" i="2"/>
  <c r="AJ219" i="2"/>
  <c r="AH219" i="2"/>
  <c r="AD219" i="2"/>
  <c r="AG219" i="2"/>
  <c r="AL227" i="2"/>
  <c r="AH227" i="2"/>
  <c r="AD227" i="2"/>
  <c r="AI227" i="2"/>
  <c r="AE227" i="2"/>
  <c r="AJ227" i="2"/>
  <c r="AF227" i="2"/>
  <c r="AK227" i="2"/>
  <c r="AG227" i="2"/>
  <c r="AJ212" i="2"/>
  <c r="AF212" i="2"/>
  <c r="AK212" i="2"/>
  <c r="AG212" i="2"/>
  <c r="AL212" i="2"/>
  <c r="AH212" i="2"/>
  <c r="AD212" i="2"/>
  <c r="AI212" i="2"/>
  <c r="AE212" i="2"/>
  <c r="AJ216" i="2"/>
  <c r="AF216" i="2"/>
  <c r="AK216" i="2"/>
  <c r="AG216" i="2"/>
  <c r="AL216" i="2"/>
  <c r="AH216" i="2"/>
  <c r="AD216" i="2"/>
  <c r="AI216" i="2"/>
  <c r="AE216" i="2"/>
  <c r="AJ224" i="2"/>
  <c r="AF224" i="2"/>
  <c r="AI224" i="2"/>
  <c r="AK224" i="2"/>
  <c r="AL224" i="2"/>
  <c r="AH224" i="2"/>
  <c r="AD224" i="2"/>
  <c r="AE224" i="2"/>
  <c r="AG224" i="2"/>
  <c r="AI222" i="2"/>
  <c r="AE222" i="2"/>
  <c r="AJ222" i="2"/>
  <c r="AF222" i="2"/>
  <c r="AK222" i="2"/>
  <c r="AG222" i="2"/>
  <c r="AL222" i="2"/>
  <c r="AH222" i="2"/>
  <c r="AD222" i="2"/>
  <c r="AJ228" i="2"/>
  <c r="AF228" i="2"/>
  <c r="AK228" i="2"/>
  <c r="AG228" i="2"/>
  <c r="AL228" i="2"/>
  <c r="AH228" i="2"/>
  <c r="AD228" i="2"/>
  <c r="AI228" i="2"/>
  <c r="AE228" i="2"/>
  <c r="X407" i="2"/>
  <c r="X411" i="2"/>
  <c r="X409" i="2"/>
  <c r="X408" i="2"/>
  <c r="X404" i="2"/>
  <c r="X412" i="2"/>
  <c r="X405" i="2"/>
  <c r="X403" i="2"/>
  <c r="X399" i="2"/>
  <c r="X398" i="2"/>
  <c r="X400" i="2"/>
  <c r="X402" i="2"/>
  <c r="X410" i="2"/>
  <c r="X397" i="2"/>
  <c r="X395" i="2"/>
  <c r="X396" i="2"/>
  <c r="J432" i="2"/>
  <c r="H432" i="2"/>
  <c r="I432" i="2"/>
  <c r="T432" i="2" s="1"/>
  <c r="M432" i="2"/>
  <c r="N432" i="2" s="1"/>
  <c r="I434" i="2"/>
  <c r="J434" i="2"/>
  <c r="U434" i="2" s="1"/>
  <c r="H434" i="2"/>
  <c r="M434" i="2"/>
  <c r="N434" i="2" s="1"/>
  <c r="I436" i="2"/>
  <c r="J436" i="2"/>
  <c r="H436" i="2"/>
  <c r="M436" i="2"/>
  <c r="N436" i="2" s="1"/>
  <c r="Y436" i="2" s="1"/>
  <c r="H428" i="2"/>
  <c r="J428" i="2"/>
  <c r="U428" i="2" s="1"/>
  <c r="I428" i="2"/>
  <c r="M428" i="2"/>
  <c r="N428" i="2" s="1"/>
  <c r="I426" i="2"/>
  <c r="T426" i="2" s="1"/>
  <c r="J426" i="2"/>
  <c r="H426" i="2"/>
  <c r="M426" i="2"/>
  <c r="N426" i="2" s="1"/>
  <c r="I422" i="2"/>
  <c r="J422" i="2"/>
  <c r="H422" i="2"/>
  <c r="M422" i="2"/>
  <c r="N422" i="2" s="1"/>
  <c r="I418" i="2"/>
  <c r="J418" i="2"/>
  <c r="H418" i="2"/>
  <c r="M418" i="2"/>
  <c r="N418" i="2" s="1"/>
  <c r="H435" i="2"/>
  <c r="I435" i="2"/>
  <c r="T435" i="2" s="1"/>
  <c r="J435" i="2"/>
  <c r="M435" i="2"/>
  <c r="N435" i="2" s="1"/>
  <c r="H431" i="2"/>
  <c r="I431" i="2"/>
  <c r="J431" i="2"/>
  <c r="M431" i="2"/>
  <c r="N431" i="2" s="1"/>
  <c r="I429" i="2"/>
  <c r="J429" i="2"/>
  <c r="H429" i="2"/>
  <c r="M429" i="2"/>
  <c r="N429" i="2" s="1"/>
  <c r="H427" i="2"/>
  <c r="J427" i="2"/>
  <c r="I427" i="2"/>
  <c r="M427" i="2"/>
  <c r="N427" i="2" s="1"/>
  <c r="M425" i="2"/>
  <c r="N425" i="2" s="1"/>
  <c r="H425" i="2"/>
  <c r="I425" i="2"/>
  <c r="T425" i="2" s="1"/>
  <c r="J425" i="2"/>
  <c r="M423" i="2"/>
  <c r="N423" i="2" s="1"/>
  <c r="Y423" i="2" s="1"/>
  <c r="I423" i="2"/>
  <c r="H423" i="2"/>
  <c r="J423" i="2"/>
  <c r="M421" i="2"/>
  <c r="N421" i="2" s="1"/>
  <c r="H421" i="2"/>
  <c r="I421" i="2"/>
  <c r="J421" i="2"/>
  <c r="M419" i="2"/>
  <c r="N419" i="2" s="1"/>
  <c r="Y419" i="2" s="1"/>
  <c r="H419" i="2"/>
  <c r="J419" i="2"/>
  <c r="I419" i="2"/>
  <c r="J430" i="2"/>
  <c r="H430" i="2"/>
  <c r="I430" i="2"/>
  <c r="M430" i="2"/>
  <c r="N430" i="2" s="1"/>
  <c r="J424" i="2"/>
  <c r="H424" i="2"/>
  <c r="I424" i="2"/>
  <c r="M424" i="2"/>
  <c r="N424" i="2" s="1"/>
  <c r="J420" i="2"/>
  <c r="H420" i="2"/>
  <c r="I420" i="2"/>
  <c r="M420" i="2"/>
  <c r="N420" i="2" s="1"/>
  <c r="I433" i="2"/>
  <c r="H433" i="2"/>
  <c r="J433" i="2"/>
  <c r="M433" i="2"/>
  <c r="N433" i="2" s="1"/>
  <c r="Y433" i="2" s="1"/>
  <c r="M394" i="2"/>
  <c r="N394" i="2" s="1"/>
  <c r="J394" i="2"/>
  <c r="H394" i="2"/>
  <c r="I394" i="2"/>
  <c r="W436" i="2"/>
  <c r="P432" i="2"/>
  <c r="E455" i="2"/>
  <c r="R432" i="2"/>
  <c r="R420" i="2"/>
  <c r="R418" i="2"/>
  <c r="W425" i="2"/>
  <c r="R431" i="2"/>
  <c r="W433" i="2"/>
  <c r="W421" i="2"/>
  <c r="R433" i="2"/>
  <c r="W431" i="2"/>
  <c r="R428" i="2"/>
  <c r="W427" i="2"/>
  <c r="W420" i="2"/>
  <c r="P434" i="2"/>
  <c r="E457" i="2"/>
  <c r="R419" i="2"/>
  <c r="R423" i="2"/>
  <c r="W422" i="2"/>
  <c r="R394" i="2"/>
  <c r="W426" i="2"/>
  <c r="W435" i="2"/>
  <c r="R425" i="2"/>
  <c r="R424" i="2"/>
  <c r="W430" i="2"/>
  <c r="W432" i="2"/>
  <c r="R422" i="2"/>
  <c r="P436" i="2"/>
  <c r="E459" i="2"/>
  <c r="W418" i="2"/>
  <c r="R429" i="2"/>
  <c r="W429" i="2"/>
  <c r="W424" i="2"/>
  <c r="W428" i="2"/>
  <c r="R426" i="2"/>
  <c r="W423" i="2"/>
  <c r="P428" i="2"/>
  <c r="E451" i="2"/>
  <c r="P426" i="2"/>
  <c r="E449" i="2"/>
  <c r="P422" i="2"/>
  <c r="E445" i="2"/>
  <c r="P418" i="2"/>
  <c r="E441" i="2"/>
  <c r="P435" i="2"/>
  <c r="E458" i="2"/>
  <c r="P431" i="2"/>
  <c r="E454" i="2"/>
  <c r="P429" i="2"/>
  <c r="E452" i="2"/>
  <c r="E450" i="2"/>
  <c r="P427" i="2"/>
  <c r="P425" i="2"/>
  <c r="E448" i="2"/>
  <c r="P423" i="2"/>
  <c r="E446" i="2"/>
  <c r="P421" i="2"/>
  <c r="E444" i="2"/>
  <c r="P419" i="2"/>
  <c r="E442" i="2"/>
  <c r="P430" i="2"/>
  <c r="E453" i="2"/>
  <c r="P424" i="2"/>
  <c r="E447" i="2"/>
  <c r="P420" i="2"/>
  <c r="E443" i="2"/>
  <c r="P433" i="2"/>
  <c r="E456" i="2"/>
  <c r="P394" i="2"/>
  <c r="E417" i="2"/>
  <c r="R435" i="2"/>
  <c r="R427" i="2"/>
  <c r="R430" i="2"/>
  <c r="R434" i="2"/>
  <c r="W394" i="2"/>
  <c r="W419" i="2"/>
  <c r="R421" i="2"/>
  <c r="R436" i="2"/>
  <c r="W434" i="2"/>
  <c r="G459" i="2"/>
  <c r="G451" i="2"/>
  <c r="L58" i="11"/>
  <c r="K76" i="11"/>
  <c r="G446" i="2"/>
  <c r="L62" i="11"/>
  <c r="K73" i="11"/>
  <c r="K443" i="2"/>
  <c r="K458" i="2"/>
  <c r="K80" i="11"/>
  <c r="L21" i="11"/>
  <c r="G456" i="2"/>
  <c r="L40" i="11"/>
  <c r="F442" i="2"/>
  <c r="K71" i="11"/>
  <c r="L451" i="2"/>
  <c r="L57" i="11"/>
  <c r="L16" i="11"/>
  <c r="L12" i="11"/>
  <c r="K450" i="2"/>
  <c r="L6" i="11"/>
  <c r="L50" i="11"/>
  <c r="L26" i="11"/>
  <c r="K75" i="11"/>
  <c r="F444" i="2"/>
  <c r="L51" i="11"/>
  <c r="L60" i="11"/>
  <c r="G442" i="2"/>
  <c r="L13" i="11"/>
  <c r="F443" i="2"/>
  <c r="L61" i="11"/>
  <c r="F451" i="2"/>
  <c r="L15" i="11"/>
  <c r="K455" i="2"/>
  <c r="F456" i="2"/>
  <c r="L459" i="2"/>
  <c r="L59" i="11"/>
  <c r="K444" i="2"/>
  <c r="K86" i="11"/>
  <c r="G458" i="2"/>
  <c r="F453" i="2"/>
  <c r="K74" i="11"/>
  <c r="L445" i="2"/>
  <c r="M4" i="11"/>
  <c r="L34" i="11"/>
  <c r="L417" i="2"/>
  <c r="G441" i="2"/>
  <c r="L36" i="11"/>
  <c r="F449" i="2"/>
  <c r="L37" i="11"/>
  <c r="G447" i="2"/>
  <c r="L48" i="11"/>
  <c r="K79" i="11"/>
  <c r="K77" i="11"/>
  <c r="K452" i="2"/>
  <c r="F447" i="2"/>
  <c r="F459" i="2"/>
  <c r="K451" i="2"/>
  <c r="G448" i="2"/>
  <c r="L32" i="11"/>
  <c r="L47" i="11"/>
  <c r="G454" i="2"/>
  <c r="L5" i="11"/>
  <c r="L41" i="11"/>
  <c r="F457" i="2"/>
  <c r="L53" i="11"/>
  <c r="L18" i="11"/>
  <c r="L65" i="11"/>
  <c r="F441" i="2"/>
  <c r="M2" i="11"/>
  <c r="G450" i="2"/>
  <c r="K453" i="2"/>
  <c r="L454" i="2"/>
  <c r="K85" i="11"/>
  <c r="G453" i="2"/>
  <c r="F446" i="2"/>
  <c r="L14" i="11"/>
  <c r="L27" i="11"/>
  <c r="L444" i="2"/>
  <c r="L30" i="11"/>
  <c r="G452" i="2"/>
  <c r="K78" i="11"/>
  <c r="G443" i="2"/>
  <c r="G444" i="2"/>
  <c r="L54" i="11"/>
  <c r="L457" i="2"/>
  <c r="K68" i="11"/>
  <c r="K448" i="2"/>
  <c r="L39" i="11"/>
  <c r="F458" i="2"/>
  <c r="L448" i="2"/>
  <c r="F454" i="2"/>
  <c r="L11" i="11"/>
  <c r="K446" i="2"/>
  <c r="K70" i="11"/>
  <c r="L452" i="2"/>
  <c r="L10" i="11"/>
  <c r="F450" i="2"/>
  <c r="K417" i="2"/>
  <c r="L450" i="2"/>
  <c r="G455" i="2"/>
  <c r="K83" i="11"/>
  <c r="L35" i="11"/>
  <c r="L55" i="11"/>
  <c r="L441" i="2"/>
  <c r="L20" i="11"/>
  <c r="F452" i="2"/>
  <c r="K72" i="11"/>
  <c r="K447" i="2"/>
  <c r="L25" i="11"/>
  <c r="N3" i="11"/>
  <c r="L29" i="11"/>
  <c r="L46" i="11"/>
  <c r="K454" i="2"/>
  <c r="L24" i="11"/>
  <c r="L8" i="11"/>
  <c r="G417" i="2"/>
  <c r="K81" i="11"/>
  <c r="L456" i="2"/>
  <c r="G449" i="2"/>
  <c r="F455" i="2"/>
  <c r="K442" i="2"/>
  <c r="L33" i="11"/>
  <c r="F448" i="2"/>
  <c r="L64" i="11"/>
  <c r="K441" i="2"/>
  <c r="L28" i="11"/>
  <c r="L43" i="11"/>
  <c r="K459" i="2"/>
  <c r="K457" i="2"/>
  <c r="L31" i="11"/>
  <c r="K445" i="2"/>
  <c r="L63" i="11"/>
  <c r="L42" i="11"/>
  <c r="L458" i="2"/>
  <c r="K82" i="11"/>
  <c r="K456" i="2"/>
  <c r="L443" i="2"/>
  <c r="L446" i="2"/>
  <c r="L49" i="11"/>
  <c r="K87" i="11"/>
  <c r="L455" i="2"/>
  <c r="K449" i="2"/>
  <c r="L7" i="11"/>
  <c r="L56" i="11"/>
  <c r="K84" i="11"/>
  <c r="G457" i="2"/>
  <c r="L19" i="11"/>
  <c r="K69" i="11"/>
  <c r="L52" i="11"/>
  <c r="L38" i="11"/>
  <c r="L453" i="2"/>
  <c r="F445" i="2"/>
  <c r="L9" i="11"/>
  <c r="F417" i="2"/>
  <c r="L447" i="2"/>
  <c r="L442" i="2"/>
  <c r="L449" i="2"/>
  <c r="G445" i="2"/>
  <c r="L17" i="11"/>
  <c r="Y432" i="2" l="1"/>
  <c r="T394" i="2"/>
  <c r="U418" i="2"/>
  <c r="U427" i="2"/>
  <c r="T431" i="2"/>
  <c r="U423" i="2"/>
  <c r="Y420" i="2"/>
  <c r="Y430" i="2"/>
  <c r="U430" i="2"/>
  <c r="T429" i="2"/>
  <c r="T420" i="2"/>
  <c r="T421" i="2"/>
  <c r="Y428" i="2"/>
  <c r="U419" i="2"/>
  <c r="U436" i="2"/>
  <c r="U435" i="2"/>
  <c r="U426" i="2"/>
  <c r="U433" i="2"/>
  <c r="Y421" i="2"/>
  <c r="Y434" i="2"/>
  <c r="T428" i="2"/>
  <c r="T434" i="2"/>
  <c r="U421" i="2"/>
  <c r="T430" i="2"/>
  <c r="T436" i="2"/>
  <c r="Y394" i="2"/>
  <c r="U394" i="2"/>
  <c r="U425" i="2"/>
  <c r="T433" i="2"/>
  <c r="U424" i="2"/>
  <c r="T419" i="2"/>
  <c r="T427" i="2"/>
  <c r="U431" i="2"/>
  <c r="U429" i="2"/>
  <c r="U432" i="2"/>
  <c r="V269" i="2"/>
  <c r="V261" i="2"/>
  <c r="V263" i="2"/>
  <c r="V271" i="2"/>
  <c r="V268" i="2"/>
  <c r="V273" i="2"/>
  <c r="V274" i="2"/>
  <c r="V262" i="2"/>
  <c r="V257" i="2"/>
  <c r="V266" i="2"/>
  <c r="V259" i="2"/>
  <c r="V275" i="2"/>
  <c r="V272" i="2"/>
  <c r="V267" i="2"/>
  <c r="V258" i="2"/>
  <c r="V264" i="2"/>
  <c r="V260" i="2"/>
  <c r="V270" i="2"/>
  <c r="V265" i="2"/>
  <c r="T423" i="2"/>
  <c r="T418" i="2"/>
  <c r="V256" i="2"/>
  <c r="U420" i="2"/>
  <c r="T422" i="2"/>
  <c r="Y422" i="2"/>
  <c r="Y431" i="2"/>
  <c r="T424" i="2"/>
  <c r="Y429" i="2"/>
  <c r="S263" i="2"/>
  <c r="S259" i="2"/>
  <c r="S258" i="2"/>
  <c r="S270" i="2"/>
  <c r="S272" i="2"/>
  <c r="S265" i="2"/>
  <c r="S269" i="2"/>
  <c r="S257" i="2"/>
  <c r="S268" i="2"/>
  <c r="S273" i="2"/>
  <c r="S264" i="2"/>
  <c r="S267" i="2"/>
  <c r="S271" i="2"/>
  <c r="S262" i="2"/>
  <c r="S274" i="2"/>
  <c r="S260" i="2"/>
  <c r="S261" i="2"/>
  <c r="S266" i="2"/>
  <c r="S275" i="2"/>
  <c r="S256" i="2"/>
  <c r="Y426" i="2"/>
  <c r="Y427" i="2"/>
  <c r="Y435" i="2"/>
  <c r="Y425" i="2"/>
  <c r="X423" i="2"/>
  <c r="U422" i="2"/>
  <c r="Y424" i="2"/>
  <c r="X394" i="2"/>
  <c r="Q279" i="2"/>
  <c r="Q266" i="2"/>
  <c r="Q271" i="2"/>
  <c r="Q273" i="2"/>
  <c r="Q264" i="2"/>
  <c r="Q274" i="2"/>
  <c r="Q275" i="2"/>
  <c r="Q272" i="2"/>
  <c r="Q281" i="2"/>
  <c r="Q269" i="2"/>
  <c r="Q259" i="2"/>
  <c r="Q260" i="2"/>
  <c r="Q265" i="2"/>
  <c r="Q262" i="2"/>
  <c r="Q261" i="2"/>
  <c r="Q270" i="2"/>
  <c r="Q263" i="2"/>
  <c r="Q268" i="2"/>
  <c r="Q267" i="2"/>
  <c r="Q303" i="2"/>
  <c r="X419" i="2"/>
  <c r="X421" i="2"/>
  <c r="X418" i="2"/>
  <c r="X425" i="2"/>
  <c r="X429" i="2"/>
  <c r="X430" i="2"/>
  <c r="X427" i="2"/>
  <c r="X434" i="2"/>
  <c r="AL249" i="2"/>
  <c r="AH249" i="2"/>
  <c r="AD249" i="2"/>
  <c r="AE249" i="2"/>
  <c r="AG249" i="2"/>
  <c r="AJ249" i="2"/>
  <c r="AI249" i="2"/>
  <c r="AF249" i="2"/>
  <c r="AK249" i="2"/>
  <c r="AJ238" i="2"/>
  <c r="AF238" i="2"/>
  <c r="AK238" i="2"/>
  <c r="AG238" i="2"/>
  <c r="AL238" i="2"/>
  <c r="AD238" i="2"/>
  <c r="AE238" i="2"/>
  <c r="AH238" i="2"/>
  <c r="AI238" i="2"/>
  <c r="Z252" i="2"/>
  <c r="Z248" i="2"/>
  <c r="Z244" i="2"/>
  <c r="Z240" i="2"/>
  <c r="Z236" i="2"/>
  <c r="Z251" i="2"/>
  <c r="Z247" i="2"/>
  <c r="Z243" i="2"/>
  <c r="Z239" i="2"/>
  <c r="Z235" i="2"/>
  <c r="AL233" i="2"/>
  <c r="AH233" i="2"/>
  <c r="AD233" i="2"/>
  <c r="AI233" i="2"/>
  <c r="AE233" i="2"/>
  <c r="Z250" i="2"/>
  <c r="Z246" i="2"/>
  <c r="Z242" i="2"/>
  <c r="Z238" i="2"/>
  <c r="Z234" i="2"/>
  <c r="Z249" i="2"/>
  <c r="Z245" i="2"/>
  <c r="Z241" i="2"/>
  <c r="Z237" i="2"/>
  <c r="Z233" i="2"/>
  <c r="AJ233" i="2"/>
  <c r="AF233" i="2"/>
  <c r="AK233" i="2"/>
  <c r="AG233" i="2"/>
  <c r="AL241" i="2"/>
  <c r="AH241" i="2"/>
  <c r="AD241" i="2"/>
  <c r="AI241" i="2"/>
  <c r="AE241" i="2"/>
  <c r="AJ241" i="2"/>
  <c r="AF241" i="2"/>
  <c r="AK241" i="2"/>
  <c r="AG241" i="2"/>
  <c r="AJ248" i="2"/>
  <c r="AF248" i="2"/>
  <c r="AK248" i="2"/>
  <c r="AI248" i="2"/>
  <c r="AL248" i="2"/>
  <c r="AD248" i="2"/>
  <c r="AE248" i="2"/>
  <c r="AH248" i="2"/>
  <c r="AG248" i="2"/>
  <c r="AK246" i="2"/>
  <c r="AG246" i="2"/>
  <c r="AL246" i="2"/>
  <c r="AH246" i="2"/>
  <c r="AD246" i="2"/>
  <c r="AE246" i="2"/>
  <c r="AF246" i="2"/>
  <c r="AI246" i="2"/>
  <c r="AJ246" i="2"/>
  <c r="AJ242" i="2"/>
  <c r="AF242" i="2"/>
  <c r="AK242" i="2"/>
  <c r="AG242" i="2"/>
  <c r="AH242" i="2"/>
  <c r="AI242" i="2"/>
  <c r="AL242" i="2"/>
  <c r="AD242" i="2"/>
  <c r="AE242" i="2"/>
  <c r="AJ235" i="2"/>
  <c r="AF235" i="2"/>
  <c r="AK235" i="2"/>
  <c r="AG235" i="2"/>
  <c r="AL235" i="2"/>
  <c r="AH235" i="2"/>
  <c r="AD235" i="2"/>
  <c r="AI235" i="2"/>
  <c r="AE235" i="2"/>
  <c r="AJ247" i="2"/>
  <c r="AL247" i="2"/>
  <c r="AH247" i="2"/>
  <c r="AD247" i="2"/>
  <c r="AE247" i="2"/>
  <c r="AG247" i="2"/>
  <c r="AF247" i="2"/>
  <c r="AK247" i="2"/>
  <c r="AI247" i="2"/>
  <c r="AL251" i="2"/>
  <c r="AH251" i="2"/>
  <c r="AD251" i="2"/>
  <c r="AI251" i="2"/>
  <c r="AE251" i="2"/>
  <c r="AF251" i="2"/>
  <c r="AG251" i="2"/>
  <c r="AJ251" i="2"/>
  <c r="AK251" i="2"/>
  <c r="AL236" i="2"/>
  <c r="AH236" i="2"/>
  <c r="AD236" i="2"/>
  <c r="AI236" i="2"/>
  <c r="AE236" i="2"/>
  <c r="AJ236" i="2"/>
  <c r="AK236" i="2"/>
  <c r="AF236" i="2"/>
  <c r="AG236" i="2"/>
  <c r="AL252" i="2"/>
  <c r="AH252" i="2"/>
  <c r="AD252" i="2"/>
  <c r="AI252" i="2"/>
  <c r="AE252" i="2"/>
  <c r="AJ252" i="2"/>
  <c r="AK252" i="2"/>
  <c r="AF252" i="2"/>
  <c r="AG252" i="2"/>
  <c r="AI244" i="2"/>
  <c r="AE244" i="2"/>
  <c r="AJ244" i="2"/>
  <c r="AF244" i="2"/>
  <c r="AK244" i="2"/>
  <c r="AL244" i="2"/>
  <c r="AD244" i="2"/>
  <c r="AG244" i="2"/>
  <c r="AH244" i="2"/>
  <c r="AL237" i="2"/>
  <c r="AH237" i="2"/>
  <c r="AD237" i="2"/>
  <c r="AI237" i="2"/>
  <c r="AE237" i="2"/>
  <c r="AJ237" i="2"/>
  <c r="AF237" i="2"/>
  <c r="AK237" i="2"/>
  <c r="AG237" i="2"/>
  <c r="AI243" i="2"/>
  <c r="AE243" i="2"/>
  <c r="AJ243" i="2"/>
  <c r="AF243" i="2"/>
  <c r="AG243" i="2"/>
  <c r="AH243" i="2"/>
  <c r="AK243" i="2"/>
  <c r="AL243" i="2"/>
  <c r="AD243" i="2"/>
  <c r="AL240" i="2"/>
  <c r="AH240" i="2"/>
  <c r="AD240" i="2"/>
  <c r="AI240" i="2"/>
  <c r="AE240" i="2"/>
  <c r="AF240" i="2"/>
  <c r="AG240" i="2"/>
  <c r="AJ240" i="2"/>
  <c r="AK240" i="2"/>
  <c r="AJ234" i="2"/>
  <c r="AF234" i="2"/>
  <c r="AK234" i="2"/>
  <c r="AG234" i="2"/>
  <c r="AH234" i="2"/>
  <c r="AI234" i="2"/>
  <c r="AL234" i="2"/>
  <c r="AD234" i="2"/>
  <c r="AE234" i="2"/>
  <c r="AJ250" i="2"/>
  <c r="AF250" i="2"/>
  <c r="AK250" i="2"/>
  <c r="AG250" i="2"/>
  <c r="AH250" i="2"/>
  <c r="AI250" i="2"/>
  <c r="AL250" i="2"/>
  <c r="AD250" i="2"/>
  <c r="AE250" i="2"/>
  <c r="AJ239" i="2"/>
  <c r="AF239" i="2"/>
  <c r="AK239" i="2"/>
  <c r="AG239" i="2"/>
  <c r="AL239" i="2"/>
  <c r="AH239" i="2"/>
  <c r="AD239" i="2"/>
  <c r="AI239" i="2"/>
  <c r="AE239" i="2"/>
  <c r="AK245" i="2"/>
  <c r="AG245" i="2"/>
  <c r="AL245" i="2"/>
  <c r="AH245" i="2"/>
  <c r="AD245" i="2"/>
  <c r="AI245" i="2"/>
  <c r="AJ245" i="2"/>
  <c r="AE245" i="2"/>
  <c r="AF245" i="2"/>
  <c r="Y280" i="2"/>
  <c r="AC273" i="2"/>
  <c r="AC267" i="2"/>
  <c r="AC265" i="2"/>
  <c r="AC261" i="2"/>
  <c r="AC257" i="2"/>
  <c r="AC271" i="2"/>
  <c r="AC272" i="2"/>
  <c r="AC264" i="2"/>
  <c r="AC260" i="2"/>
  <c r="AC256" i="2"/>
  <c r="AC275" i="2"/>
  <c r="AC269" i="2"/>
  <c r="AC270" i="2"/>
  <c r="AC263" i="2"/>
  <c r="AC259" i="2"/>
  <c r="AC274" i="2"/>
  <c r="AC268" i="2"/>
  <c r="AC266" i="2"/>
  <c r="AC262" i="2"/>
  <c r="AC258" i="2"/>
  <c r="X433" i="2"/>
  <c r="X426" i="2"/>
  <c r="X424" i="2"/>
  <c r="X432" i="2"/>
  <c r="X436" i="2"/>
  <c r="X420" i="2"/>
  <c r="X431" i="2"/>
  <c r="X422" i="2"/>
  <c r="X435" i="2"/>
  <c r="M456" i="2"/>
  <c r="N456" i="2" s="1"/>
  <c r="Y456" i="2" s="1"/>
  <c r="J456" i="2"/>
  <c r="H456" i="2"/>
  <c r="I456" i="2"/>
  <c r="M453" i="2"/>
  <c r="N453" i="2" s="1"/>
  <c r="I453" i="2"/>
  <c r="J453" i="2"/>
  <c r="H453" i="2"/>
  <c r="H442" i="2"/>
  <c r="I442" i="2"/>
  <c r="T442" i="2" s="1"/>
  <c r="J442" i="2"/>
  <c r="M442" i="2"/>
  <c r="N442" i="2" s="1"/>
  <c r="Y442" i="2" s="1"/>
  <c r="H446" i="2"/>
  <c r="I446" i="2"/>
  <c r="J446" i="2"/>
  <c r="M446" i="2"/>
  <c r="N446" i="2" s="1"/>
  <c r="Y446" i="2" s="1"/>
  <c r="M454" i="2"/>
  <c r="N454" i="2" s="1"/>
  <c r="I454" i="2"/>
  <c r="J454" i="2"/>
  <c r="H454" i="2"/>
  <c r="M441" i="2"/>
  <c r="N441" i="2" s="1"/>
  <c r="J441" i="2"/>
  <c r="H441" i="2"/>
  <c r="I441" i="2"/>
  <c r="M449" i="2"/>
  <c r="N449" i="2" s="1"/>
  <c r="J449" i="2"/>
  <c r="H449" i="2"/>
  <c r="I449" i="2"/>
  <c r="T449" i="2" s="1"/>
  <c r="M417" i="2"/>
  <c r="N417" i="2" s="1"/>
  <c r="J417" i="2"/>
  <c r="U417" i="2" s="1"/>
  <c r="H417" i="2"/>
  <c r="I417" i="2"/>
  <c r="M443" i="2"/>
  <c r="N443" i="2" s="1"/>
  <c r="J443" i="2"/>
  <c r="H443" i="2"/>
  <c r="I443" i="2"/>
  <c r="M447" i="2"/>
  <c r="N447" i="2" s="1"/>
  <c r="J447" i="2"/>
  <c r="H447" i="2"/>
  <c r="I447" i="2"/>
  <c r="H444" i="2"/>
  <c r="I444" i="2"/>
  <c r="J444" i="2"/>
  <c r="M444" i="2"/>
  <c r="N444" i="2" s="1"/>
  <c r="H448" i="2"/>
  <c r="I448" i="2"/>
  <c r="T448" i="2" s="1"/>
  <c r="J448" i="2"/>
  <c r="M448" i="2"/>
  <c r="N448" i="2" s="1"/>
  <c r="M452" i="2"/>
  <c r="N452" i="2" s="1"/>
  <c r="I452" i="2"/>
  <c r="J452" i="2"/>
  <c r="H452" i="2"/>
  <c r="M458" i="2"/>
  <c r="N458" i="2" s="1"/>
  <c r="J458" i="2"/>
  <c r="H458" i="2"/>
  <c r="I458" i="2"/>
  <c r="T458" i="2" s="1"/>
  <c r="M445" i="2"/>
  <c r="N445" i="2" s="1"/>
  <c r="J445" i="2"/>
  <c r="H445" i="2"/>
  <c r="I445" i="2"/>
  <c r="M451" i="2"/>
  <c r="N451" i="2" s="1"/>
  <c r="I451" i="2"/>
  <c r="J451" i="2"/>
  <c r="U451" i="2" s="1"/>
  <c r="H451" i="2"/>
  <c r="M450" i="2"/>
  <c r="N450" i="2" s="1"/>
  <c r="H450" i="2"/>
  <c r="J450" i="2"/>
  <c r="I450" i="2"/>
  <c r="M459" i="2"/>
  <c r="N459" i="2" s="1"/>
  <c r="Y459" i="2" s="1"/>
  <c r="J459" i="2"/>
  <c r="H459" i="2"/>
  <c r="I459" i="2"/>
  <c r="M457" i="2"/>
  <c r="N457" i="2" s="1"/>
  <c r="J457" i="2"/>
  <c r="U457" i="2" s="1"/>
  <c r="H457" i="2"/>
  <c r="I457" i="2"/>
  <c r="M455" i="2"/>
  <c r="N455" i="2" s="1"/>
  <c r="Y455" i="2" s="1"/>
  <c r="J455" i="2"/>
  <c r="H455" i="2"/>
  <c r="I455" i="2"/>
  <c r="T455" i="2" s="1"/>
  <c r="R459" i="2"/>
  <c r="R457" i="2"/>
  <c r="R453" i="2"/>
  <c r="R450" i="2"/>
  <c r="P456" i="2"/>
  <c r="E479" i="2"/>
  <c r="P453" i="2"/>
  <c r="E476" i="2"/>
  <c r="P442" i="2"/>
  <c r="E465" i="2"/>
  <c r="P446" i="2"/>
  <c r="E469" i="2"/>
  <c r="P454" i="2"/>
  <c r="E477" i="2"/>
  <c r="P441" i="2"/>
  <c r="E464" i="2"/>
  <c r="P449" i="2"/>
  <c r="E472" i="2"/>
  <c r="W452" i="2"/>
  <c r="W453" i="2"/>
  <c r="R448" i="2"/>
  <c r="W443" i="2"/>
  <c r="W450" i="2"/>
  <c r="R451" i="2"/>
  <c r="R456" i="2"/>
  <c r="W444" i="2"/>
  <c r="W448" i="2"/>
  <c r="R444" i="2"/>
  <c r="W417" i="2"/>
  <c r="P417" i="2"/>
  <c r="E440" i="2"/>
  <c r="P443" i="2"/>
  <c r="E466" i="2"/>
  <c r="P447" i="2"/>
  <c r="E470" i="2"/>
  <c r="P444" i="2"/>
  <c r="E467" i="2"/>
  <c r="P448" i="2"/>
  <c r="E471" i="2"/>
  <c r="P452" i="2"/>
  <c r="E475" i="2"/>
  <c r="P458" i="2"/>
  <c r="E481" i="2"/>
  <c r="P445" i="2"/>
  <c r="E468" i="2"/>
  <c r="P451" i="2"/>
  <c r="E474" i="2"/>
  <c r="W446" i="2"/>
  <c r="W441" i="2"/>
  <c r="W455" i="2"/>
  <c r="R447" i="2"/>
  <c r="W449" i="2"/>
  <c r="R417" i="2"/>
  <c r="R446" i="2"/>
  <c r="R442" i="2"/>
  <c r="W457" i="2"/>
  <c r="W442" i="2"/>
  <c r="R458" i="2"/>
  <c r="P450" i="2"/>
  <c r="E473" i="2"/>
  <c r="R449" i="2"/>
  <c r="W451" i="2"/>
  <c r="W447" i="2"/>
  <c r="R452" i="2"/>
  <c r="P459" i="2"/>
  <c r="E482" i="2"/>
  <c r="R445" i="2"/>
  <c r="W458" i="2"/>
  <c r="W445" i="2"/>
  <c r="P457" i="2"/>
  <c r="E480" i="2"/>
  <c r="W454" i="2"/>
  <c r="W456" i="2"/>
  <c r="R454" i="2"/>
  <c r="R441" i="2"/>
  <c r="R443" i="2"/>
  <c r="R455" i="2"/>
  <c r="P455" i="2"/>
  <c r="E478" i="2"/>
  <c r="W459" i="2"/>
  <c r="X428" i="2"/>
  <c r="G465" i="2"/>
  <c r="M5" i="11"/>
  <c r="G469" i="2"/>
  <c r="M16" i="11"/>
  <c r="L68" i="11"/>
  <c r="L468" i="2"/>
  <c r="M8" i="11"/>
  <c r="N2" i="11"/>
  <c r="L82" i="11"/>
  <c r="L75" i="11"/>
  <c r="M30" i="11"/>
  <c r="L77" i="11"/>
  <c r="M19" i="11"/>
  <c r="K466" i="2"/>
  <c r="K475" i="2"/>
  <c r="L479" i="2"/>
  <c r="L472" i="2"/>
  <c r="M10" i="11"/>
  <c r="L482" i="2"/>
  <c r="M51" i="11"/>
  <c r="F440" i="2"/>
  <c r="M35" i="11"/>
  <c r="M29" i="11"/>
  <c r="L70" i="11"/>
  <c r="L466" i="2"/>
  <c r="M63" i="11"/>
  <c r="G473" i="2"/>
  <c r="M60" i="11"/>
  <c r="G481" i="2"/>
  <c r="G470" i="2"/>
  <c r="K482" i="2"/>
  <c r="G440" i="2"/>
  <c r="G479" i="2"/>
  <c r="L85" i="11"/>
  <c r="K481" i="2"/>
  <c r="M62" i="11"/>
  <c r="G477" i="2"/>
  <c r="L474" i="2"/>
  <c r="M52" i="11"/>
  <c r="K474" i="2"/>
  <c r="M61" i="11"/>
  <c r="F473" i="2"/>
  <c r="F474" i="2"/>
  <c r="G468" i="2"/>
  <c r="K470" i="2"/>
  <c r="F469" i="2"/>
  <c r="F479" i="2"/>
  <c r="M32" i="11"/>
  <c r="M55" i="11"/>
  <c r="M59" i="11"/>
  <c r="G471" i="2"/>
  <c r="M41" i="11"/>
  <c r="L73" i="11"/>
  <c r="L74" i="11"/>
  <c r="F466" i="2"/>
  <c r="K467" i="2"/>
  <c r="L476" i="2"/>
  <c r="M42" i="11"/>
  <c r="L481" i="2"/>
  <c r="L440" i="2"/>
  <c r="K464" i="2"/>
  <c r="M25" i="11"/>
  <c r="M38" i="11"/>
  <c r="M57" i="11"/>
  <c r="G476" i="2"/>
  <c r="L480" i="2"/>
  <c r="L71" i="11"/>
  <c r="K465" i="2"/>
  <c r="L470" i="2"/>
  <c r="M18" i="11"/>
  <c r="L473" i="2"/>
  <c r="M31" i="11"/>
  <c r="L86" i="11"/>
  <c r="G467" i="2"/>
  <c r="L478" i="2"/>
  <c r="G478" i="2"/>
  <c r="L79" i="11"/>
  <c r="K480" i="2"/>
  <c r="G474" i="2"/>
  <c r="O3" i="11"/>
  <c r="F471" i="2"/>
  <c r="M65" i="11"/>
  <c r="F472" i="2"/>
  <c r="K468" i="2"/>
  <c r="F475" i="2"/>
  <c r="F480" i="2"/>
  <c r="L84" i="11"/>
  <c r="L80" i="11"/>
  <c r="L81" i="11"/>
  <c r="L475" i="2"/>
  <c r="F482" i="2"/>
  <c r="M9" i="11"/>
  <c r="G466" i="2"/>
  <c r="L467" i="2"/>
  <c r="F476" i="2"/>
  <c r="K476" i="2"/>
  <c r="L87" i="11"/>
  <c r="F467" i="2"/>
  <c r="G475" i="2"/>
  <c r="N4" i="11"/>
  <c r="M15" i="11"/>
  <c r="G482" i="2"/>
  <c r="M48" i="11"/>
  <c r="G480" i="2"/>
  <c r="M40" i="11"/>
  <c r="L465" i="2"/>
  <c r="K472" i="2"/>
  <c r="M49" i="11"/>
  <c r="L78" i="11"/>
  <c r="M11" i="11"/>
  <c r="M6" i="11"/>
  <c r="K479" i="2"/>
  <c r="M53" i="11"/>
  <c r="M36" i="11"/>
  <c r="G464" i="2"/>
  <c r="L72" i="11"/>
  <c r="M43" i="11"/>
  <c r="M12" i="11"/>
  <c r="M54" i="11"/>
  <c r="K478" i="2"/>
  <c r="M7" i="11"/>
  <c r="K440" i="2"/>
  <c r="K477" i="2"/>
  <c r="M21" i="11"/>
  <c r="L469" i="2"/>
  <c r="M13" i="11"/>
  <c r="M17" i="11"/>
  <c r="M39" i="11"/>
  <c r="M26" i="11"/>
  <c r="F481" i="2"/>
  <c r="F464" i="2"/>
  <c r="K473" i="2"/>
  <c r="F470" i="2"/>
  <c r="L471" i="2"/>
  <c r="K471" i="2"/>
  <c r="L76" i="11"/>
  <c r="M14" i="11"/>
  <c r="G472" i="2"/>
  <c r="L464" i="2"/>
  <c r="M37" i="11"/>
  <c r="M20" i="11"/>
  <c r="M46" i="11"/>
  <c r="L477" i="2"/>
  <c r="M34" i="11"/>
  <c r="L83" i="11"/>
  <c r="M64" i="11"/>
  <c r="M47" i="11"/>
  <c r="M50" i="11"/>
  <c r="M28" i="11"/>
  <c r="M58" i="11"/>
  <c r="M27" i="11"/>
  <c r="M24" i="11"/>
  <c r="M56" i="11"/>
  <c r="L69" i="11"/>
  <c r="F465" i="2"/>
  <c r="F477" i="2"/>
  <c r="F478" i="2"/>
  <c r="F468" i="2"/>
  <c r="K469" i="2"/>
  <c r="M33" i="11"/>
  <c r="T417" i="2" l="1"/>
  <c r="U441" i="2"/>
  <c r="U450" i="2"/>
  <c r="T454" i="2"/>
  <c r="U446" i="2"/>
  <c r="T452" i="2"/>
  <c r="Y443" i="2"/>
  <c r="Y453" i="2"/>
  <c r="U453" i="2"/>
  <c r="T443" i="2"/>
  <c r="T444" i="2"/>
  <c r="Y451" i="2"/>
  <c r="U442" i="2"/>
  <c r="U459" i="2"/>
  <c r="T457" i="2"/>
  <c r="U458" i="2"/>
  <c r="U456" i="2"/>
  <c r="U449" i="2"/>
  <c r="Y444" i="2"/>
  <c r="T451" i="2"/>
  <c r="Y457" i="2"/>
  <c r="U444" i="2"/>
  <c r="T453" i="2"/>
  <c r="T456" i="2"/>
  <c r="T459" i="2"/>
  <c r="U447" i="2"/>
  <c r="Y417" i="2"/>
  <c r="U448" i="2"/>
  <c r="T450" i="2"/>
  <c r="U454" i="2"/>
  <c r="U452" i="2"/>
  <c r="U455" i="2"/>
  <c r="V293" i="2"/>
  <c r="V290" i="2"/>
  <c r="V296" i="2"/>
  <c r="V280" i="2"/>
  <c r="V295" i="2"/>
  <c r="V291" i="2"/>
  <c r="V287" i="2"/>
  <c r="V297" i="2"/>
  <c r="V298" i="2"/>
  <c r="V294" i="2"/>
  <c r="V289" i="2"/>
  <c r="V283" i="2"/>
  <c r="V285" i="2"/>
  <c r="V281" i="2"/>
  <c r="V288" i="2"/>
  <c r="V282" i="2"/>
  <c r="V286" i="2"/>
  <c r="V284" i="2"/>
  <c r="V292" i="2"/>
  <c r="T447" i="2"/>
  <c r="T446" i="2"/>
  <c r="T441" i="2"/>
  <c r="V279" i="2"/>
  <c r="U443" i="2"/>
  <c r="T445" i="2"/>
  <c r="Y445" i="2"/>
  <c r="Y454" i="2"/>
  <c r="Y452" i="2"/>
  <c r="Y448" i="2"/>
  <c r="Y458" i="2"/>
  <c r="S298" i="2"/>
  <c r="S290" i="2"/>
  <c r="S280" i="2"/>
  <c r="S297" i="2"/>
  <c r="S291" i="2"/>
  <c r="S285" i="2"/>
  <c r="S294" i="2"/>
  <c r="S289" i="2"/>
  <c r="S287" i="2"/>
  <c r="S295" i="2"/>
  <c r="S293" i="2"/>
  <c r="X449" i="2"/>
  <c r="S284" i="2"/>
  <c r="S296" i="2"/>
  <c r="S292" i="2"/>
  <c r="S286" i="2"/>
  <c r="S282" i="2"/>
  <c r="S283" i="2"/>
  <c r="S288" i="2"/>
  <c r="S281" i="2"/>
  <c r="S279" i="2"/>
  <c r="Y450" i="2"/>
  <c r="Y449" i="2"/>
  <c r="U445" i="2"/>
  <c r="Y447" i="2"/>
  <c r="Q326" i="2"/>
  <c r="Q291" i="2"/>
  <c r="Q293" i="2"/>
  <c r="Q285" i="2"/>
  <c r="Q283" i="2"/>
  <c r="Q292" i="2"/>
  <c r="Q295" i="2"/>
  <c r="Q297" i="2"/>
  <c r="Q296" i="2"/>
  <c r="Q289" i="2"/>
  <c r="Q290" i="2"/>
  <c r="Q286" i="2"/>
  <c r="Q284" i="2"/>
  <c r="Q288" i="2"/>
  <c r="Q282" i="2"/>
  <c r="Q304" i="2"/>
  <c r="Q298" i="2"/>
  <c r="Q287" i="2"/>
  <c r="Q294" i="2"/>
  <c r="Q302" i="2"/>
  <c r="X451" i="2"/>
  <c r="X443" i="2"/>
  <c r="X445" i="2"/>
  <c r="X452" i="2"/>
  <c r="AJ258" i="2"/>
  <c r="AK258" i="2"/>
  <c r="AL258" i="2"/>
  <c r="AD258" i="2"/>
  <c r="AE258" i="2"/>
  <c r="AF258" i="2"/>
  <c r="AG258" i="2"/>
  <c r="AH258" i="2"/>
  <c r="AI258" i="2"/>
  <c r="AI266" i="2"/>
  <c r="AH266" i="2"/>
  <c r="AK266" i="2"/>
  <c r="AJ266" i="2"/>
  <c r="AE266" i="2"/>
  <c r="AL266" i="2"/>
  <c r="AD266" i="2"/>
  <c r="AG266" i="2"/>
  <c r="AF266" i="2"/>
  <c r="AJ274" i="2"/>
  <c r="AK274" i="2"/>
  <c r="AL274" i="2"/>
  <c r="AD274" i="2"/>
  <c r="AE274" i="2"/>
  <c r="AF274" i="2"/>
  <c r="AG274" i="2"/>
  <c r="AH274" i="2"/>
  <c r="AI274" i="2"/>
  <c r="AJ263" i="2"/>
  <c r="AK263" i="2"/>
  <c r="AL263" i="2"/>
  <c r="AD263" i="2"/>
  <c r="AE263" i="2"/>
  <c r="AF263" i="2"/>
  <c r="AG263" i="2"/>
  <c r="AH263" i="2"/>
  <c r="AI263" i="2"/>
  <c r="AI269" i="2"/>
  <c r="AJ269" i="2"/>
  <c r="AK269" i="2"/>
  <c r="AL269" i="2"/>
  <c r="AD269" i="2"/>
  <c r="AE269" i="2"/>
  <c r="AF269" i="2"/>
  <c r="AG269" i="2"/>
  <c r="AH269" i="2"/>
  <c r="Z273" i="2"/>
  <c r="Z265" i="2"/>
  <c r="Z257" i="2"/>
  <c r="Z268" i="2"/>
  <c r="Z260" i="2"/>
  <c r="Z275" i="2"/>
  <c r="Z267" i="2"/>
  <c r="Z259" i="2"/>
  <c r="Z270" i="2"/>
  <c r="Z262" i="2"/>
  <c r="AL256" i="2"/>
  <c r="AD256" i="2"/>
  <c r="AE256" i="2"/>
  <c r="AF256" i="2"/>
  <c r="AG256" i="2"/>
  <c r="Z269" i="2"/>
  <c r="Z261" i="2"/>
  <c r="Z272" i="2"/>
  <c r="Z264" i="2"/>
  <c r="Z256" i="2"/>
  <c r="Z271" i="2"/>
  <c r="Z263" i="2"/>
  <c r="Z274" i="2"/>
  <c r="Z266" i="2"/>
  <c r="Z258" i="2"/>
  <c r="AH256" i="2"/>
  <c r="AI256" i="2"/>
  <c r="AJ256" i="2"/>
  <c r="AK256" i="2"/>
  <c r="AL264" i="2"/>
  <c r="AD264" i="2"/>
  <c r="AE264" i="2"/>
  <c r="AF264" i="2"/>
  <c r="AG264" i="2"/>
  <c r="AH264" i="2"/>
  <c r="AI264" i="2"/>
  <c r="AJ264" i="2"/>
  <c r="AK264" i="2"/>
  <c r="AL271" i="2"/>
  <c r="AD271" i="2"/>
  <c r="AE271" i="2"/>
  <c r="AF271" i="2"/>
  <c r="AI271" i="2"/>
  <c r="AH271" i="2"/>
  <c r="AG271" i="2"/>
  <c r="AJ271" i="2"/>
  <c r="AK271" i="2"/>
  <c r="AL261" i="2"/>
  <c r="AD261" i="2"/>
  <c r="AE261" i="2"/>
  <c r="AF261" i="2"/>
  <c r="AG261" i="2"/>
  <c r="AH261" i="2"/>
  <c r="AI261" i="2"/>
  <c r="AJ261" i="2"/>
  <c r="AK261" i="2"/>
  <c r="AK267" i="2"/>
  <c r="AL267" i="2"/>
  <c r="AD267" i="2"/>
  <c r="AE267" i="2"/>
  <c r="AF267" i="2"/>
  <c r="AG267" i="2"/>
  <c r="AH267" i="2"/>
  <c r="AI267" i="2"/>
  <c r="AJ267" i="2"/>
  <c r="Y303" i="2"/>
  <c r="AC296" i="2"/>
  <c r="AC290" i="2"/>
  <c r="AC287" i="2"/>
  <c r="AC283" i="2"/>
  <c r="AC279" i="2"/>
  <c r="AC294" i="2"/>
  <c r="AC295" i="2"/>
  <c r="AC282" i="2"/>
  <c r="AC298" i="2"/>
  <c r="AC292" i="2"/>
  <c r="AC293" i="2"/>
  <c r="AC285" i="2"/>
  <c r="AC281" i="2"/>
  <c r="AC297" i="2"/>
  <c r="AC291" i="2"/>
  <c r="AC288" i="2"/>
  <c r="AC284" i="2"/>
  <c r="AC280" i="2"/>
  <c r="AC286" i="2"/>
  <c r="AC289" i="2"/>
  <c r="AF262" i="2"/>
  <c r="AG262" i="2"/>
  <c r="AH262" i="2"/>
  <c r="AI262" i="2"/>
  <c r="AJ262" i="2"/>
  <c r="AK262" i="2"/>
  <c r="AL262" i="2"/>
  <c r="AD262" i="2"/>
  <c r="AE262" i="2"/>
  <c r="AE268" i="2"/>
  <c r="AF268" i="2"/>
  <c r="AG268" i="2"/>
  <c r="AH268" i="2"/>
  <c r="AI268" i="2"/>
  <c r="AJ268" i="2"/>
  <c r="AK268" i="2"/>
  <c r="AL268" i="2"/>
  <c r="AD268" i="2"/>
  <c r="AF259" i="2"/>
  <c r="AG259" i="2"/>
  <c r="AH259" i="2"/>
  <c r="AI259" i="2"/>
  <c r="AJ259" i="2"/>
  <c r="AK259" i="2"/>
  <c r="AL259" i="2"/>
  <c r="AD259" i="2"/>
  <c r="AE259" i="2"/>
  <c r="AF270" i="2"/>
  <c r="AK270" i="2"/>
  <c r="AH270" i="2"/>
  <c r="AE270" i="2"/>
  <c r="AJ270" i="2"/>
  <c r="AI270" i="2"/>
  <c r="AL270" i="2"/>
  <c r="AD270" i="2"/>
  <c r="AG270" i="2"/>
  <c r="AF275" i="2"/>
  <c r="AG275" i="2"/>
  <c r="AH275" i="2"/>
  <c r="AI275" i="2"/>
  <c r="AJ275" i="2"/>
  <c r="AK275" i="2"/>
  <c r="AL275" i="2"/>
  <c r="AD275" i="2"/>
  <c r="AE275" i="2"/>
  <c r="AH260" i="2"/>
  <c r="AI260" i="2"/>
  <c r="AJ260" i="2"/>
  <c r="AK260" i="2"/>
  <c r="AL260" i="2"/>
  <c r="AD260" i="2"/>
  <c r="AE260" i="2"/>
  <c r="AF260" i="2"/>
  <c r="AG260" i="2"/>
  <c r="AH272" i="2"/>
  <c r="AE272" i="2"/>
  <c r="AJ272" i="2"/>
  <c r="AI272" i="2"/>
  <c r="AL272" i="2"/>
  <c r="AD272" i="2"/>
  <c r="AG272" i="2"/>
  <c r="AF272" i="2"/>
  <c r="AK272" i="2"/>
  <c r="AH257" i="2"/>
  <c r="AI257" i="2"/>
  <c r="AJ257" i="2"/>
  <c r="AK257" i="2"/>
  <c r="AL257" i="2"/>
  <c r="AD257" i="2"/>
  <c r="AE257" i="2"/>
  <c r="AF257" i="2"/>
  <c r="AG257" i="2"/>
  <c r="AH265" i="2"/>
  <c r="AI265" i="2"/>
  <c r="AJ265" i="2"/>
  <c r="AK265" i="2"/>
  <c r="AL265" i="2"/>
  <c r="AD265" i="2"/>
  <c r="AE265" i="2"/>
  <c r="AF265" i="2"/>
  <c r="AG265" i="2"/>
  <c r="AH273" i="2"/>
  <c r="AI273" i="2"/>
  <c r="AJ273" i="2"/>
  <c r="AK273" i="2"/>
  <c r="AL273" i="2"/>
  <c r="AD273" i="2"/>
  <c r="AE273" i="2"/>
  <c r="AF273" i="2"/>
  <c r="AG273" i="2"/>
  <c r="X444" i="2"/>
  <c r="X446" i="2"/>
  <c r="X442" i="2"/>
  <c r="X448" i="2"/>
  <c r="X459" i="2"/>
  <c r="X417" i="2"/>
  <c r="X454" i="2"/>
  <c r="X453" i="2"/>
  <c r="X455" i="2"/>
  <c r="X458" i="2"/>
  <c r="X457" i="2"/>
  <c r="X447" i="2"/>
  <c r="X456" i="2"/>
  <c r="X450" i="2"/>
  <c r="X441" i="2"/>
  <c r="H478" i="2"/>
  <c r="I478" i="2"/>
  <c r="T478" i="2" s="1"/>
  <c r="J478" i="2"/>
  <c r="M478" i="2"/>
  <c r="N478" i="2" s="1"/>
  <c r="Y478" i="2" s="1"/>
  <c r="H480" i="2"/>
  <c r="I480" i="2"/>
  <c r="J480" i="2"/>
  <c r="U480" i="2" s="1"/>
  <c r="M480" i="2"/>
  <c r="N480" i="2" s="1"/>
  <c r="M473" i="2"/>
  <c r="N473" i="2" s="1"/>
  <c r="Y473" i="2" s="1"/>
  <c r="I473" i="2"/>
  <c r="H473" i="2"/>
  <c r="J473" i="2"/>
  <c r="M472" i="2"/>
  <c r="N472" i="2" s="1"/>
  <c r="J472" i="2"/>
  <c r="H472" i="2"/>
  <c r="I472" i="2"/>
  <c r="T472" i="2" s="1"/>
  <c r="M464" i="2"/>
  <c r="N464" i="2" s="1"/>
  <c r="J464" i="2"/>
  <c r="H464" i="2"/>
  <c r="I464" i="2"/>
  <c r="J477" i="2"/>
  <c r="H477" i="2"/>
  <c r="I477" i="2"/>
  <c r="M477" i="2"/>
  <c r="N477" i="2" s="1"/>
  <c r="Y477" i="2" s="1"/>
  <c r="M469" i="2"/>
  <c r="N469" i="2" s="1"/>
  <c r="Y469" i="2" s="1"/>
  <c r="H469" i="2"/>
  <c r="J469" i="2"/>
  <c r="I469" i="2"/>
  <c r="M465" i="2"/>
  <c r="N465" i="2" s="1"/>
  <c r="Y465" i="2" s="1"/>
  <c r="H465" i="2"/>
  <c r="J465" i="2"/>
  <c r="I465" i="2"/>
  <c r="T465" i="2" s="1"/>
  <c r="H476" i="2"/>
  <c r="I476" i="2"/>
  <c r="J476" i="2"/>
  <c r="M476" i="2"/>
  <c r="N476" i="2" s="1"/>
  <c r="I479" i="2"/>
  <c r="H479" i="2"/>
  <c r="J479" i="2"/>
  <c r="M479" i="2"/>
  <c r="N479" i="2" s="1"/>
  <c r="Y479" i="2" s="1"/>
  <c r="H482" i="2"/>
  <c r="I482" i="2"/>
  <c r="J482" i="2"/>
  <c r="M482" i="2"/>
  <c r="N482" i="2" s="1"/>
  <c r="Y482" i="2" s="1"/>
  <c r="H474" i="2"/>
  <c r="J474" i="2"/>
  <c r="U474" i="2" s="1"/>
  <c r="I474" i="2"/>
  <c r="M474" i="2"/>
  <c r="N474" i="2" s="1"/>
  <c r="M468" i="2"/>
  <c r="N468" i="2" s="1"/>
  <c r="J468" i="2"/>
  <c r="H468" i="2"/>
  <c r="I468" i="2"/>
  <c r="I481" i="2"/>
  <c r="T481" i="2" s="1"/>
  <c r="J481" i="2"/>
  <c r="H481" i="2"/>
  <c r="M481" i="2"/>
  <c r="N481" i="2" s="1"/>
  <c r="J475" i="2"/>
  <c r="H475" i="2"/>
  <c r="I475" i="2"/>
  <c r="T475" i="2" s="1"/>
  <c r="M475" i="2"/>
  <c r="N475" i="2" s="1"/>
  <c r="M471" i="2"/>
  <c r="N471" i="2" s="1"/>
  <c r="H471" i="2"/>
  <c r="I471" i="2"/>
  <c r="T471" i="2" s="1"/>
  <c r="J471" i="2"/>
  <c r="M467" i="2"/>
  <c r="N467" i="2" s="1"/>
  <c r="H467" i="2"/>
  <c r="I467" i="2"/>
  <c r="J467" i="2"/>
  <c r="M470" i="2"/>
  <c r="N470" i="2" s="1"/>
  <c r="J470" i="2"/>
  <c r="H470" i="2"/>
  <c r="I470" i="2"/>
  <c r="M466" i="2"/>
  <c r="N466" i="2" s="1"/>
  <c r="J466" i="2"/>
  <c r="H466" i="2"/>
  <c r="I466" i="2"/>
  <c r="H440" i="2"/>
  <c r="I440" i="2"/>
  <c r="T440" i="2" s="1"/>
  <c r="J440" i="2"/>
  <c r="U440" i="2" s="1"/>
  <c r="M440" i="2"/>
  <c r="N440" i="2" s="1"/>
  <c r="W482" i="2"/>
  <c r="P478" i="2"/>
  <c r="E501" i="2"/>
  <c r="R478" i="2"/>
  <c r="R466" i="2"/>
  <c r="W479" i="2"/>
  <c r="P480" i="2"/>
  <c r="E503" i="2"/>
  <c r="W468" i="2"/>
  <c r="R475" i="2"/>
  <c r="W470" i="2"/>
  <c r="R472" i="2"/>
  <c r="P473" i="2"/>
  <c r="E496" i="2"/>
  <c r="W480" i="2"/>
  <c r="R465" i="2"/>
  <c r="R440" i="2"/>
  <c r="R470" i="2"/>
  <c r="W478" i="2"/>
  <c r="W440" i="2"/>
  <c r="W471" i="2"/>
  <c r="W467" i="2"/>
  <c r="W473" i="2"/>
  <c r="P472" i="2"/>
  <c r="E495" i="2"/>
  <c r="P464" i="2"/>
  <c r="E487" i="2"/>
  <c r="P477" i="2"/>
  <c r="E500" i="2"/>
  <c r="P469" i="2"/>
  <c r="E492" i="2"/>
  <c r="P465" i="2"/>
  <c r="E488" i="2"/>
  <c r="P476" i="2"/>
  <c r="E499" i="2"/>
  <c r="P479" i="2"/>
  <c r="E502" i="2"/>
  <c r="R476" i="2"/>
  <c r="R464" i="2"/>
  <c r="R477" i="2"/>
  <c r="W477" i="2"/>
  <c r="W481" i="2"/>
  <c r="R468" i="2"/>
  <c r="P482" i="2"/>
  <c r="E505" i="2"/>
  <c r="W474" i="2"/>
  <c r="R481" i="2"/>
  <c r="W465" i="2"/>
  <c r="R469" i="2"/>
  <c r="W472" i="2"/>
  <c r="W464" i="2"/>
  <c r="W469" i="2"/>
  <c r="P474" i="2"/>
  <c r="E497" i="2"/>
  <c r="P468" i="2"/>
  <c r="E491" i="2"/>
  <c r="P481" i="2"/>
  <c r="E504" i="2"/>
  <c r="P475" i="2"/>
  <c r="E498" i="2"/>
  <c r="P471" i="2"/>
  <c r="E494" i="2"/>
  <c r="P467" i="2"/>
  <c r="E490" i="2"/>
  <c r="P470" i="2"/>
  <c r="E493" i="2"/>
  <c r="P466" i="2"/>
  <c r="E489" i="2"/>
  <c r="P440" i="2"/>
  <c r="E463" i="2"/>
  <c r="R467" i="2"/>
  <c r="R479" i="2"/>
  <c r="R474" i="2"/>
  <c r="W466" i="2"/>
  <c r="R471" i="2"/>
  <c r="W476" i="2"/>
  <c r="W475" i="2"/>
  <c r="R473" i="2"/>
  <c r="R480" i="2"/>
  <c r="R482" i="2"/>
  <c r="N43" i="11"/>
  <c r="G490" i="2"/>
  <c r="K496" i="2"/>
  <c r="N49" i="11"/>
  <c r="L502" i="2"/>
  <c r="L489" i="2"/>
  <c r="M76" i="11"/>
  <c r="L505" i="2"/>
  <c r="F492" i="2"/>
  <c r="F487" i="2"/>
  <c r="F497" i="2"/>
  <c r="N5" i="11"/>
  <c r="N58" i="11"/>
  <c r="G501" i="2"/>
  <c r="K497" i="2"/>
  <c r="N30" i="11"/>
  <c r="N6" i="11"/>
  <c r="F495" i="2"/>
  <c r="L487" i="2"/>
  <c r="M83" i="11"/>
  <c r="G503" i="2"/>
  <c r="L492" i="2"/>
  <c r="K505" i="2"/>
  <c r="P3" i="11"/>
  <c r="N21" i="11"/>
  <c r="G497" i="2"/>
  <c r="N35" i="11"/>
  <c r="N15" i="11"/>
  <c r="M87" i="11"/>
  <c r="N60" i="11"/>
  <c r="F493" i="2"/>
  <c r="K502" i="2"/>
  <c r="K495" i="2"/>
  <c r="K494" i="2"/>
  <c r="N53" i="11"/>
  <c r="F504" i="2"/>
  <c r="N7" i="11"/>
  <c r="M81" i="11"/>
  <c r="N20" i="11"/>
  <c r="N33" i="11"/>
  <c r="O4" i="11"/>
  <c r="F488" i="2"/>
  <c r="M79" i="11"/>
  <c r="N48" i="11"/>
  <c r="L496" i="2"/>
  <c r="L500" i="2"/>
  <c r="L488" i="2"/>
  <c r="N61" i="11"/>
  <c r="F500" i="2"/>
  <c r="N40" i="11"/>
  <c r="N51" i="11"/>
  <c r="L495" i="2"/>
  <c r="L501" i="2"/>
  <c r="G463" i="2"/>
  <c r="N29" i="11"/>
  <c r="M69" i="11"/>
  <c r="N16" i="11"/>
  <c r="L499" i="2"/>
  <c r="F489" i="2"/>
  <c r="K492" i="2"/>
  <c r="G488" i="2"/>
  <c r="M86" i="11"/>
  <c r="N36" i="11"/>
  <c r="L504" i="2"/>
  <c r="K488" i="2"/>
  <c r="N28" i="11"/>
  <c r="M77" i="11"/>
  <c r="N25" i="11"/>
  <c r="M84" i="11"/>
  <c r="N13" i="11"/>
  <c r="M68" i="11"/>
  <c r="F496" i="2"/>
  <c r="L503" i="2"/>
  <c r="N14" i="11"/>
  <c r="M70" i="11"/>
  <c r="N50" i="11"/>
  <c r="G493" i="2"/>
  <c r="L490" i="2"/>
  <c r="K493" i="2"/>
  <c r="N42" i="11"/>
  <c r="G491" i="2"/>
  <c r="K504" i="2"/>
  <c r="L491" i="2"/>
  <c r="G489" i="2"/>
  <c r="K490" i="2"/>
  <c r="K487" i="2"/>
  <c r="N31" i="11"/>
  <c r="L463" i="2"/>
  <c r="M85" i="11"/>
  <c r="G498" i="2"/>
  <c r="L494" i="2"/>
  <c r="N62" i="11"/>
  <c r="G499" i="2"/>
  <c r="F490" i="2"/>
  <c r="M73" i="11"/>
  <c r="K491" i="2"/>
  <c r="N57" i="11"/>
  <c r="M80" i="11"/>
  <c r="F499" i="2"/>
  <c r="M72" i="11"/>
  <c r="N59" i="11"/>
  <c r="N47" i="11"/>
  <c r="G494" i="2"/>
  <c r="F503" i="2"/>
  <c r="N64" i="11"/>
  <c r="F502" i="2"/>
  <c r="N39" i="11"/>
  <c r="N27" i="11"/>
  <c r="N56" i="11"/>
  <c r="N63" i="11"/>
  <c r="G504" i="2"/>
  <c r="K503" i="2"/>
  <c r="N17" i="11"/>
  <c r="F505" i="2"/>
  <c r="G495" i="2"/>
  <c r="G505" i="2"/>
  <c r="L493" i="2"/>
  <c r="K499" i="2"/>
  <c r="N10" i="11"/>
  <c r="N9" i="11"/>
  <c r="N34" i="11"/>
  <c r="M75" i="11"/>
  <c r="K500" i="2"/>
  <c r="N52" i="11"/>
  <c r="N24" i="11"/>
  <c r="G502" i="2"/>
  <c r="N65" i="11"/>
  <c r="N37" i="11"/>
  <c r="M71" i="11"/>
  <c r="N26" i="11"/>
  <c r="K489" i="2"/>
  <c r="K498" i="2"/>
  <c r="F463" i="2"/>
  <c r="O2" i="11"/>
  <c r="N12" i="11"/>
  <c r="N41" i="11"/>
  <c r="L498" i="2"/>
  <c r="N46" i="11"/>
  <c r="M74" i="11"/>
  <c r="K501" i="2"/>
  <c r="K463" i="2"/>
  <c r="F491" i="2"/>
  <c r="F494" i="2"/>
  <c r="G496" i="2"/>
  <c r="N38" i="11"/>
  <c r="N54" i="11"/>
  <c r="N32" i="11"/>
  <c r="F498" i="2"/>
  <c r="F501" i="2"/>
  <c r="G492" i="2"/>
  <c r="M78" i="11"/>
  <c r="G500" i="2"/>
  <c r="G487" i="2"/>
  <c r="N8" i="11"/>
  <c r="N55" i="11"/>
  <c r="N11" i="11"/>
  <c r="N19" i="11"/>
  <c r="N18" i="11"/>
  <c r="M82" i="11"/>
  <c r="L497" i="2"/>
  <c r="U464" i="2" l="1"/>
  <c r="U473" i="2"/>
  <c r="T477" i="2"/>
  <c r="U469" i="2"/>
  <c r="Y466" i="2"/>
  <c r="Y476" i="2"/>
  <c r="T480" i="2"/>
  <c r="U476" i="2"/>
  <c r="T466" i="2"/>
  <c r="T467" i="2"/>
  <c r="Y474" i="2"/>
  <c r="U465" i="2"/>
  <c r="U482" i="2"/>
  <c r="T479" i="2"/>
  <c r="U481" i="2"/>
  <c r="U467" i="2"/>
  <c r="U479" i="2"/>
  <c r="U472" i="2"/>
  <c r="Y467" i="2"/>
  <c r="T482" i="2"/>
  <c r="T474" i="2"/>
  <c r="Y480" i="2"/>
  <c r="T476" i="2"/>
  <c r="Y440" i="2"/>
  <c r="U470" i="2"/>
  <c r="U471" i="2"/>
  <c r="T464" i="2"/>
  <c r="T473" i="2"/>
  <c r="U477" i="2"/>
  <c r="U475" i="2"/>
  <c r="U478" i="2"/>
  <c r="V307" i="2"/>
  <c r="V316" i="2"/>
  <c r="V305" i="2"/>
  <c r="V310" i="2"/>
  <c r="V304" i="2"/>
  <c r="V314" i="2"/>
  <c r="V317" i="2"/>
  <c r="V309" i="2"/>
  <c r="V311" i="2"/>
  <c r="V308" i="2"/>
  <c r="V318" i="2"/>
  <c r="Y468" i="2"/>
  <c r="V306" i="2"/>
  <c r="V303" i="2"/>
  <c r="V313" i="2"/>
  <c r="V321" i="2"/>
  <c r="V320" i="2"/>
  <c r="V315" i="2"/>
  <c r="V312" i="2"/>
  <c r="V319" i="2"/>
  <c r="T470" i="2"/>
  <c r="T469" i="2"/>
  <c r="V302" i="2"/>
  <c r="T468" i="2"/>
  <c r="U466" i="2"/>
  <c r="Y481" i="2"/>
  <c r="U468" i="2"/>
  <c r="Y471" i="2"/>
  <c r="Y475" i="2"/>
  <c r="S310" i="2"/>
  <c r="S304" i="2"/>
  <c r="S309" i="2"/>
  <c r="S306" i="2"/>
  <c r="S319" i="2"/>
  <c r="S317" i="2"/>
  <c r="S321" i="2"/>
  <c r="S320" i="2"/>
  <c r="S312" i="2"/>
  <c r="S313" i="2"/>
  <c r="S307" i="2"/>
  <c r="S316" i="2"/>
  <c r="S308" i="2"/>
  <c r="S303" i="2"/>
  <c r="S318" i="2"/>
  <c r="S305" i="2"/>
  <c r="S311" i="2"/>
  <c r="S315" i="2"/>
  <c r="S314" i="2"/>
  <c r="S302" i="2"/>
  <c r="X477" i="2"/>
  <c r="Y472" i="2"/>
  <c r="Y470" i="2"/>
  <c r="Q325" i="2"/>
  <c r="Q310" i="2"/>
  <c r="Q327" i="2"/>
  <c r="Q311" i="2"/>
  <c r="Q309" i="2"/>
  <c r="Q312" i="2"/>
  <c r="Q320" i="2"/>
  <c r="Q315" i="2"/>
  <c r="Q308" i="2"/>
  <c r="Q314" i="2"/>
  <c r="Q317" i="2"/>
  <c r="Q321" i="2"/>
  <c r="Q305" i="2"/>
  <c r="Q307" i="2"/>
  <c r="Q313" i="2"/>
  <c r="Q319" i="2"/>
  <c r="Q318" i="2"/>
  <c r="Q306" i="2"/>
  <c r="Q316" i="2"/>
  <c r="Q349" i="2"/>
  <c r="X480" i="2"/>
  <c r="X481" i="2"/>
  <c r="X474" i="2"/>
  <c r="X467" i="2"/>
  <c r="AK286" i="2"/>
  <c r="AL286" i="2"/>
  <c r="AD286" i="2"/>
  <c r="AE286" i="2"/>
  <c r="AF286" i="2"/>
  <c r="AG286" i="2"/>
  <c r="AH286" i="2"/>
  <c r="AI286" i="2"/>
  <c r="AJ286" i="2"/>
  <c r="AE284" i="2"/>
  <c r="AF284" i="2"/>
  <c r="AG284" i="2"/>
  <c r="AH284" i="2"/>
  <c r="AI284" i="2"/>
  <c r="AJ284" i="2"/>
  <c r="AK284" i="2"/>
  <c r="AL284" i="2"/>
  <c r="AD284" i="2"/>
  <c r="AE291" i="2"/>
  <c r="AF291" i="2"/>
  <c r="AG291" i="2"/>
  <c r="AH291" i="2"/>
  <c r="AI291" i="2"/>
  <c r="AJ291" i="2"/>
  <c r="AK291" i="2"/>
  <c r="AL291" i="2"/>
  <c r="AD291" i="2"/>
  <c r="AE281" i="2"/>
  <c r="AF281" i="2"/>
  <c r="AG281" i="2"/>
  <c r="AH281" i="2"/>
  <c r="AI281" i="2"/>
  <c r="AJ281" i="2"/>
  <c r="AK281" i="2"/>
  <c r="AL281" i="2"/>
  <c r="AD281" i="2"/>
  <c r="AF293" i="2"/>
  <c r="AK293" i="2"/>
  <c r="AH293" i="2"/>
  <c r="AE293" i="2"/>
  <c r="AJ293" i="2"/>
  <c r="AI293" i="2"/>
  <c r="AL293" i="2"/>
  <c r="AD293" i="2"/>
  <c r="AG293" i="2"/>
  <c r="AF298" i="2"/>
  <c r="AG298" i="2"/>
  <c r="AH298" i="2"/>
  <c r="AI298" i="2"/>
  <c r="AJ298" i="2"/>
  <c r="AK298" i="2"/>
  <c r="AL298" i="2"/>
  <c r="AD298" i="2"/>
  <c r="AE298" i="2"/>
  <c r="AH295" i="2"/>
  <c r="AI295" i="2"/>
  <c r="AJ295" i="2"/>
  <c r="AK295" i="2"/>
  <c r="AL295" i="2"/>
  <c r="AD295" i="2"/>
  <c r="AE295" i="2"/>
  <c r="AF295" i="2"/>
  <c r="AG295" i="2"/>
  <c r="Z279" i="2"/>
  <c r="Z292" i="2"/>
  <c r="Z284" i="2"/>
  <c r="Z295" i="2"/>
  <c r="Z287" i="2"/>
  <c r="Z298" i="2"/>
  <c r="Z290" i="2"/>
  <c r="Z282" i="2"/>
  <c r="Z293" i="2"/>
  <c r="Z285" i="2"/>
  <c r="AK279" i="2"/>
  <c r="AL279" i="2"/>
  <c r="AD279" i="2"/>
  <c r="AE279" i="2"/>
  <c r="AF279" i="2"/>
  <c r="Z296" i="2"/>
  <c r="Z288" i="2"/>
  <c r="Z280" i="2"/>
  <c r="Z291" i="2"/>
  <c r="Z283" i="2"/>
  <c r="Z294" i="2"/>
  <c r="Z286" i="2"/>
  <c r="Z297" i="2"/>
  <c r="Z289" i="2"/>
  <c r="Z281" i="2"/>
  <c r="AG279" i="2"/>
  <c r="AH279" i="2"/>
  <c r="AI279" i="2"/>
  <c r="AJ279" i="2"/>
  <c r="AK287" i="2"/>
  <c r="AL287" i="2"/>
  <c r="AD287" i="2"/>
  <c r="AE287" i="2"/>
  <c r="AF287" i="2"/>
  <c r="AG287" i="2"/>
  <c r="AH287" i="2"/>
  <c r="AI287" i="2"/>
  <c r="AJ287" i="2"/>
  <c r="AL296" i="2"/>
  <c r="AD296" i="2"/>
  <c r="AE296" i="2"/>
  <c r="AF296" i="2"/>
  <c r="AG296" i="2"/>
  <c r="AH296" i="2"/>
  <c r="AI296" i="2"/>
  <c r="AJ296" i="2"/>
  <c r="AK296" i="2"/>
  <c r="AL289" i="2"/>
  <c r="AD289" i="2"/>
  <c r="AG289" i="2"/>
  <c r="AF289" i="2"/>
  <c r="AK289" i="2"/>
  <c r="AH289" i="2"/>
  <c r="AE289" i="2"/>
  <c r="AJ289" i="2"/>
  <c r="AI289" i="2"/>
  <c r="AI280" i="2"/>
  <c r="AJ280" i="2"/>
  <c r="AK280" i="2"/>
  <c r="AL280" i="2"/>
  <c r="AD280" i="2"/>
  <c r="AE280" i="2"/>
  <c r="AF280" i="2"/>
  <c r="AG280" i="2"/>
  <c r="AH280" i="2"/>
  <c r="AJ288" i="2"/>
  <c r="AE288" i="2"/>
  <c r="AL288" i="2"/>
  <c r="AG288" i="2"/>
  <c r="AD288" i="2"/>
  <c r="AK288" i="2"/>
  <c r="AF288" i="2"/>
  <c r="AH288" i="2"/>
  <c r="AI288" i="2"/>
  <c r="AJ297" i="2"/>
  <c r="AK297" i="2"/>
  <c r="AL297" i="2"/>
  <c r="AD297" i="2"/>
  <c r="AE297" i="2"/>
  <c r="AF297" i="2"/>
  <c r="AG297" i="2"/>
  <c r="AH297" i="2"/>
  <c r="AI297" i="2"/>
  <c r="AI285" i="2"/>
  <c r="AJ285" i="2"/>
  <c r="AK285" i="2"/>
  <c r="AL285" i="2"/>
  <c r="AD285" i="2"/>
  <c r="AE285" i="2"/>
  <c r="AF285" i="2"/>
  <c r="AG285" i="2"/>
  <c r="AH285" i="2"/>
  <c r="AI292" i="2"/>
  <c r="AJ292" i="2"/>
  <c r="AK292" i="2"/>
  <c r="AL292" i="2"/>
  <c r="AD292" i="2"/>
  <c r="AE292" i="2"/>
  <c r="AF292" i="2"/>
  <c r="AG292" i="2"/>
  <c r="AH292" i="2"/>
  <c r="AG282" i="2"/>
  <c r="AH282" i="2"/>
  <c r="AI282" i="2"/>
  <c r="AJ282" i="2"/>
  <c r="AK282" i="2"/>
  <c r="AL282" i="2"/>
  <c r="AD282" i="2"/>
  <c r="AE282" i="2"/>
  <c r="AF282" i="2"/>
  <c r="AL294" i="2"/>
  <c r="AD294" i="2"/>
  <c r="AE294" i="2"/>
  <c r="AF294" i="2"/>
  <c r="AI294" i="2"/>
  <c r="AH294" i="2"/>
  <c r="AG294" i="2"/>
  <c r="AJ294" i="2"/>
  <c r="AK294" i="2"/>
  <c r="AG283" i="2"/>
  <c r="AH283" i="2"/>
  <c r="AI283" i="2"/>
  <c r="AJ283" i="2"/>
  <c r="AK283" i="2"/>
  <c r="AL283" i="2"/>
  <c r="AD283" i="2"/>
  <c r="AE283" i="2"/>
  <c r="AF283" i="2"/>
  <c r="AG290" i="2"/>
  <c r="AH290" i="2"/>
  <c r="AI290" i="2"/>
  <c r="AJ290" i="2"/>
  <c r="AK290" i="2"/>
  <c r="AL290" i="2"/>
  <c r="AD290" i="2"/>
  <c r="AE290" i="2"/>
  <c r="AF290" i="2"/>
  <c r="Y326" i="2"/>
  <c r="AC319" i="2"/>
  <c r="AC315" i="2"/>
  <c r="AC311" i="2"/>
  <c r="AC307" i="2"/>
  <c r="AC303" i="2"/>
  <c r="AC318" i="2"/>
  <c r="AC314" i="2"/>
  <c r="AC310" i="2"/>
  <c r="AC306" i="2"/>
  <c r="AC302" i="2"/>
  <c r="AC321" i="2"/>
  <c r="AC316" i="2"/>
  <c r="AC313" i="2"/>
  <c r="AC309" i="2"/>
  <c r="AC305" i="2"/>
  <c r="AC320" i="2"/>
  <c r="AC317" i="2"/>
  <c r="AC312" i="2"/>
  <c r="AC308" i="2"/>
  <c r="AC304" i="2"/>
  <c r="X476" i="2"/>
  <c r="X440" i="2"/>
  <c r="X471" i="2"/>
  <c r="X468" i="2"/>
  <c r="X472" i="2"/>
  <c r="X469" i="2"/>
  <c r="X473" i="2"/>
  <c r="X470" i="2"/>
  <c r="X466" i="2"/>
  <c r="X464" i="2"/>
  <c r="X465" i="2"/>
  <c r="X475" i="2"/>
  <c r="X482" i="2"/>
  <c r="X479" i="2"/>
  <c r="X478" i="2"/>
  <c r="H502" i="2"/>
  <c r="I502" i="2"/>
  <c r="J502" i="2"/>
  <c r="M502" i="2"/>
  <c r="N502" i="2" s="1"/>
  <c r="Y502" i="2" s="1"/>
  <c r="J499" i="2"/>
  <c r="I499" i="2"/>
  <c r="H499" i="2"/>
  <c r="M499" i="2"/>
  <c r="N499" i="2" s="1"/>
  <c r="M488" i="2"/>
  <c r="N488" i="2" s="1"/>
  <c r="Y488" i="2" s="1"/>
  <c r="H488" i="2"/>
  <c r="I488" i="2"/>
  <c r="T488" i="2" s="1"/>
  <c r="J488" i="2"/>
  <c r="M492" i="2"/>
  <c r="N492" i="2" s="1"/>
  <c r="Y492" i="2" s="1"/>
  <c r="H492" i="2"/>
  <c r="I492" i="2"/>
  <c r="J492" i="2"/>
  <c r="M500" i="2"/>
  <c r="N500" i="2" s="1"/>
  <c r="Y500" i="2" s="1"/>
  <c r="I500" i="2"/>
  <c r="H500" i="2"/>
  <c r="J500" i="2"/>
  <c r="M487" i="2"/>
  <c r="N487" i="2" s="1"/>
  <c r="J487" i="2"/>
  <c r="I487" i="2"/>
  <c r="H487" i="2"/>
  <c r="M495" i="2"/>
  <c r="N495" i="2" s="1"/>
  <c r="J495" i="2"/>
  <c r="I495" i="2"/>
  <c r="T495" i="2" s="1"/>
  <c r="H495" i="2"/>
  <c r="M501" i="2"/>
  <c r="N501" i="2" s="1"/>
  <c r="Y501" i="2" s="1"/>
  <c r="J501" i="2"/>
  <c r="I501" i="2"/>
  <c r="T501" i="2" s="1"/>
  <c r="H501" i="2"/>
  <c r="M463" i="2"/>
  <c r="N463" i="2" s="1"/>
  <c r="H463" i="2"/>
  <c r="I463" i="2"/>
  <c r="T463" i="2" s="1"/>
  <c r="J463" i="2"/>
  <c r="U463" i="2" s="1"/>
  <c r="M489" i="2"/>
  <c r="N489" i="2" s="1"/>
  <c r="J489" i="2"/>
  <c r="I489" i="2"/>
  <c r="H489" i="2"/>
  <c r="M493" i="2"/>
  <c r="N493" i="2" s="1"/>
  <c r="J493" i="2"/>
  <c r="I493" i="2"/>
  <c r="H493" i="2"/>
  <c r="M490" i="2"/>
  <c r="N490" i="2" s="1"/>
  <c r="H490" i="2"/>
  <c r="J490" i="2"/>
  <c r="I490" i="2"/>
  <c r="M494" i="2"/>
  <c r="N494" i="2" s="1"/>
  <c r="H494" i="2"/>
  <c r="J494" i="2"/>
  <c r="I494" i="2"/>
  <c r="T494" i="2" s="1"/>
  <c r="M498" i="2"/>
  <c r="N498" i="2" s="1"/>
  <c r="Y498" i="2" s="1"/>
  <c r="I498" i="2"/>
  <c r="T498" i="2" s="1"/>
  <c r="H498" i="2"/>
  <c r="J498" i="2"/>
  <c r="H504" i="2"/>
  <c r="J504" i="2"/>
  <c r="I504" i="2"/>
  <c r="T504" i="2" s="1"/>
  <c r="M504" i="2"/>
  <c r="N504" i="2" s="1"/>
  <c r="M491" i="2"/>
  <c r="N491" i="2" s="1"/>
  <c r="J491" i="2"/>
  <c r="I491" i="2"/>
  <c r="H491" i="2"/>
  <c r="J497" i="2"/>
  <c r="U497" i="2" s="1"/>
  <c r="H497" i="2"/>
  <c r="I497" i="2"/>
  <c r="M497" i="2"/>
  <c r="N497" i="2" s="1"/>
  <c r="M505" i="2"/>
  <c r="N505" i="2" s="1"/>
  <c r="Y505" i="2" s="1"/>
  <c r="J505" i="2"/>
  <c r="I505" i="2"/>
  <c r="H505" i="2"/>
  <c r="M496" i="2"/>
  <c r="N496" i="2" s="1"/>
  <c r="Y496" i="2" s="1"/>
  <c r="H496" i="2"/>
  <c r="I496" i="2"/>
  <c r="J496" i="2"/>
  <c r="M503" i="2"/>
  <c r="N503" i="2" s="1"/>
  <c r="J503" i="2"/>
  <c r="U503" i="2" s="1"/>
  <c r="I503" i="2"/>
  <c r="H503" i="2"/>
  <c r="R505" i="2"/>
  <c r="W498" i="2"/>
  <c r="R502" i="2"/>
  <c r="R503" i="2"/>
  <c r="R494" i="2"/>
  <c r="W489" i="2"/>
  <c r="R490" i="2"/>
  <c r="R492" i="2"/>
  <c r="R504" i="2"/>
  <c r="R499" i="2"/>
  <c r="P502" i="2"/>
  <c r="E525" i="2"/>
  <c r="P499" i="2"/>
  <c r="E522" i="2"/>
  <c r="P488" i="2"/>
  <c r="E511" i="2"/>
  <c r="P492" i="2"/>
  <c r="E515" i="2"/>
  <c r="P500" i="2"/>
  <c r="E523" i="2"/>
  <c r="P487" i="2"/>
  <c r="E510" i="2"/>
  <c r="P495" i="2"/>
  <c r="E518" i="2"/>
  <c r="W496" i="2"/>
  <c r="W490" i="2"/>
  <c r="W463" i="2"/>
  <c r="R493" i="2"/>
  <c r="R488" i="2"/>
  <c r="R498" i="2"/>
  <c r="R489" i="2"/>
  <c r="P501" i="2"/>
  <c r="E524" i="2"/>
  <c r="W505" i="2"/>
  <c r="R496" i="2"/>
  <c r="W499" i="2"/>
  <c r="R497" i="2"/>
  <c r="P463" i="2"/>
  <c r="E486" i="2"/>
  <c r="P489" i="2"/>
  <c r="E512" i="2"/>
  <c r="P493" i="2"/>
  <c r="E516" i="2"/>
  <c r="P490" i="2"/>
  <c r="E513" i="2"/>
  <c r="P494" i="2"/>
  <c r="E517" i="2"/>
  <c r="P498" i="2"/>
  <c r="E521" i="2"/>
  <c r="P504" i="2"/>
  <c r="E527" i="2"/>
  <c r="P491" i="2"/>
  <c r="E514" i="2"/>
  <c r="P497" i="2"/>
  <c r="E520" i="2"/>
  <c r="W492" i="2"/>
  <c r="W487" i="2"/>
  <c r="W495" i="2"/>
  <c r="W488" i="2"/>
  <c r="W497" i="2"/>
  <c r="P505" i="2"/>
  <c r="E528" i="2"/>
  <c r="R491" i="2"/>
  <c r="W504" i="2"/>
  <c r="W500" i="2"/>
  <c r="R500" i="2"/>
  <c r="R487" i="2"/>
  <c r="W494" i="2"/>
  <c r="W501" i="2"/>
  <c r="R463" i="2"/>
  <c r="W503" i="2"/>
  <c r="P496" i="2"/>
  <c r="E519" i="2"/>
  <c r="R495" i="2"/>
  <c r="W493" i="2"/>
  <c r="W491" i="2"/>
  <c r="P503" i="2"/>
  <c r="E526" i="2"/>
  <c r="W502" i="2"/>
  <c r="R501" i="2"/>
  <c r="O12" i="11"/>
  <c r="O15" i="11"/>
  <c r="F527" i="2"/>
  <c r="G528" i="2"/>
  <c r="F521" i="2"/>
  <c r="G523" i="2"/>
  <c r="O46" i="11"/>
  <c r="O21" i="11"/>
  <c r="K512" i="2"/>
  <c r="O62" i="11"/>
  <c r="G513" i="2"/>
  <c r="F522" i="2"/>
  <c r="K516" i="2"/>
  <c r="G510" i="2"/>
  <c r="K523" i="2"/>
  <c r="K524" i="2"/>
  <c r="L512" i="2"/>
  <c r="F518" i="2"/>
  <c r="F514" i="2"/>
  <c r="N87" i="11"/>
  <c r="K513" i="2"/>
  <c r="K514" i="2"/>
  <c r="L527" i="2"/>
  <c r="F486" i="2"/>
  <c r="N72" i="11"/>
  <c r="O27" i="11"/>
  <c r="L517" i="2"/>
  <c r="O20" i="11"/>
  <c r="O28" i="11"/>
  <c r="O5" i="11"/>
  <c r="O10" i="11"/>
  <c r="O39" i="11"/>
  <c r="P4" i="11"/>
  <c r="L486" i="2"/>
  <c r="L518" i="2"/>
  <c r="O51" i="11"/>
  <c r="O47" i="11"/>
  <c r="G520" i="2"/>
  <c r="O29" i="11"/>
  <c r="F511" i="2"/>
  <c r="O63" i="11"/>
  <c r="L526" i="2"/>
  <c r="O58" i="11"/>
  <c r="L519" i="2"/>
  <c r="O60" i="11"/>
  <c r="O17" i="11"/>
  <c r="K486" i="2"/>
  <c r="O38" i="11"/>
  <c r="O53" i="11"/>
  <c r="O56" i="11"/>
  <c r="L514" i="2"/>
  <c r="O32" i="11"/>
  <c r="O18" i="11"/>
  <c r="O11" i="11"/>
  <c r="N68" i="11"/>
  <c r="N74" i="11"/>
  <c r="O31" i="11"/>
  <c r="O36" i="11"/>
  <c r="O16" i="11"/>
  <c r="O64" i="11"/>
  <c r="L528" i="2"/>
  <c r="N78" i="11"/>
  <c r="G521" i="2"/>
  <c r="G524" i="2"/>
  <c r="O35" i="11"/>
  <c r="L520" i="2"/>
  <c r="N80" i="11"/>
  <c r="N81" i="11"/>
  <c r="N70" i="11"/>
  <c r="L511" i="2"/>
  <c r="O65" i="11"/>
  <c r="O14" i="11"/>
  <c r="G527" i="2"/>
  <c r="K521" i="2"/>
  <c r="F513" i="2"/>
  <c r="O24" i="11"/>
  <c r="L510" i="2"/>
  <c r="Q3" i="11"/>
  <c r="L524" i="2"/>
  <c r="L523" i="2"/>
  <c r="F528" i="2"/>
  <c r="F516" i="2"/>
  <c r="G515" i="2"/>
  <c r="K527" i="2"/>
  <c r="K511" i="2"/>
  <c r="F526" i="2"/>
  <c r="G519" i="2"/>
  <c r="O26" i="11"/>
  <c r="N73" i="11"/>
  <c r="O30" i="11"/>
  <c r="O61" i="11"/>
  <c r="L516" i="2"/>
  <c r="N77" i="11"/>
  <c r="F524" i="2"/>
  <c r="N79" i="11"/>
  <c r="L522" i="2"/>
  <c r="N86" i="11"/>
  <c r="F512" i="2"/>
  <c r="O13" i="11"/>
  <c r="O41" i="11"/>
  <c r="O33" i="11"/>
  <c r="O59" i="11"/>
  <c r="F523" i="2"/>
  <c r="O19" i="11"/>
  <c r="O42" i="11"/>
  <c r="G512" i="2"/>
  <c r="O52" i="11"/>
  <c r="F520" i="2"/>
  <c r="N84" i="11"/>
  <c r="K528" i="2"/>
  <c r="F517" i="2"/>
  <c r="F515" i="2"/>
  <c r="G516" i="2"/>
  <c r="G525" i="2"/>
  <c r="L515" i="2"/>
  <c r="N75" i="11"/>
  <c r="G514" i="2"/>
  <c r="O50" i="11"/>
  <c r="O6" i="11"/>
  <c r="N76" i="11"/>
  <c r="O49" i="11"/>
  <c r="K515" i="2"/>
  <c r="G518" i="2"/>
  <c r="F510" i="2"/>
  <c r="K525" i="2"/>
  <c r="O55" i="11"/>
  <c r="O7" i="11"/>
  <c r="K519" i="2"/>
  <c r="O37" i="11"/>
  <c r="G522" i="2"/>
  <c r="N85" i="11"/>
  <c r="N82" i="11"/>
  <c r="K517" i="2"/>
  <c r="G486" i="2"/>
  <c r="O54" i="11"/>
  <c r="O48" i="11"/>
  <c r="O9" i="11"/>
  <c r="O43" i="11"/>
  <c r="O40" i="11"/>
  <c r="P2" i="11"/>
  <c r="K510" i="2"/>
  <c r="L521" i="2"/>
  <c r="K526" i="2"/>
  <c r="L525" i="2"/>
  <c r="K522" i="2"/>
  <c r="N69" i="11"/>
  <c r="G511" i="2"/>
  <c r="G526" i="2"/>
  <c r="O8" i="11"/>
  <c r="N71" i="11"/>
  <c r="L513" i="2"/>
  <c r="O25" i="11"/>
  <c r="O34" i="11"/>
  <c r="K520" i="2"/>
  <c r="F525" i="2"/>
  <c r="G517" i="2"/>
  <c r="F519" i="2"/>
  <c r="O57" i="11"/>
  <c r="N83" i="11"/>
  <c r="K518" i="2"/>
  <c r="U487" i="2" l="1"/>
  <c r="U496" i="2"/>
  <c r="T500" i="2"/>
  <c r="U492" i="2"/>
  <c r="Y489" i="2"/>
  <c r="T503" i="2"/>
  <c r="Y499" i="2"/>
  <c r="U499" i="2"/>
  <c r="T489" i="2"/>
  <c r="T490" i="2"/>
  <c r="Y497" i="2"/>
  <c r="U488" i="2"/>
  <c r="U505" i="2"/>
  <c r="T502" i="2"/>
  <c r="U504" i="2"/>
  <c r="Y463" i="2"/>
  <c r="U490" i="2"/>
  <c r="U502" i="2"/>
  <c r="U495" i="2"/>
  <c r="Y490" i="2"/>
  <c r="Y491" i="2"/>
  <c r="T505" i="2"/>
  <c r="T497" i="2"/>
  <c r="Y503" i="2"/>
  <c r="T499" i="2"/>
  <c r="T492" i="2"/>
  <c r="U493" i="2"/>
  <c r="U494" i="2"/>
  <c r="T487" i="2"/>
  <c r="T496" i="2"/>
  <c r="U500" i="2"/>
  <c r="U498" i="2"/>
  <c r="U501" i="2"/>
  <c r="V331" i="2"/>
  <c r="V344" i="2"/>
  <c r="V340" i="2"/>
  <c r="V326" i="2"/>
  <c r="V337" i="2"/>
  <c r="V343" i="2"/>
  <c r="V332" i="2"/>
  <c r="V329" i="2"/>
  <c r="V327" i="2"/>
  <c r="V334" i="2"/>
  <c r="V336" i="2"/>
  <c r="V342" i="2"/>
  <c r="V333" i="2"/>
  <c r="V338" i="2"/>
  <c r="V335" i="2"/>
  <c r="V341" i="2"/>
  <c r="V328" i="2"/>
  <c r="V339" i="2"/>
  <c r="V330" i="2"/>
  <c r="T493" i="2"/>
  <c r="V325" i="2"/>
  <c r="U491" i="2"/>
  <c r="U489" i="2"/>
  <c r="T491" i="2"/>
  <c r="Y504" i="2"/>
  <c r="Y494" i="2"/>
  <c r="S338" i="2"/>
  <c r="S334" i="2"/>
  <c r="S328" i="2"/>
  <c r="S337" i="2"/>
  <c r="S341" i="2"/>
  <c r="S340" i="2"/>
  <c r="S326" i="2"/>
  <c r="S335" i="2"/>
  <c r="S330" i="2"/>
  <c r="S342" i="2"/>
  <c r="S331" i="2"/>
  <c r="S343" i="2"/>
  <c r="S332" i="2"/>
  <c r="S336" i="2"/>
  <c r="S329" i="2"/>
  <c r="S339" i="2"/>
  <c r="S344" i="2"/>
  <c r="S327" i="2"/>
  <c r="S333" i="2"/>
  <c r="S325" i="2"/>
  <c r="Y495" i="2"/>
  <c r="Y493" i="2"/>
  <c r="X499" i="2"/>
  <c r="X502" i="2"/>
  <c r="X491" i="2"/>
  <c r="X503" i="2"/>
  <c r="X497" i="2"/>
  <c r="X501" i="2"/>
  <c r="Q372" i="2"/>
  <c r="Q329" i="2"/>
  <c r="Q342" i="2"/>
  <c r="Q330" i="2"/>
  <c r="Q344" i="2"/>
  <c r="Q337" i="2"/>
  <c r="Q338" i="2"/>
  <c r="Q335" i="2"/>
  <c r="Q334" i="2"/>
  <c r="Q333" i="2"/>
  <c r="Q339" i="2"/>
  <c r="Q341" i="2"/>
  <c r="Q336" i="2"/>
  <c r="Q328" i="2"/>
  <c r="Q340" i="2"/>
  <c r="Q331" i="2"/>
  <c r="Q343" i="2"/>
  <c r="Q332" i="2"/>
  <c r="Q350" i="2"/>
  <c r="Q348" i="2"/>
  <c r="X489" i="2"/>
  <c r="X504" i="2"/>
  <c r="AJ304" i="2"/>
  <c r="AK304" i="2"/>
  <c r="AL304" i="2"/>
  <c r="AD304" i="2"/>
  <c r="AE304" i="2"/>
  <c r="AF304" i="2"/>
  <c r="AG304" i="2"/>
  <c r="AH304" i="2"/>
  <c r="AI304" i="2"/>
  <c r="AJ312" i="2"/>
  <c r="AK312" i="2"/>
  <c r="AL312" i="2"/>
  <c r="AD312" i="2"/>
  <c r="AE312" i="2"/>
  <c r="AF312" i="2"/>
  <c r="AG312" i="2"/>
  <c r="AH312" i="2"/>
  <c r="AI312" i="2"/>
  <c r="AJ320" i="2"/>
  <c r="AK320" i="2"/>
  <c r="AL320" i="2"/>
  <c r="AD320" i="2"/>
  <c r="AE320" i="2"/>
  <c r="AF320" i="2"/>
  <c r="AG320" i="2"/>
  <c r="AH320" i="2"/>
  <c r="AI320" i="2"/>
  <c r="AJ309" i="2"/>
  <c r="AK309" i="2"/>
  <c r="AL309" i="2"/>
  <c r="AD309" i="2"/>
  <c r="AE309" i="2"/>
  <c r="AF309" i="2"/>
  <c r="AG309" i="2"/>
  <c r="AH309" i="2"/>
  <c r="AI309" i="2"/>
  <c r="AJ316" i="2"/>
  <c r="AL316" i="2"/>
  <c r="AE316" i="2"/>
  <c r="AF316" i="2"/>
  <c r="AI316" i="2"/>
  <c r="AH316" i="2"/>
  <c r="AG316" i="2"/>
  <c r="AK316" i="2"/>
  <c r="AD316" i="2"/>
  <c r="Z302" i="2"/>
  <c r="AL302" i="2"/>
  <c r="AD302" i="2"/>
  <c r="AE302" i="2"/>
  <c r="AF302" i="2"/>
  <c r="AG302" i="2"/>
  <c r="Z311" i="2"/>
  <c r="Z308" i="2"/>
  <c r="Z317" i="2"/>
  <c r="Z313" i="2"/>
  <c r="Z320" i="2"/>
  <c r="Z310" i="2"/>
  <c r="Z315" i="2"/>
  <c r="Z303" i="2"/>
  <c r="Z304" i="2"/>
  <c r="AH302" i="2"/>
  <c r="AI302" i="2"/>
  <c r="AJ302" i="2"/>
  <c r="AK302" i="2"/>
  <c r="Z321" i="2"/>
  <c r="Z316" i="2"/>
  <c r="Z309" i="2"/>
  <c r="Z319" i="2"/>
  <c r="Z307" i="2"/>
  <c r="Z314" i="2"/>
  <c r="Z306" i="2"/>
  <c r="Z305" i="2"/>
  <c r="Z312" i="2"/>
  <c r="Z318" i="2"/>
  <c r="AH310" i="2"/>
  <c r="AI310" i="2"/>
  <c r="AJ310" i="2"/>
  <c r="AK310" i="2"/>
  <c r="AL310" i="2"/>
  <c r="AD310" i="2"/>
  <c r="AE310" i="2"/>
  <c r="AF310" i="2"/>
  <c r="AG310" i="2"/>
  <c r="AH318" i="2"/>
  <c r="AG318" i="2"/>
  <c r="AJ318" i="2"/>
  <c r="AK318" i="2"/>
  <c r="AL318" i="2"/>
  <c r="AD318" i="2"/>
  <c r="AE318" i="2"/>
  <c r="AF318" i="2"/>
  <c r="AI318" i="2"/>
  <c r="AH307" i="2"/>
  <c r="AI307" i="2"/>
  <c r="AJ307" i="2"/>
  <c r="AK307" i="2"/>
  <c r="AL307" i="2"/>
  <c r="AD307" i="2"/>
  <c r="AE307" i="2"/>
  <c r="AF307" i="2"/>
  <c r="AG307" i="2"/>
  <c r="AH315" i="2"/>
  <c r="AI315" i="2"/>
  <c r="AJ315" i="2"/>
  <c r="AK315" i="2"/>
  <c r="AL315" i="2"/>
  <c r="AD315" i="2"/>
  <c r="AE315" i="2"/>
  <c r="AF315" i="2"/>
  <c r="AG315" i="2"/>
  <c r="AC344" i="2"/>
  <c r="AC339" i="2"/>
  <c r="AC336" i="2"/>
  <c r="AC332" i="2"/>
  <c r="AC328" i="2"/>
  <c r="AC343" i="2"/>
  <c r="AC340" i="2"/>
  <c r="AC335" i="2"/>
  <c r="AC331" i="2"/>
  <c r="AC327" i="2"/>
  <c r="Y349" i="2"/>
  <c r="AC342" i="2"/>
  <c r="AC338" i="2"/>
  <c r="AC334" i="2"/>
  <c r="AC330" i="2"/>
  <c r="AC326" i="2"/>
  <c r="AC341" i="2"/>
  <c r="AC337" i="2"/>
  <c r="AC333" i="2"/>
  <c r="AC329" i="2"/>
  <c r="AC325" i="2"/>
  <c r="AF308" i="2"/>
  <c r="AG308" i="2"/>
  <c r="AH308" i="2"/>
  <c r="AI308" i="2"/>
  <c r="AJ308" i="2"/>
  <c r="AK308" i="2"/>
  <c r="AL308" i="2"/>
  <c r="AD308" i="2"/>
  <c r="AE308" i="2"/>
  <c r="AF317" i="2"/>
  <c r="AK317" i="2"/>
  <c r="AH317" i="2"/>
  <c r="AE317" i="2"/>
  <c r="AJ317" i="2"/>
  <c r="AI317" i="2"/>
  <c r="AL317" i="2"/>
  <c r="AD317" i="2"/>
  <c r="AG317" i="2"/>
  <c r="AF305" i="2"/>
  <c r="AG305" i="2"/>
  <c r="AH305" i="2"/>
  <c r="AI305" i="2"/>
  <c r="AJ305" i="2"/>
  <c r="AK305" i="2"/>
  <c r="AL305" i="2"/>
  <c r="AD305" i="2"/>
  <c r="AE305" i="2"/>
  <c r="AF313" i="2"/>
  <c r="AH313" i="2"/>
  <c r="AJ313" i="2"/>
  <c r="AK313" i="2"/>
  <c r="AL313" i="2"/>
  <c r="AD313" i="2"/>
  <c r="AE313" i="2"/>
  <c r="AG313" i="2"/>
  <c r="AI313" i="2"/>
  <c r="AG321" i="2"/>
  <c r="AJ321" i="2"/>
  <c r="AK321" i="2"/>
  <c r="AL321" i="2"/>
  <c r="AD321" i="2"/>
  <c r="AE321" i="2"/>
  <c r="AF321" i="2"/>
  <c r="AH321" i="2"/>
  <c r="AI321" i="2"/>
  <c r="AL306" i="2"/>
  <c r="AD306" i="2"/>
  <c r="AE306" i="2"/>
  <c r="AF306" i="2"/>
  <c r="AG306" i="2"/>
  <c r="AH306" i="2"/>
  <c r="AI306" i="2"/>
  <c r="AJ306" i="2"/>
  <c r="AK306" i="2"/>
  <c r="AL314" i="2"/>
  <c r="AD314" i="2"/>
  <c r="AE314" i="2"/>
  <c r="AF314" i="2"/>
  <c r="AG314" i="2"/>
  <c r="AH314" i="2"/>
  <c r="AI314" i="2"/>
  <c r="AJ314" i="2"/>
  <c r="AK314" i="2"/>
  <c r="AL303" i="2"/>
  <c r="AD303" i="2"/>
  <c r="AE303" i="2"/>
  <c r="AF303" i="2"/>
  <c r="AG303" i="2"/>
  <c r="AH303" i="2"/>
  <c r="AI303" i="2"/>
  <c r="AJ303" i="2"/>
  <c r="AK303" i="2"/>
  <c r="AL311" i="2"/>
  <c r="AD311" i="2"/>
  <c r="AE311" i="2"/>
  <c r="AF311" i="2"/>
  <c r="AG311" i="2"/>
  <c r="AH311" i="2"/>
  <c r="AI311" i="2"/>
  <c r="AJ311" i="2"/>
  <c r="AK311" i="2"/>
  <c r="AL319" i="2"/>
  <c r="AD319" i="2"/>
  <c r="AE319" i="2"/>
  <c r="AF319" i="2"/>
  <c r="AG319" i="2"/>
  <c r="AH319" i="2"/>
  <c r="AI319" i="2"/>
  <c r="AJ319" i="2"/>
  <c r="AK319" i="2"/>
  <c r="X488" i="2"/>
  <c r="X496" i="2"/>
  <c r="X463" i="2"/>
  <c r="X500" i="2"/>
  <c r="X487" i="2"/>
  <c r="X490" i="2"/>
  <c r="X505" i="2"/>
  <c r="X495" i="2"/>
  <c r="X498" i="2"/>
  <c r="X493" i="2"/>
  <c r="X492" i="2"/>
  <c r="X494" i="2"/>
  <c r="M526" i="2"/>
  <c r="N526" i="2" s="1"/>
  <c r="J526" i="2"/>
  <c r="U526" i="2" s="1"/>
  <c r="I526" i="2"/>
  <c r="H526" i="2"/>
  <c r="H519" i="2"/>
  <c r="J519" i="2"/>
  <c r="I519" i="2"/>
  <c r="M519" i="2"/>
  <c r="N519" i="2" s="1"/>
  <c r="Y519" i="2" s="1"/>
  <c r="M520" i="2"/>
  <c r="N520" i="2" s="1"/>
  <c r="J520" i="2"/>
  <c r="U520" i="2" s="1"/>
  <c r="I520" i="2"/>
  <c r="H520" i="2"/>
  <c r="I514" i="2"/>
  <c r="H514" i="2"/>
  <c r="J514" i="2"/>
  <c r="M514" i="2"/>
  <c r="N514" i="2" s="1"/>
  <c r="M527" i="2"/>
  <c r="N527" i="2" s="1"/>
  <c r="H527" i="2"/>
  <c r="I527" i="2"/>
  <c r="T527" i="2" s="1"/>
  <c r="J527" i="2"/>
  <c r="M521" i="2"/>
  <c r="N521" i="2" s="1"/>
  <c r="Y521" i="2" s="1"/>
  <c r="I521" i="2"/>
  <c r="T521" i="2" s="1"/>
  <c r="H521" i="2"/>
  <c r="J521" i="2"/>
  <c r="J517" i="2"/>
  <c r="H517" i="2"/>
  <c r="I517" i="2"/>
  <c r="T517" i="2" s="1"/>
  <c r="M517" i="2"/>
  <c r="N517" i="2" s="1"/>
  <c r="J513" i="2"/>
  <c r="H513" i="2"/>
  <c r="I513" i="2"/>
  <c r="M513" i="2"/>
  <c r="N513" i="2" s="1"/>
  <c r="I516" i="2"/>
  <c r="H516" i="2"/>
  <c r="J516" i="2"/>
  <c r="M516" i="2"/>
  <c r="N516" i="2" s="1"/>
  <c r="I512" i="2"/>
  <c r="H512" i="2"/>
  <c r="J512" i="2"/>
  <c r="M512" i="2"/>
  <c r="N512" i="2" s="1"/>
  <c r="M486" i="2"/>
  <c r="N486" i="2" s="1"/>
  <c r="H486" i="2"/>
  <c r="J486" i="2"/>
  <c r="U486" i="2" s="1"/>
  <c r="I486" i="2"/>
  <c r="T486" i="2" s="1"/>
  <c r="I518" i="2"/>
  <c r="T518" i="2" s="1"/>
  <c r="H518" i="2"/>
  <c r="J518" i="2"/>
  <c r="M518" i="2"/>
  <c r="N518" i="2" s="1"/>
  <c r="I510" i="2"/>
  <c r="H510" i="2"/>
  <c r="J510" i="2"/>
  <c r="M510" i="2"/>
  <c r="N510" i="2" s="1"/>
  <c r="M523" i="2"/>
  <c r="I523" i="2"/>
  <c r="H523" i="2"/>
  <c r="J523" i="2"/>
  <c r="J515" i="2"/>
  <c r="I515" i="2"/>
  <c r="H515" i="2"/>
  <c r="M515" i="2"/>
  <c r="N515" i="2" s="1"/>
  <c r="Y515" i="2" s="1"/>
  <c r="J511" i="2"/>
  <c r="I511" i="2"/>
  <c r="T511" i="2" s="1"/>
  <c r="H511" i="2"/>
  <c r="M511" i="2"/>
  <c r="N511" i="2" s="1"/>
  <c r="Y511" i="2" s="1"/>
  <c r="M522" i="2"/>
  <c r="N522" i="2" s="1"/>
  <c r="Y522" i="2" s="1"/>
  <c r="J522" i="2"/>
  <c r="H522" i="2"/>
  <c r="I522" i="2"/>
  <c r="M525" i="2"/>
  <c r="N525" i="2" s="1"/>
  <c r="Y525" i="2" s="1"/>
  <c r="H525" i="2"/>
  <c r="J525" i="2"/>
  <c r="I525" i="2"/>
  <c r="M528" i="2"/>
  <c r="N528" i="2" s="1"/>
  <c r="Y528" i="2" s="1"/>
  <c r="J528" i="2"/>
  <c r="I528" i="2"/>
  <c r="H528" i="2"/>
  <c r="M524" i="2"/>
  <c r="N524" i="2" s="1"/>
  <c r="Y524" i="2" s="1"/>
  <c r="J524" i="2"/>
  <c r="I524" i="2"/>
  <c r="T524" i="2" s="1"/>
  <c r="H524" i="2"/>
  <c r="R524" i="2"/>
  <c r="W525" i="2"/>
  <c r="P526" i="2"/>
  <c r="E549" i="2"/>
  <c r="W514" i="2"/>
  <c r="W516" i="2"/>
  <c r="R518" i="2"/>
  <c r="P519" i="2"/>
  <c r="E542" i="2"/>
  <c r="W526" i="2"/>
  <c r="W524" i="2"/>
  <c r="R510" i="2"/>
  <c r="W527" i="2"/>
  <c r="R514" i="2"/>
  <c r="W520" i="2"/>
  <c r="W510" i="2"/>
  <c r="P520" i="2"/>
  <c r="E543" i="2"/>
  <c r="P514" i="2"/>
  <c r="E537" i="2"/>
  <c r="P527" i="2"/>
  <c r="E550" i="2"/>
  <c r="P521" i="2"/>
  <c r="E544" i="2"/>
  <c r="P517" i="2"/>
  <c r="E540" i="2"/>
  <c r="P513" i="2"/>
  <c r="E536" i="2"/>
  <c r="P516" i="2"/>
  <c r="E539" i="2"/>
  <c r="P512" i="2"/>
  <c r="E535" i="2"/>
  <c r="P486" i="2"/>
  <c r="E509" i="2"/>
  <c r="W528" i="2"/>
  <c r="R512" i="2"/>
  <c r="R521" i="2"/>
  <c r="R516" i="2"/>
  <c r="W513" i="2"/>
  <c r="W519" i="2"/>
  <c r="P518" i="2"/>
  <c r="E541" i="2"/>
  <c r="P510" i="2"/>
  <c r="E533" i="2"/>
  <c r="P523" i="2"/>
  <c r="E546" i="2"/>
  <c r="P515" i="2"/>
  <c r="E538" i="2"/>
  <c r="P511" i="2"/>
  <c r="E534" i="2"/>
  <c r="P522" i="2"/>
  <c r="E545" i="2"/>
  <c r="P525" i="2"/>
  <c r="E548" i="2"/>
  <c r="R522" i="2"/>
  <c r="R527" i="2"/>
  <c r="W512" i="2"/>
  <c r="R526" i="2"/>
  <c r="R525" i="2"/>
  <c r="R486" i="2"/>
  <c r="W517" i="2"/>
  <c r="R523" i="2"/>
  <c r="W523" i="2"/>
  <c r="P528" i="2"/>
  <c r="E551" i="2"/>
  <c r="W511" i="2"/>
  <c r="W518" i="2"/>
  <c r="W515" i="2"/>
  <c r="R520" i="2"/>
  <c r="W522" i="2"/>
  <c r="R519" i="2"/>
  <c r="P524" i="2"/>
  <c r="E547" i="2"/>
  <c r="R511" i="2"/>
  <c r="W486" i="2"/>
  <c r="R515" i="2"/>
  <c r="R513" i="2"/>
  <c r="R517" i="2"/>
  <c r="W521" i="2"/>
  <c r="R528" i="2"/>
  <c r="P31" i="11"/>
  <c r="K540" i="2"/>
  <c r="G542" i="2"/>
  <c r="P51" i="11"/>
  <c r="L541" i="2"/>
  <c r="F538" i="2"/>
  <c r="P64" i="11"/>
  <c r="R3" i="11"/>
  <c r="L533" i="2"/>
  <c r="K538" i="2"/>
  <c r="O70" i="11"/>
  <c r="L509" i="2"/>
  <c r="G540" i="2"/>
  <c r="O78" i="11"/>
  <c r="P57" i="11"/>
  <c r="G543" i="2"/>
  <c r="L543" i="2"/>
  <c r="P32" i="11"/>
  <c r="G533" i="2"/>
  <c r="K550" i="2"/>
  <c r="O69" i="11"/>
  <c r="P54" i="11"/>
  <c r="P7" i="11"/>
  <c r="F509" i="2"/>
  <c r="G547" i="2"/>
  <c r="L550" i="2"/>
  <c r="P25" i="11"/>
  <c r="P61" i="11"/>
  <c r="P20" i="11"/>
  <c r="G544" i="2"/>
  <c r="P12" i="11"/>
  <c r="P28" i="11"/>
  <c r="P15" i="11"/>
  <c r="L537" i="2"/>
  <c r="P24" i="11"/>
  <c r="F533" i="2"/>
  <c r="P58" i="11"/>
  <c r="K548" i="2"/>
  <c r="K539" i="2"/>
  <c r="P39" i="11"/>
  <c r="P52" i="11"/>
  <c r="K536" i="2"/>
  <c r="L536" i="2"/>
  <c r="F547" i="2"/>
  <c r="G549" i="2"/>
  <c r="O71" i="11"/>
  <c r="L534" i="2"/>
  <c r="P29" i="11"/>
  <c r="G548" i="2"/>
  <c r="P46" i="11"/>
  <c r="L545" i="2"/>
  <c r="P27" i="11"/>
  <c r="P56" i="11"/>
  <c r="G536" i="2"/>
  <c r="F536" i="2"/>
  <c r="G537" i="2"/>
  <c r="F535" i="2"/>
  <c r="Q2" i="11"/>
  <c r="P13" i="11"/>
  <c r="F543" i="2"/>
  <c r="P21" i="11"/>
  <c r="G535" i="2"/>
  <c r="P18" i="11"/>
  <c r="L538" i="2"/>
  <c r="F542" i="2"/>
  <c r="O85" i="11"/>
  <c r="P55" i="11"/>
  <c r="G541" i="2"/>
  <c r="P11" i="11"/>
  <c r="P26" i="11"/>
  <c r="K549" i="2"/>
  <c r="P59" i="11"/>
  <c r="L539" i="2"/>
  <c r="P19" i="11"/>
  <c r="F548" i="2"/>
  <c r="P41" i="11"/>
  <c r="P50" i="11"/>
  <c r="L549" i="2"/>
  <c r="P6" i="11"/>
  <c r="P43" i="11"/>
  <c r="K542" i="2"/>
  <c r="O86" i="11"/>
  <c r="O76" i="11"/>
  <c r="L548" i="2"/>
  <c r="P8" i="11"/>
  <c r="G539" i="2"/>
  <c r="G538" i="2"/>
  <c r="K543" i="2"/>
  <c r="F540" i="2"/>
  <c r="P38" i="11"/>
  <c r="G550" i="2"/>
  <c r="F537" i="2"/>
  <c r="P40" i="11"/>
  <c r="K546" i="2"/>
  <c r="P53" i="11"/>
  <c r="P62" i="11"/>
  <c r="O84" i="11"/>
  <c r="F539" i="2"/>
  <c r="F534" i="2"/>
  <c r="F541" i="2"/>
  <c r="P42" i="11"/>
  <c r="K541" i="2"/>
  <c r="O75" i="11"/>
  <c r="P10" i="11"/>
  <c r="P35" i="11"/>
  <c r="L551" i="2"/>
  <c r="K533" i="2"/>
  <c r="F544" i="2"/>
  <c r="G534" i="2"/>
  <c r="P9" i="11"/>
  <c r="O83" i="11"/>
  <c r="K547" i="2"/>
  <c r="K509" i="2"/>
  <c r="G551" i="2"/>
  <c r="P33" i="11"/>
  <c r="O77" i="11"/>
  <c r="P49" i="11"/>
  <c r="K534" i="2"/>
  <c r="F546" i="2"/>
  <c r="P34" i="11"/>
  <c r="K545" i="2"/>
  <c r="K544" i="2"/>
  <c r="O80" i="11"/>
  <c r="P36" i="11"/>
  <c r="F550" i="2"/>
  <c r="K537" i="2"/>
  <c r="P65" i="11"/>
  <c r="L544" i="2"/>
  <c r="O72" i="11"/>
  <c r="Q4" i="11"/>
  <c r="O81" i="11"/>
  <c r="G545" i="2"/>
  <c r="O79" i="11"/>
  <c r="L540" i="2"/>
  <c r="P14" i="11"/>
  <c r="F551" i="2"/>
  <c r="P17" i="11"/>
  <c r="P48" i="11"/>
  <c r="K535" i="2"/>
  <c r="P37" i="11"/>
  <c r="L535" i="2"/>
  <c r="G546" i="2"/>
  <c r="O82" i="11"/>
  <c r="F549" i="2"/>
  <c r="O87" i="11"/>
  <c r="P16" i="11"/>
  <c r="O68" i="11"/>
  <c r="L542" i="2"/>
  <c r="O73" i="11"/>
  <c r="P60" i="11"/>
  <c r="P63" i="11"/>
  <c r="L546" i="2"/>
  <c r="L547" i="2"/>
  <c r="K551" i="2"/>
  <c r="P5" i="11"/>
  <c r="O74" i="11"/>
  <c r="P30" i="11"/>
  <c r="F545" i="2"/>
  <c r="G509" i="2"/>
  <c r="P47" i="11"/>
  <c r="U510" i="2" l="1"/>
  <c r="U519" i="2"/>
  <c r="T523" i="2"/>
  <c r="T526" i="2"/>
  <c r="U515" i="2"/>
  <c r="Y512" i="2"/>
  <c r="U522" i="2"/>
  <c r="T512" i="2"/>
  <c r="T513" i="2"/>
  <c r="Y520" i="2"/>
  <c r="U511" i="2"/>
  <c r="U528" i="2"/>
  <c r="T525" i="2"/>
  <c r="U527" i="2"/>
  <c r="Y486" i="2"/>
  <c r="U513" i="2"/>
  <c r="U525" i="2"/>
  <c r="Y513" i="2"/>
  <c r="U518" i="2"/>
  <c r="Y514" i="2"/>
  <c r="T528" i="2"/>
  <c r="T520" i="2"/>
  <c r="Y526" i="2"/>
  <c r="T522" i="2"/>
  <c r="T515" i="2"/>
  <c r="U516" i="2"/>
  <c r="U517" i="2"/>
  <c r="T510" i="2"/>
  <c r="T516" i="2"/>
  <c r="T519" i="2"/>
  <c r="U523" i="2"/>
  <c r="U521" i="2"/>
  <c r="U514" i="2"/>
  <c r="U524" i="2"/>
  <c r="V362" i="2"/>
  <c r="V355" i="2"/>
  <c r="V361" i="2"/>
  <c r="V366" i="2"/>
  <c r="V357" i="2"/>
  <c r="V351" i="2"/>
  <c r="V364" i="2"/>
  <c r="V358" i="2"/>
  <c r="V356" i="2"/>
  <c r="V360" i="2"/>
  <c r="V354" i="2"/>
  <c r="U512" i="2"/>
  <c r="V365" i="2"/>
  <c r="V349" i="2"/>
  <c r="V367" i="2"/>
  <c r="V350" i="2"/>
  <c r="V352" i="2"/>
  <c r="V353" i="2"/>
  <c r="V359" i="2"/>
  <c r="V363" i="2"/>
  <c r="Y527" i="2"/>
  <c r="V348" i="2"/>
  <c r="T514" i="2"/>
  <c r="Y517" i="2"/>
  <c r="S355" i="2"/>
  <c r="S356" i="2"/>
  <c r="S349" i="2"/>
  <c r="S358" i="2"/>
  <c r="S354" i="2"/>
  <c r="S350" i="2"/>
  <c r="S359" i="2"/>
  <c r="S353" i="2"/>
  <c r="S366" i="2"/>
  <c r="S352" i="2"/>
  <c r="S367" i="2"/>
  <c r="S363" i="2"/>
  <c r="S360" i="2"/>
  <c r="Y518" i="2"/>
  <c r="S362" i="2"/>
  <c r="S365" i="2"/>
  <c r="S364" i="2"/>
  <c r="S351" i="2"/>
  <c r="S357" i="2"/>
  <c r="S361" i="2"/>
  <c r="X513" i="2"/>
  <c r="S348" i="2"/>
  <c r="X518" i="2"/>
  <c r="X522" i="2"/>
  <c r="X520" i="2"/>
  <c r="X527" i="2"/>
  <c r="X486" i="2"/>
  <c r="Y516" i="2"/>
  <c r="X523" i="2"/>
  <c r="X511" i="2"/>
  <c r="X510" i="2"/>
  <c r="X519" i="2"/>
  <c r="X512" i="2"/>
  <c r="X514" i="2"/>
  <c r="X517" i="2"/>
  <c r="X516" i="2"/>
  <c r="X524" i="2"/>
  <c r="N523" i="2"/>
  <c r="Y523" i="2" s="1"/>
  <c r="X521" i="2"/>
  <c r="Q371" i="2"/>
  <c r="Q355" i="2"/>
  <c r="Q354" i="2"/>
  <c r="Q351" i="2"/>
  <c r="Q364" i="2"/>
  <c r="Q356" i="2"/>
  <c r="Q358" i="2"/>
  <c r="Q360" i="2"/>
  <c r="Q353" i="2"/>
  <c r="Q352" i="2"/>
  <c r="Q373" i="2"/>
  <c r="Q366" i="2"/>
  <c r="Q363" i="2"/>
  <c r="Q359" i="2"/>
  <c r="Q362" i="2"/>
  <c r="Q357" i="2"/>
  <c r="Q361" i="2"/>
  <c r="Q367" i="2"/>
  <c r="Q365" i="2"/>
  <c r="Q395" i="2"/>
  <c r="AG325" i="2"/>
  <c r="AH325" i="2"/>
  <c r="AI325" i="2"/>
  <c r="AJ325" i="2"/>
  <c r="Z340" i="2"/>
  <c r="Z330" i="2"/>
  <c r="Z341" i="2"/>
  <c r="Z327" i="2"/>
  <c r="Z335" i="2"/>
  <c r="Z326" i="2"/>
  <c r="Z328" i="2"/>
  <c r="Z329" i="2"/>
  <c r="Z337" i="2"/>
  <c r="Z336" i="2"/>
  <c r="Z325" i="2"/>
  <c r="AK325" i="2"/>
  <c r="AL325" i="2"/>
  <c r="AD325" i="2"/>
  <c r="AE325" i="2"/>
  <c r="AF325" i="2"/>
  <c r="Z344" i="2"/>
  <c r="Z342" i="2"/>
  <c r="Z332" i="2"/>
  <c r="Z331" i="2"/>
  <c r="Z339" i="2"/>
  <c r="Z334" i="2"/>
  <c r="Z338" i="2"/>
  <c r="Z333" i="2"/>
  <c r="Z343" i="2"/>
  <c r="AK333" i="2"/>
  <c r="AL333" i="2"/>
  <c r="AD333" i="2"/>
  <c r="AE333" i="2"/>
  <c r="AF333" i="2"/>
  <c r="AG333" i="2"/>
  <c r="AH333" i="2"/>
  <c r="AI333" i="2"/>
  <c r="AJ333" i="2"/>
  <c r="AL341" i="2"/>
  <c r="AD341" i="2"/>
  <c r="AE341" i="2"/>
  <c r="AF341" i="2"/>
  <c r="AI341" i="2"/>
  <c r="AH341" i="2"/>
  <c r="AG341" i="2"/>
  <c r="AJ341" i="2"/>
  <c r="AK341" i="2"/>
  <c r="AK330" i="2"/>
  <c r="AL330" i="2"/>
  <c r="AD330" i="2"/>
  <c r="AE330" i="2"/>
  <c r="AF330" i="2"/>
  <c r="AG330" i="2"/>
  <c r="AH330" i="2"/>
  <c r="AI330" i="2"/>
  <c r="AJ330" i="2"/>
  <c r="AL338" i="2"/>
  <c r="AD338" i="2"/>
  <c r="AE338" i="2"/>
  <c r="AF338" i="2"/>
  <c r="AG338" i="2"/>
  <c r="AH338" i="2"/>
  <c r="AI338" i="2"/>
  <c r="AJ338" i="2"/>
  <c r="AK338" i="2"/>
  <c r="Y372" i="2"/>
  <c r="AC365" i="2"/>
  <c r="AC360" i="2"/>
  <c r="AC357" i="2"/>
  <c r="AC353" i="2"/>
  <c r="AC349" i="2"/>
  <c r="AC364" i="2"/>
  <c r="AC359" i="2"/>
  <c r="AC356" i="2"/>
  <c r="AC352" i="2"/>
  <c r="AC348" i="2"/>
  <c r="AC367" i="2"/>
  <c r="AC363" i="2"/>
  <c r="AC362" i="2"/>
  <c r="AC355" i="2"/>
  <c r="AC351" i="2"/>
  <c r="AC366" i="2"/>
  <c r="AC361" i="2"/>
  <c r="AC358" i="2"/>
  <c r="AC354" i="2"/>
  <c r="AC350" i="2"/>
  <c r="AE331" i="2"/>
  <c r="AF331" i="2"/>
  <c r="AG331" i="2"/>
  <c r="AH331" i="2"/>
  <c r="AI331" i="2"/>
  <c r="AJ331" i="2"/>
  <c r="AK331" i="2"/>
  <c r="AL331" i="2"/>
  <c r="AD331" i="2"/>
  <c r="AF340" i="2"/>
  <c r="AK340" i="2"/>
  <c r="AH340" i="2"/>
  <c r="AE340" i="2"/>
  <c r="AJ340" i="2"/>
  <c r="AI340" i="2"/>
  <c r="AL340" i="2"/>
  <c r="AD340" i="2"/>
  <c r="AG340" i="2"/>
  <c r="AE328" i="2"/>
  <c r="AF328" i="2"/>
  <c r="AG328" i="2"/>
  <c r="AH328" i="2"/>
  <c r="AI328" i="2"/>
  <c r="AJ328" i="2"/>
  <c r="AK328" i="2"/>
  <c r="AL328" i="2"/>
  <c r="AD328" i="2"/>
  <c r="AF336" i="2"/>
  <c r="AG336" i="2"/>
  <c r="AH336" i="2"/>
  <c r="AI336" i="2"/>
  <c r="AJ336" i="2"/>
  <c r="AK336" i="2"/>
  <c r="AL336" i="2"/>
  <c r="AD336" i="2"/>
  <c r="AE336" i="2"/>
  <c r="AF344" i="2"/>
  <c r="AG344" i="2"/>
  <c r="AH344" i="2"/>
  <c r="AI344" i="2"/>
  <c r="AJ344" i="2"/>
  <c r="AK344" i="2"/>
  <c r="AL344" i="2"/>
  <c r="AD344" i="2"/>
  <c r="AE344" i="2"/>
  <c r="AG329" i="2"/>
  <c r="AH329" i="2"/>
  <c r="AI329" i="2"/>
  <c r="AJ329" i="2"/>
  <c r="AK329" i="2"/>
  <c r="AL329" i="2"/>
  <c r="AD329" i="2"/>
  <c r="AE329" i="2"/>
  <c r="AF329" i="2"/>
  <c r="AH337" i="2"/>
  <c r="AI337" i="2"/>
  <c r="AJ337" i="2"/>
  <c r="AK337" i="2"/>
  <c r="AL337" i="2"/>
  <c r="AD337" i="2"/>
  <c r="AE337" i="2"/>
  <c r="AF337" i="2"/>
  <c r="AG337" i="2"/>
  <c r="AG326" i="2"/>
  <c r="AH326" i="2"/>
  <c r="AI326" i="2"/>
  <c r="AJ326" i="2"/>
  <c r="AK326" i="2"/>
  <c r="AL326" i="2"/>
  <c r="AD326" i="2"/>
  <c r="AE326" i="2"/>
  <c r="AF326" i="2"/>
  <c r="AH334" i="2"/>
  <c r="AI334" i="2"/>
  <c r="AJ334" i="2"/>
  <c r="AK334" i="2"/>
  <c r="AL334" i="2"/>
  <c r="AD334" i="2"/>
  <c r="AE334" i="2"/>
  <c r="AF334" i="2"/>
  <c r="AG334" i="2"/>
  <c r="AH342" i="2"/>
  <c r="AI342" i="2"/>
  <c r="AJ342" i="2"/>
  <c r="AK342" i="2"/>
  <c r="AL342" i="2"/>
  <c r="AD342" i="2"/>
  <c r="AE342" i="2"/>
  <c r="AF342" i="2"/>
  <c r="AG342" i="2"/>
  <c r="AI327" i="2"/>
  <c r="AJ327" i="2"/>
  <c r="AK327" i="2"/>
  <c r="AL327" i="2"/>
  <c r="AD327" i="2"/>
  <c r="AE327" i="2"/>
  <c r="AF327" i="2"/>
  <c r="AG327" i="2"/>
  <c r="AH327" i="2"/>
  <c r="AJ335" i="2"/>
  <c r="AK335" i="2"/>
  <c r="AL335" i="2"/>
  <c r="AD335" i="2"/>
  <c r="AE335" i="2"/>
  <c r="AF335" i="2"/>
  <c r="AG335" i="2"/>
  <c r="AH335" i="2"/>
  <c r="AI335" i="2"/>
  <c r="AJ343" i="2"/>
  <c r="AK343" i="2"/>
  <c r="AL343" i="2"/>
  <c r="AD343" i="2"/>
  <c r="AE343" i="2"/>
  <c r="AF343" i="2"/>
  <c r="AG343" i="2"/>
  <c r="AH343" i="2"/>
  <c r="AI343" i="2"/>
  <c r="AI332" i="2"/>
  <c r="AJ332" i="2"/>
  <c r="AK332" i="2"/>
  <c r="AL332" i="2"/>
  <c r="AD332" i="2"/>
  <c r="AE332" i="2"/>
  <c r="AF332" i="2"/>
  <c r="AG332" i="2"/>
  <c r="AH332" i="2"/>
  <c r="AJ339" i="2"/>
  <c r="AK339" i="2"/>
  <c r="AL339" i="2"/>
  <c r="AD339" i="2"/>
  <c r="AE339" i="2"/>
  <c r="AF339" i="2"/>
  <c r="AI339" i="2"/>
  <c r="AH339" i="2"/>
  <c r="AG339" i="2"/>
  <c r="X526" i="2"/>
  <c r="X515" i="2"/>
  <c r="X528" i="2"/>
  <c r="X525" i="2"/>
  <c r="M551" i="2"/>
  <c r="N551" i="2" s="1"/>
  <c r="Y551" i="2" s="1"/>
  <c r="J551" i="2"/>
  <c r="I551" i="2"/>
  <c r="H551" i="2"/>
  <c r="H542" i="2"/>
  <c r="J542" i="2"/>
  <c r="I542" i="2"/>
  <c r="M542" i="2"/>
  <c r="N542" i="2" s="1"/>
  <c r="Y542" i="2" s="1"/>
  <c r="M549" i="2"/>
  <c r="N549" i="2" s="1"/>
  <c r="H549" i="2"/>
  <c r="J549" i="2"/>
  <c r="U549" i="2" s="1"/>
  <c r="I549" i="2"/>
  <c r="M547" i="2"/>
  <c r="N547" i="2" s="1"/>
  <c r="Y547" i="2" s="1"/>
  <c r="J547" i="2"/>
  <c r="I547" i="2"/>
  <c r="T547" i="2" s="1"/>
  <c r="H547" i="2"/>
  <c r="M548" i="2"/>
  <c r="N548" i="2" s="1"/>
  <c r="Y548" i="2" s="1"/>
  <c r="J548" i="2"/>
  <c r="I548" i="2"/>
  <c r="H548" i="2"/>
  <c r="M545" i="2"/>
  <c r="N545" i="2" s="1"/>
  <c r="Y545" i="2" s="1"/>
  <c r="I545" i="2"/>
  <c r="H545" i="2"/>
  <c r="J545" i="2"/>
  <c r="J534" i="2"/>
  <c r="I534" i="2"/>
  <c r="T534" i="2" s="1"/>
  <c r="H534" i="2"/>
  <c r="M534" i="2"/>
  <c r="N534" i="2" s="1"/>
  <c r="Y534" i="2" s="1"/>
  <c r="J538" i="2"/>
  <c r="I538" i="2"/>
  <c r="H538" i="2"/>
  <c r="M538" i="2"/>
  <c r="N538" i="2" s="1"/>
  <c r="Y538" i="2" s="1"/>
  <c r="M546" i="2"/>
  <c r="N546" i="2" s="1"/>
  <c r="J546" i="2"/>
  <c r="I546" i="2"/>
  <c r="H546" i="2"/>
  <c r="I533" i="2"/>
  <c r="H533" i="2"/>
  <c r="J533" i="2"/>
  <c r="M533" i="2"/>
  <c r="N533" i="2" s="1"/>
  <c r="I541" i="2"/>
  <c r="T541" i="2" s="1"/>
  <c r="H541" i="2"/>
  <c r="J541" i="2"/>
  <c r="M541" i="2"/>
  <c r="N541" i="2" s="1"/>
  <c r="J509" i="2"/>
  <c r="U509" i="2" s="1"/>
  <c r="H509" i="2"/>
  <c r="I509" i="2"/>
  <c r="T509" i="2" s="1"/>
  <c r="M509" i="2"/>
  <c r="N509" i="2" s="1"/>
  <c r="I535" i="2"/>
  <c r="H535" i="2"/>
  <c r="J535" i="2"/>
  <c r="M535" i="2"/>
  <c r="N535" i="2" s="1"/>
  <c r="I539" i="2"/>
  <c r="H539" i="2"/>
  <c r="J539" i="2"/>
  <c r="M539" i="2"/>
  <c r="N539" i="2" s="1"/>
  <c r="J536" i="2"/>
  <c r="H536" i="2"/>
  <c r="I536" i="2"/>
  <c r="M536" i="2"/>
  <c r="N536" i="2" s="1"/>
  <c r="J540" i="2"/>
  <c r="H540" i="2"/>
  <c r="I540" i="2"/>
  <c r="T540" i="2" s="1"/>
  <c r="M540" i="2"/>
  <c r="N540" i="2" s="1"/>
  <c r="M544" i="2"/>
  <c r="N544" i="2" s="1"/>
  <c r="Y544" i="2" s="1"/>
  <c r="J544" i="2"/>
  <c r="I544" i="2"/>
  <c r="T544" i="2" s="1"/>
  <c r="H544" i="2"/>
  <c r="M550" i="2"/>
  <c r="N550" i="2" s="1"/>
  <c r="H550" i="2"/>
  <c r="I550" i="2"/>
  <c r="T550" i="2" s="1"/>
  <c r="J550" i="2"/>
  <c r="I537" i="2"/>
  <c r="H537" i="2"/>
  <c r="J537" i="2"/>
  <c r="M537" i="2"/>
  <c r="N537" i="2" s="1"/>
  <c r="M543" i="2"/>
  <c r="N543" i="2" s="1"/>
  <c r="I543" i="2"/>
  <c r="H543" i="2"/>
  <c r="J543" i="2"/>
  <c r="U543" i="2" s="1"/>
  <c r="R551" i="2"/>
  <c r="R540" i="2"/>
  <c r="R538" i="2"/>
  <c r="W509" i="2"/>
  <c r="R534" i="2"/>
  <c r="W545" i="2"/>
  <c r="W538" i="2"/>
  <c r="W534" i="2"/>
  <c r="P551" i="2"/>
  <c r="E574" i="2"/>
  <c r="R546" i="2"/>
  <c r="W540" i="2"/>
  <c r="R549" i="2"/>
  <c r="W535" i="2"/>
  <c r="R550" i="2"/>
  <c r="R545" i="2"/>
  <c r="W542" i="2"/>
  <c r="R539" i="2"/>
  <c r="R544" i="2"/>
  <c r="R537" i="2"/>
  <c r="W549" i="2"/>
  <c r="P542" i="2"/>
  <c r="E565" i="2"/>
  <c r="R541" i="2"/>
  <c r="P549" i="2"/>
  <c r="E572" i="2"/>
  <c r="W548" i="2"/>
  <c r="R536" i="2"/>
  <c r="W544" i="2"/>
  <c r="P547" i="2"/>
  <c r="E570" i="2"/>
  <c r="R542" i="2"/>
  <c r="R543" i="2"/>
  <c r="W541" i="2"/>
  <c r="W546" i="2"/>
  <c r="R509" i="2"/>
  <c r="R548" i="2"/>
  <c r="P548" i="2"/>
  <c r="E571" i="2"/>
  <c r="P545" i="2"/>
  <c r="E568" i="2"/>
  <c r="P534" i="2"/>
  <c r="E557" i="2"/>
  <c r="P538" i="2"/>
  <c r="E561" i="2"/>
  <c r="P546" i="2"/>
  <c r="E569" i="2"/>
  <c r="P533" i="2"/>
  <c r="E556" i="2"/>
  <c r="P541" i="2"/>
  <c r="E564" i="2"/>
  <c r="W536" i="2"/>
  <c r="R535" i="2"/>
  <c r="W551" i="2"/>
  <c r="P509" i="2"/>
  <c r="E532" i="2"/>
  <c r="P535" i="2"/>
  <c r="E558" i="2"/>
  <c r="P539" i="2"/>
  <c r="E562" i="2"/>
  <c r="P536" i="2"/>
  <c r="E559" i="2"/>
  <c r="P540" i="2"/>
  <c r="E563" i="2"/>
  <c r="P544" i="2"/>
  <c r="E567" i="2"/>
  <c r="P550" i="2"/>
  <c r="E573" i="2"/>
  <c r="P537" i="2"/>
  <c r="E560" i="2"/>
  <c r="P543" i="2"/>
  <c r="E566" i="2"/>
  <c r="W533" i="2"/>
  <c r="W543" i="2"/>
  <c r="W550" i="2"/>
  <c r="R533" i="2"/>
  <c r="W547" i="2"/>
  <c r="W539" i="2"/>
  <c r="W537" i="2"/>
  <c r="R547" i="2"/>
  <c r="Q46" i="11"/>
  <c r="K570" i="2"/>
  <c r="L557" i="2"/>
  <c r="Q61" i="11"/>
  <c r="G573" i="2"/>
  <c r="P72" i="11"/>
  <c r="Q28" i="11"/>
  <c r="K564" i="2"/>
  <c r="P86" i="11"/>
  <c r="Q48" i="11"/>
  <c r="K565" i="2"/>
  <c r="Q59" i="11"/>
  <c r="G574" i="2"/>
  <c r="Q31" i="11"/>
  <c r="F562" i="2"/>
  <c r="P70" i="11"/>
  <c r="R2" i="11"/>
  <c r="P82" i="11"/>
  <c r="L565" i="2"/>
  <c r="Q29" i="11"/>
  <c r="K561" i="2"/>
  <c r="K572" i="2"/>
  <c r="Q41" i="11"/>
  <c r="R4" i="11"/>
  <c r="Q43" i="11"/>
  <c r="Q40" i="11"/>
  <c r="G572" i="2"/>
  <c r="Q62" i="11"/>
  <c r="G567" i="2"/>
  <c r="L558" i="2"/>
  <c r="Q7" i="11"/>
  <c r="Q17" i="11"/>
  <c r="Q24" i="11"/>
  <c r="Q52" i="11"/>
  <c r="K563" i="2"/>
  <c r="Q60" i="11"/>
  <c r="K574" i="2"/>
  <c r="P83" i="11"/>
  <c r="P85" i="11"/>
  <c r="Q9" i="11"/>
  <c r="P77" i="11"/>
  <c r="Q13" i="11"/>
  <c r="L532" i="2"/>
  <c r="Q63" i="11"/>
  <c r="K571" i="2"/>
  <c r="G562" i="2"/>
  <c r="P74" i="11"/>
  <c r="F567" i="2"/>
  <c r="F574" i="2"/>
  <c r="Q27" i="11"/>
  <c r="L573" i="2"/>
  <c r="Q35" i="11"/>
  <c r="Q56" i="11"/>
  <c r="L559" i="2"/>
  <c r="K532" i="2"/>
  <c r="Q49" i="11"/>
  <c r="Q30" i="11"/>
  <c r="K560" i="2"/>
  <c r="P73" i="11"/>
  <c r="K566" i="2"/>
  <c r="F560" i="2"/>
  <c r="L568" i="2"/>
  <c r="Q19" i="11"/>
  <c r="G568" i="2"/>
  <c r="F563" i="2"/>
  <c r="Q18" i="11"/>
  <c r="K568" i="2"/>
  <c r="Q25" i="11"/>
  <c r="Q14" i="11"/>
  <c r="Q64" i="11"/>
  <c r="G558" i="2"/>
  <c r="Q51" i="11"/>
  <c r="P80" i="11"/>
  <c r="Q20" i="11"/>
  <c r="G557" i="2"/>
  <c r="P79" i="11"/>
  <c r="G566" i="2"/>
  <c r="K557" i="2"/>
  <c r="K558" i="2"/>
  <c r="G570" i="2"/>
  <c r="F561" i="2"/>
  <c r="F568" i="2"/>
  <c r="Q58" i="11"/>
  <c r="K569" i="2"/>
  <c r="K573" i="2"/>
  <c r="P69" i="11"/>
  <c r="Q32" i="11"/>
  <c r="G563" i="2"/>
  <c r="G571" i="2"/>
  <c r="G569" i="2"/>
  <c r="L567" i="2"/>
  <c r="G564" i="2"/>
  <c r="L571" i="2"/>
  <c r="G556" i="2"/>
  <c r="Q21" i="11"/>
  <c r="F558" i="2"/>
  <c r="P81" i="11"/>
  <c r="P71" i="11"/>
  <c r="Q12" i="11"/>
  <c r="F565" i="2"/>
  <c r="K562" i="2"/>
  <c r="Q39" i="11"/>
  <c r="K559" i="2"/>
  <c r="L572" i="2"/>
  <c r="G565" i="2"/>
  <c r="L563" i="2"/>
  <c r="F532" i="2"/>
  <c r="L574" i="2"/>
  <c r="Q34" i="11"/>
  <c r="L561" i="2"/>
  <c r="F573" i="2"/>
  <c r="P76" i="11"/>
  <c r="Q65" i="11"/>
  <c r="P75" i="11"/>
  <c r="F557" i="2"/>
  <c r="Q26" i="11"/>
  <c r="G560" i="2"/>
  <c r="F556" i="2"/>
  <c r="Q38" i="11"/>
  <c r="Q57" i="11"/>
  <c r="Q50" i="11"/>
  <c r="F559" i="2"/>
  <c r="Q16" i="11"/>
  <c r="F571" i="2"/>
  <c r="Q53" i="11"/>
  <c r="L564" i="2"/>
  <c r="L562" i="2"/>
  <c r="K567" i="2"/>
  <c r="Q47" i="11"/>
  <c r="Q54" i="11"/>
  <c r="F566" i="2"/>
  <c r="S3" i="11"/>
  <c r="L560" i="2"/>
  <c r="Q11" i="11"/>
  <c r="P78" i="11"/>
  <c r="G561" i="2"/>
  <c r="Q10" i="11"/>
  <c r="Q6" i="11"/>
  <c r="P68" i="11"/>
  <c r="F572" i="2"/>
  <c r="L570" i="2"/>
  <c r="G559" i="2"/>
  <c r="L566" i="2"/>
  <c r="L569" i="2"/>
  <c r="F569" i="2"/>
  <c r="P87" i="11"/>
  <c r="G532" i="2"/>
  <c r="P84" i="11"/>
  <c r="Q36" i="11"/>
  <c r="K556" i="2"/>
  <c r="F564" i="2"/>
  <c r="Q33" i="11"/>
  <c r="Q42" i="11"/>
  <c r="Q8" i="11"/>
  <c r="Q15" i="11"/>
  <c r="Q37" i="11"/>
  <c r="L556" i="2"/>
  <c r="Q55" i="11"/>
  <c r="F570" i="2"/>
  <c r="Q5" i="11"/>
  <c r="U533" i="2" l="1"/>
  <c r="U542" i="2"/>
  <c r="T546" i="2"/>
  <c r="T549" i="2"/>
  <c r="U538" i="2"/>
  <c r="Y535" i="2"/>
  <c r="U534" i="2"/>
  <c r="U545" i="2"/>
  <c r="T535" i="2"/>
  <c r="T536" i="2"/>
  <c r="Y543" i="2"/>
  <c r="U551" i="2"/>
  <c r="T548" i="2"/>
  <c r="U550" i="2"/>
  <c r="Y509" i="2"/>
  <c r="U536" i="2"/>
  <c r="U548" i="2"/>
  <c r="Y536" i="2"/>
  <c r="U541" i="2"/>
  <c r="Y537" i="2"/>
  <c r="T551" i="2"/>
  <c r="T543" i="2"/>
  <c r="T545" i="2"/>
  <c r="Y549" i="2"/>
  <c r="T538" i="2"/>
  <c r="U540" i="2"/>
  <c r="U539" i="2"/>
  <c r="T539" i="2"/>
  <c r="T533" i="2"/>
  <c r="T542" i="2"/>
  <c r="U546" i="2"/>
  <c r="U544" i="2"/>
  <c r="U547" i="2"/>
  <c r="U535" i="2"/>
  <c r="U537" i="2"/>
  <c r="V376" i="2"/>
  <c r="V375" i="2"/>
  <c r="V387" i="2"/>
  <c r="V372" i="2"/>
  <c r="V374" i="2"/>
  <c r="V379" i="2"/>
  <c r="V390" i="2"/>
  <c r="T537" i="2"/>
  <c r="V388" i="2"/>
  <c r="V380" i="2"/>
  <c r="V373" i="2"/>
  <c r="V386" i="2"/>
  <c r="V389" i="2"/>
  <c r="V383" i="2"/>
  <c r="V381" i="2"/>
  <c r="V382" i="2"/>
  <c r="V377" i="2"/>
  <c r="V384" i="2"/>
  <c r="V378" i="2"/>
  <c r="V385" i="2"/>
  <c r="Y550" i="2"/>
  <c r="V371" i="2"/>
  <c r="Y540" i="2"/>
  <c r="S385" i="2"/>
  <c r="S382" i="2"/>
  <c r="S381" i="2"/>
  <c r="S384" i="2"/>
  <c r="S373" i="2"/>
  <c r="S380" i="2"/>
  <c r="S372" i="2"/>
  <c r="S374" i="2"/>
  <c r="S386" i="2"/>
  <c r="S375" i="2"/>
  <c r="S379" i="2"/>
  <c r="S387" i="2"/>
  <c r="S390" i="2"/>
  <c r="S389" i="2"/>
  <c r="S383" i="2"/>
  <c r="Y541" i="2"/>
  <c r="S388" i="2"/>
  <c r="S376" i="2"/>
  <c r="S377" i="2"/>
  <c r="S378" i="2"/>
  <c r="Y539" i="2"/>
  <c r="S371" i="2"/>
  <c r="X549" i="2"/>
  <c r="X534" i="2"/>
  <c r="X541" i="2"/>
  <c r="X548" i="2"/>
  <c r="Y546" i="2"/>
  <c r="Q418" i="2"/>
  <c r="Q390" i="2"/>
  <c r="Q380" i="2"/>
  <c r="Q382" i="2"/>
  <c r="Q389" i="2"/>
  <c r="Q375" i="2"/>
  <c r="Q383" i="2"/>
  <c r="Q379" i="2"/>
  <c r="Q374" i="2"/>
  <c r="Q378" i="2"/>
  <c r="Q388" i="2"/>
  <c r="Q384" i="2"/>
  <c r="Q385" i="2"/>
  <c r="Q386" i="2"/>
  <c r="Q396" i="2"/>
  <c r="Q376" i="2"/>
  <c r="Q381" i="2"/>
  <c r="Q387" i="2"/>
  <c r="Q377" i="2"/>
  <c r="Q394" i="2"/>
  <c r="X537" i="2"/>
  <c r="X539" i="2"/>
  <c r="X509" i="2"/>
  <c r="X538" i="2"/>
  <c r="X533" i="2"/>
  <c r="X536" i="2"/>
  <c r="X540" i="2"/>
  <c r="X535" i="2"/>
  <c r="X542" i="2"/>
  <c r="AJ350" i="2"/>
  <c r="AK350" i="2"/>
  <c r="AL350" i="2"/>
  <c r="AD350" i="2"/>
  <c r="AE350" i="2"/>
  <c r="AF350" i="2"/>
  <c r="AG350" i="2"/>
  <c r="AH350" i="2"/>
  <c r="AI350" i="2"/>
  <c r="AI358" i="2"/>
  <c r="AJ358" i="2"/>
  <c r="AK358" i="2"/>
  <c r="AL358" i="2"/>
  <c r="AD358" i="2"/>
  <c r="AE358" i="2"/>
  <c r="AF358" i="2"/>
  <c r="AG358" i="2"/>
  <c r="AH358" i="2"/>
  <c r="AJ366" i="2"/>
  <c r="AK366" i="2"/>
  <c r="AL366" i="2"/>
  <c r="AD366" i="2"/>
  <c r="AE366" i="2"/>
  <c r="AF366" i="2"/>
  <c r="AG366" i="2"/>
  <c r="AH366" i="2"/>
  <c r="AI366" i="2"/>
  <c r="AJ355" i="2"/>
  <c r="AK355" i="2"/>
  <c r="AL355" i="2"/>
  <c r="AD355" i="2"/>
  <c r="AE355" i="2"/>
  <c r="AF355" i="2"/>
  <c r="AG355" i="2"/>
  <c r="AH355" i="2"/>
  <c r="AI355" i="2"/>
  <c r="AJ363" i="2"/>
  <c r="AK363" i="2"/>
  <c r="AL363" i="2"/>
  <c r="AD363" i="2"/>
  <c r="AE363" i="2"/>
  <c r="AF363" i="2"/>
  <c r="AI363" i="2"/>
  <c r="AH363" i="2"/>
  <c r="AG363" i="2"/>
  <c r="AH348" i="2"/>
  <c r="AI348" i="2"/>
  <c r="AJ348" i="2"/>
  <c r="AK348" i="2"/>
  <c r="Z365" i="2"/>
  <c r="Z353" i="2"/>
  <c r="Z360" i="2"/>
  <c r="Z352" i="2"/>
  <c r="Z351" i="2"/>
  <c r="Z357" i="2"/>
  <c r="Z362" i="2"/>
  <c r="Z354" i="2"/>
  <c r="Z355" i="2"/>
  <c r="Z363" i="2"/>
  <c r="Z348" i="2"/>
  <c r="AL348" i="2"/>
  <c r="AD348" i="2"/>
  <c r="AE348" i="2"/>
  <c r="AF348" i="2"/>
  <c r="AG348" i="2"/>
  <c r="Z359" i="2"/>
  <c r="Z366" i="2"/>
  <c r="Z356" i="2"/>
  <c r="Z361" i="2"/>
  <c r="Z367" i="2"/>
  <c r="Z349" i="2"/>
  <c r="Z358" i="2"/>
  <c r="Z350" i="2"/>
  <c r="Z364" i="2"/>
  <c r="AL356" i="2"/>
  <c r="AD356" i="2"/>
  <c r="AE356" i="2"/>
  <c r="AF356" i="2"/>
  <c r="AG356" i="2"/>
  <c r="AH356" i="2"/>
  <c r="AI356" i="2"/>
  <c r="AJ356" i="2"/>
  <c r="AK356" i="2"/>
  <c r="AL364" i="2"/>
  <c r="AD364" i="2"/>
  <c r="AE364" i="2"/>
  <c r="AF364" i="2"/>
  <c r="AG364" i="2"/>
  <c r="AH364" i="2"/>
  <c r="AI364" i="2"/>
  <c r="AJ364" i="2"/>
  <c r="AK364" i="2"/>
  <c r="AL353" i="2"/>
  <c r="AD353" i="2"/>
  <c r="AE353" i="2"/>
  <c r="AF353" i="2"/>
  <c r="AG353" i="2"/>
  <c r="AH353" i="2"/>
  <c r="AI353" i="2"/>
  <c r="AJ353" i="2"/>
  <c r="AK353" i="2"/>
  <c r="AK360" i="2"/>
  <c r="AL360" i="2"/>
  <c r="AD360" i="2"/>
  <c r="AE360" i="2"/>
  <c r="AF360" i="2"/>
  <c r="AG360" i="2"/>
  <c r="AH360" i="2"/>
  <c r="AI360" i="2"/>
  <c r="AJ360" i="2"/>
  <c r="Y395" i="2"/>
  <c r="AC390" i="2"/>
  <c r="AC384" i="2"/>
  <c r="AC387" i="2"/>
  <c r="AC378" i="2"/>
  <c r="AC374" i="2"/>
  <c r="AC389" i="2"/>
  <c r="AC383" i="2"/>
  <c r="AC385" i="2"/>
  <c r="AC377" i="2"/>
  <c r="AC373" i="2"/>
  <c r="AC388" i="2"/>
  <c r="AC382" i="2"/>
  <c r="AC380" i="2"/>
  <c r="AC376" i="2"/>
  <c r="AC372" i="2"/>
  <c r="AC386" i="2"/>
  <c r="AC381" i="2"/>
  <c r="AC379" i="2"/>
  <c r="AC375" i="2"/>
  <c r="AC371" i="2"/>
  <c r="AF354" i="2"/>
  <c r="AG354" i="2"/>
  <c r="AH354" i="2"/>
  <c r="AI354" i="2"/>
  <c r="AJ354" i="2"/>
  <c r="AK354" i="2"/>
  <c r="AL354" i="2"/>
  <c r="AD354" i="2"/>
  <c r="AE354" i="2"/>
  <c r="AE361" i="2"/>
  <c r="AF361" i="2"/>
  <c r="AG361" i="2"/>
  <c r="AH361" i="2"/>
  <c r="AI361" i="2"/>
  <c r="AJ361" i="2"/>
  <c r="AK361" i="2"/>
  <c r="AL361" i="2"/>
  <c r="AD361" i="2"/>
  <c r="AF351" i="2"/>
  <c r="AG351" i="2"/>
  <c r="AH351" i="2"/>
  <c r="AI351" i="2"/>
  <c r="AJ351" i="2"/>
  <c r="AK351" i="2"/>
  <c r="AL351" i="2"/>
  <c r="AD351" i="2"/>
  <c r="AE351" i="2"/>
  <c r="AF362" i="2"/>
  <c r="AK362" i="2"/>
  <c r="AH362" i="2"/>
  <c r="AE362" i="2"/>
  <c r="AJ362" i="2"/>
  <c r="AI362" i="2"/>
  <c r="AL362" i="2"/>
  <c r="AD362" i="2"/>
  <c r="AG362" i="2"/>
  <c r="AF367" i="2"/>
  <c r="AG367" i="2"/>
  <c r="AH367" i="2"/>
  <c r="AI367" i="2"/>
  <c r="AJ367" i="2"/>
  <c r="AK367" i="2"/>
  <c r="AL367" i="2"/>
  <c r="AD367" i="2"/>
  <c r="AE367" i="2"/>
  <c r="AH352" i="2"/>
  <c r="AI352" i="2"/>
  <c r="AJ352" i="2"/>
  <c r="AK352" i="2"/>
  <c r="AL352" i="2"/>
  <c r="AD352" i="2"/>
  <c r="AE352" i="2"/>
  <c r="AF352" i="2"/>
  <c r="AG352" i="2"/>
  <c r="AG359" i="2"/>
  <c r="AH359" i="2"/>
  <c r="AI359" i="2"/>
  <c r="AJ359" i="2"/>
  <c r="AK359" i="2"/>
  <c r="AL359" i="2"/>
  <c r="AD359" i="2"/>
  <c r="AE359" i="2"/>
  <c r="AF359" i="2"/>
  <c r="AH349" i="2"/>
  <c r="AI349" i="2"/>
  <c r="AJ349" i="2"/>
  <c r="AK349" i="2"/>
  <c r="AL349" i="2"/>
  <c r="AD349" i="2"/>
  <c r="AE349" i="2"/>
  <c r="AF349" i="2"/>
  <c r="AG349" i="2"/>
  <c r="AH357" i="2"/>
  <c r="AD357" i="2"/>
  <c r="AJ357" i="2"/>
  <c r="AG357" i="2"/>
  <c r="AL357" i="2"/>
  <c r="AK357" i="2"/>
  <c r="AE357" i="2"/>
  <c r="AF357" i="2"/>
  <c r="AI357" i="2"/>
  <c r="AH365" i="2"/>
  <c r="AI365" i="2"/>
  <c r="AJ365" i="2"/>
  <c r="AK365" i="2"/>
  <c r="AL365" i="2"/>
  <c r="AD365" i="2"/>
  <c r="AE365" i="2"/>
  <c r="AF365" i="2"/>
  <c r="AG365" i="2"/>
  <c r="X551" i="2"/>
  <c r="X543" i="2"/>
  <c r="X544" i="2"/>
  <c r="X545" i="2"/>
  <c r="X547" i="2"/>
  <c r="X546" i="2"/>
  <c r="X550" i="2"/>
  <c r="M566" i="2"/>
  <c r="N566" i="2" s="1"/>
  <c r="J566" i="2"/>
  <c r="U566" i="2" s="1"/>
  <c r="I566" i="2"/>
  <c r="H566" i="2"/>
  <c r="I560" i="2"/>
  <c r="H560" i="2"/>
  <c r="J560" i="2"/>
  <c r="M560" i="2"/>
  <c r="N560" i="2" s="1"/>
  <c r="M573" i="2"/>
  <c r="N573" i="2" s="1"/>
  <c r="H573" i="2"/>
  <c r="J573" i="2"/>
  <c r="I573" i="2"/>
  <c r="T573" i="2" s="1"/>
  <c r="M567" i="2"/>
  <c r="N567" i="2" s="1"/>
  <c r="Y567" i="2" s="1"/>
  <c r="H567" i="2"/>
  <c r="J567" i="2"/>
  <c r="I567" i="2"/>
  <c r="T567" i="2" s="1"/>
  <c r="J563" i="2"/>
  <c r="I563" i="2"/>
  <c r="T563" i="2" s="1"/>
  <c r="H563" i="2"/>
  <c r="M563" i="2"/>
  <c r="N563" i="2" s="1"/>
  <c r="J559" i="2"/>
  <c r="I559" i="2"/>
  <c r="H559" i="2"/>
  <c r="M559" i="2"/>
  <c r="N559" i="2" s="1"/>
  <c r="I562" i="2"/>
  <c r="H562" i="2"/>
  <c r="J562" i="2"/>
  <c r="M562" i="2"/>
  <c r="N562" i="2" s="1"/>
  <c r="I558" i="2"/>
  <c r="H558" i="2"/>
  <c r="J558" i="2"/>
  <c r="M558" i="2"/>
  <c r="N558" i="2" s="1"/>
  <c r="J532" i="2"/>
  <c r="U532" i="2" s="1"/>
  <c r="H532" i="2"/>
  <c r="I532" i="2"/>
  <c r="T532" i="2" s="1"/>
  <c r="M532" i="2"/>
  <c r="N532" i="2" s="1"/>
  <c r="J564" i="2"/>
  <c r="I564" i="2"/>
  <c r="T564" i="2" s="1"/>
  <c r="H564" i="2"/>
  <c r="M564" i="2"/>
  <c r="N564" i="2" s="1"/>
  <c r="I556" i="2"/>
  <c r="H556" i="2"/>
  <c r="J556" i="2"/>
  <c r="M556" i="2"/>
  <c r="N556" i="2" s="1"/>
  <c r="M569" i="2"/>
  <c r="N569" i="2" s="1"/>
  <c r="H569" i="2"/>
  <c r="J569" i="2"/>
  <c r="I569" i="2"/>
  <c r="J561" i="2"/>
  <c r="I561" i="2"/>
  <c r="H561" i="2"/>
  <c r="M561" i="2"/>
  <c r="N561" i="2" s="1"/>
  <c r="Y561" i="2" s="1"/>
  <c r="J557" i="2"/>
  <c r="I557" i="2"/>
  <c r="T557" i="2" s="1"/>
  <c r="H557" i="2"/>
  <c r="M557" i="2"/>
  <c r="N557" i="2" s="1"/>
  <c r="Y557" i="2" s="1"/>
  <c r="M568" i="2"/>
  <c r="N568" i="2" s="1"/>
  <c r="Y568" i="2" s="1"/>
  <c r="J568" i="2"/>
  <c r="U568" i="2" s="1"/>
  <c r="I568" i="2"/>
  <c r="H568" i="2"/>
  <c r="M571" i="2"/>
  <c r="N571" i="2" s="1"/>
  <c r="Y571" i="2" s="1"/>
  <c r="J571" i="2"/>
  <c r="I571" i="2"/>
  <c r="H571" i="2"/>
  <c r="M572" i="2"/>
  <c r="J572" i="2"/>
  <c r="U572" i="2" s="1"/>
  <c r="I572" i="2"/>
  <c r="H572" i="2"/>
  <c r="M565" i="2"/>
  <c r="N565" i="2" s="1"/>
  <c r="Y565" i="2" s="1"/>
  <c r="H565" i="2"/>
  <c r="J565" i="2"/>
  <c r="I565" i="2"/>
  <c r="M570" i="2"/>
  <c r="N570" i="2" s="1"/>
  <c r="Y570" i="2" s="1"/>
  <c r="H570" i="2"/>
  <c r="J570" i="2"/>
  <c r="I570" i="2"/>
  <c r="T570" i="2" s="1"/>
  <c r="M574" i="2"/>
  <c r="N574" i="2" s="1"/>
  <c r="Y574" i="2" s="1"/>
  <c r="J574" i="2"/>
  <c r="I574" i="2"/>
  <c r="H574" i="2"/>
  <c r="R570" i="2"/>
  <c r="W562" i="2"/>
  <c r="W570" i="2"/>
  <c r="R556" i="2"/>
  <c r="W573" i="2"/>
  <c r="P566" i="2"/>
  <c r="E589" i="2"/>
  <c r="P560" i="2"/>
  <c r="E583" i="2"/>
  <c r="P573" i="2"/>
  <c r="E596" i="2"/>
  <c r="P567" i="2"/>
  <c r="E590" i="2"/>
  <c r="P563" i="2"/>
  <c r="E586" i="2"/>
  <c r="P559" i="2"/>
  <c r="E582" i="2"/>
  <c r="P562" i="2"/>
  <c r="E585" i="2"/>
  <c r="P558" i="2"/>
  <c r="E581" i="2"/>
  <c r="P532" i="2"/>
  <c r="E555" i="2"/>
  <c r="R558" i="2"/>
  <c r="P564" i="2"/>
  <c r="E587" i="2"/>
  <c r="P556" i="2"/>
  <c r="E579" i="2"/>
  <c r="P569" i="2"/>
  <c r="E592" i="2"/>
  <c r="P561" i="2"/>
  <c r="E584" i="2"/>
  <c r="P557" i="2"/>
  <c r="E580" i="2"/>
  <c r="P568" i="2"/>
  <c r="E591" i="2"/>
  <c r="P571" i="2"/>
  <c r="E594" i="2"/>
  <c r="W569" i="2"/>
  <c r="W564" i="2"/>
  <c r="R565" i="2"/>
  <c r="W571" i="2"/>
  <c r="P572" i="2"/>
  <c r="E595" i="2"/>
  <c r="P565" i="2"/>
  <c r="E588" i="2"/>
  <c r="W572" i="2"/>
  <c r="W565" i="2"/>
  <c r="R568" i="2"/>
  <c r="W563" i="2"/>
  <c r="R569" i="2"/>
  <c r="W557" i="2"/>
  <c r="W568" i="2"/>
  <c r="R557" i="2"/>
  <c r="R561" i="2"/>
  <c r="R563" i="2"/>
  <c r="W560" i="2"/>
  <c r="W566" i="2"/>
  <c r="W556" i="2"/>
  <c r="W574" i="2"/>
  <c r="W559" i="2"/>
  <c r="R571" i="2"/>
  <c r="R532" i="2"/>
  <c r="R566" i="2"/>
  <c r="P570" i="2"/>
  <c r="E593" i="2"/>
  <c r="W567" i="2"/>
  <c r="R559" i="2"/>
  <c r="R564" i="2"/>
  <c r="R560" i="2"/>
  <c r="R567" i="2"/>
  <c r="R562" i="2"/>
  <c r="R573" i="2"/>
  <c r="W558" i="2"/>
  <c r="R572" i="2"/>
  <c r="P574" i="2"/>
  <c r="E597" i="2"/>
  <c r="W561" i="2"/>
  <c r="W532" i="2"/>
  <c r="R574" i="2"/>
  <c r="Q73" i="11"/>
  <c r="R34" i="11"/>
  <c r="F595" i="2"/>
  <c r="Q84" i="11"/>
  <c r="R52" i="11"/>
  <c r="R32" i="11"/>
  <c r="G595" i="2"/>
  <c r="L586" i="2"/>
  <c r="K587" i="2"/>
  <c r="F555" i="2"/>
  <c r="Q79" i="11"/>
  <c r="F585" i="2"/>
  <c r="F590" i="2"/>
  <c r="F587" i="2"/>
  <c r="Q81" i="11"/>
  <c r="L583" i="2"/>
  <c r="F593" i="2"/>
  <c r="K585" i="2"/>
  <c r="G588" i="2"/>
  <c r="L584" i="2"/>
  <c r="R28" i="11"/>
  <c r="R39" i="11"/>
  <c r="R62" i="11"/>
  <c r="R42" i="11"/>
  <c r="K584" i="2"/>
  <c r="L555" i="2"/>
  <c r="R16" i="11"/>
  <c r="R27" i="11"/>
  <c r="L581" i="2"/>
  <c r="Q74" i="11"/>
  <c r="R5" i="11"/>
  <c r="L590" i="2"/>
  <c r="L588" i="2"/>
  <c r="R49" i="11"/>
  <c r="R38" i="11"/>
  <c r="L592" i="2"/>
  <c r="G580" i="2"/>
  <c r="R41" i="11"/>
  <c r="L585" i="2"/>
  <c r="K590" i="2"/>
  <c r="R57" i="11"/>
  <c r="T3" i="11"/>
  <c r="G589" i="2"/>
  <c r="Q77" i="11"/>
  <c r="F596" i="2"/>
  <c r="R46" i="11"/>
  <c r="R35" i="11"/>
  <c r="Q83" i="11"/>
  <c r="Q75" i="11"/>
  <c r="R56" i="11"/>
  <c r="K586" i="2"/>
  <c r="L593" i="2"/>
  <c r="F586" i="2"/>
  <c r="G582" i="2"/>
  <c r="Q80" i="11"/>
  <c r="Q86" i="11"/>
  <c r="R63" i="11"/>
  <c r="F584" i="2"/>
  <c r="L579" i="2"/>
  <c r="R30" i="11"/>
  <c r="R40" i="11"/>
  <c r="Q72" i="11"/>
  <c r="Q69" i="11"/>
  <c r="R17" i="11"/>
  <c r="F594" i="2"/>
  <c r="Q78" i="11"/>
  <c r="G585" i="2"/>
  <c r="G555" i="2"/>
  <c r="F592" i="2"/>
  <c r="G591" i="2"/>
  <c r="F582" i="2"/>
  <c r="R51" i="11"/>
  <c r="K592" i="2"/>
  <c r="L589" i="2"/>
  <c r="K555" i="2"/>
  <c r="K591" i="2"/>
  <c r="G579" i="2"/>
  <c r="R37" i="11"/>
  <c r="R55" i="11"/>
  <c r="G586" i="2"/>
  <c r="R53" i="11"/>
  <c r="Q68" i="11"/>
  <c r="G583" i="2"/>
  <c r="Q82" i="11"/>
  <c r="G587" i="2"/>
  <c r="K596" i="2"/>
  <c r="K594" i="2"/>
  <c r="K581" i="2"/>
  <c r="Q76" i="11"/>
  <c r="R60" i="11"/>
  <c r="L596" i="2"/>
  <c r="Q71" i="11"/>
  <c r="K589" i="2"/>
  <c r="G590" i="2"/>
  <c r="R11" i="11"/>
  <c r="R29" i="11"/>
  <c r="F581" i="2"/>
  <c r="G597" i="2"/>
  <c r="R43" i="11"/>
  <c r="R65" i="11"/>
  <c r="K579" i="2"/>
  <c r="R6" i="11"/>
  <c r="R25" i="11"/>
  <c r="R21" i="11"/>
  <c r="K580" i="2"/>
  <c r="R48" i="11"/>
  <c r="R26" i="11"/>
  <c r="L580" i="2"/>
  <c r="L594" i="2"/>
  <c r="L597" i="2"/>
  <c r="F579" i="2"/>
  <c r="F588" i="2"/>
  <c r="G596" i="2"/>
  <c r="L595" i="2"/>
  <c r="G584" i="2"/>
  <c r="R10" i="11"/>
  <c r="R19" i="11"/>
  <c r="R9" i="11"/>
  <c r="K588" i="2"/>
  <c r="R50" i="11"/>
  <c r="R12" i="11"/>
  <c r="G593" i="2"/>
  <c r="G594" i="2"/>
  <c r="G581" i="2"/>
  <c r="R31" i="11"/>
  <c r="R54" i="11"/>
  <c r="F580" i="2"/>
  <c r="R61" i="11"/>
  <c r="R8" i="11"/>
  <c r="R64" i="11"/>
  <c r="R14" i="11"/>
  <c r="R7" i="11"/>
  <c r="R18" i="11"/>
  <c r="Q85" i="11"/>
  <c r="F591" i="2"/>
  <c r="F597" i="2"/>
  <c r="Q87" i="11"/>
  <c r="R47" i="11"/>
  <c r="R36" i="11"/>
  <c r="R20" i="11"/>
  <c r="K583" i="2"/>
  <c r="R58" i="11"/>
  <c r="K593" i="2"/>
  <c r="R24" i="11"/>
  <c r="Q70" i="11"/>
  <c r="R33" i="11"/>
  <c r="G592" i="2"/>
  <c r="L582" i="2"/>
  <c r="R59" i="11"/>
  <c r="L587" i="2"/>
  <c r="S4" i="11"/>
  <c r="F583" i="2"/>
  <c r="R15" i="11"/>
  <c r="K582" i="2"/>
  <c r="K597" i="2"/>
  <c r="K595" i="2"/>
  <c r="R13" i="11"/>
  <c r="F589" i="2"/>
  <c r="S2" i="11"/>
  <c r="L591" i="2"/>
  <c r="U556" i="2" l="1"/>
  <c r="U565" i="2"/>
  <c r="T569" i="2"/>
  <c r="T572" i="2"/>
  <c r="U561" i="2"/>
  <c r="Y558" i="2"/>
  <c r="U557" i="2"/>
  <c r="T558" i="2"/>
  <c r="T559" i="2"/>
  <c r="Y566" i="2"/>
  <c r="U574" i="2"/>
  <c r="T571" i="2"/>
  <c r="U573" i="2"/>
  <c r="Y532" i="2"/>
  <c r="U559" i="2"/>
  <c r="U571" i="2"/>
  <c r="Y559" i="2"/>
  <c r="U564" i="2"/>
  <c r="Y560" i="2"/>
  <c r="T574" i="2"/>
  <c r="T565" i="2"/>
  <c r="T566" i="2"/>
  <c r="T568" i="2"/>
  <c r="T561" i="2"/>
  <c r="U563" i="2"/>
  <c r="U560" i="2"/>
  <c r="U562" i="2"/>
  <c r="T556" i="2"/>
  <c r="T562" i="2"/>
  <c r="U569" i="2"/>
  <c r="U567" i="2"/>
  <c r="U570" i="2"/>
  <c r="U558" i="2"/>
  <c r="Y573" i="2"/>
  <c r="T560" i="2"/>
  <c r="V400" i="2"/>
  <c r="V404" i="2"/>
  <c r="V406" i="2"/>
  <c r="V402" i="2"/>
  <c r="V407" i="2"/>
  <c r="V405" i="2"/>
  <c r="V412" i="2"/>
  <c r="V397" i="2"/>
  <c r="V408" i="2"/>
  <c r="V409" i="2"/>
  <c r="V395" i="2"/>
  <c r="V403" i="2"/>
  <c r="V411" i="2"/>
  <c r="V413" i="2"/>
  <c r="V401" i="2"/>
  <c r="V396" i="2"/>
  <c r="V410" i="2"/>
  <c r="V398" i="2"/>
  <c r="V399" i="2"/>
  <c r="V394" i="2"/>
  <c r="Y563" i="2"/>
  <c r="S412" i="2"/>
  <c r="S397" i="2"/>
  <c r="S400" i="2"/>
  <c r="S406" i="2"/>
  <c r="S396" i="2"/>
  <c r="S398" i="2"/>
  <c r="Y564" i="2"/>
  <c r="S401" i="2"/>
  <c r="S399" i="2"/>
  <c r="S407" i="2"/>
  <c r="S409" i="2"/>
  <c r="S410" i="2"/>
  <c r="S411" i="2"/>
  <c r="S403" i="2"/>
  <c r="S413" i="2"/>
  <c r="Y562" i="2"/>
  <c r="S402" i="2"/>
  <c r="S395" i="2"/>
  <c r="S404" i="2"/>
  <c r="S405" i="2"/>
  <c r="S408" i="2"/>
  <c r="S394" i="2"/>
  <c r="X565" i="2"/>
  <c r="X572" i="2"/>
  <c r="X564" i="2"/>
  <c r="X566" i="2"/>
  <c r="X558" i="2"/>
  <c r="N572" i="2"/>
  <c r="Y572" i="2" s="1"/>
  <c r="X574" i="2"/>
  <c r="X568" i="2"/>
  <c r="X562" i="2"/>
  <c r="X567" i="2"/>
  <c r="X532" i="2"/>
  <c r="Y569" i="2"/>
  <c r="X556" i="2"/>
  <c r="Q417" i="2"/>
  <c r="Q410" i="2"/>
  <c r="Q399" i="2"/>
  <c r="Q409" i="2"/>
  <c r="Q407" i="2"/>
  <c r="Q401" i="2"/>
  <c r="Q402" i="2"/>
  <c r="Q398" i="2"/>
  <c r="Q405" i="2"/>
  <c r="Q413" i="2"/>
  <c r="Q400" i="2"/>
  <c r="Q404" i="2"/>
  <c r="Q419" i="2"/>
  <c r="Q408" i="2"/>
  <c r="Q411" i="2"/>
  <c r="Q397" i="2"/>
  <c r="Q406" i="2"/>
  <c r="Q412" i="2"/>
  <c r="Q403" i="2"/>
  <c r="Q441" i="2"/>
  <c r="AG375" i="2"/>
  <c r="AH375" i="2"/>
  <c r="AI375" i="2"/>
  <c r="AJ375" i="2"/>
  <c r="AK375" i="2"/>
  <c r="AL375" i="2"/>
  <c r="AD375" i="2"/>
  <c r="AE375" i="2"/>
  <c r="AF375" i="2"/>
  <c r="AG381" i="2"/>
  <c r="AH381" i="2"/>
  <c r="AI381" i="2"/>
  <c r="AJ381" i="2"/>
  <c r="AK381" i="2"/>
  <c r="AL381" i="2"/>
  <c r="AD381" i="2"/>
  <c r="AE381" i="2"/>
  <c r="AF381" i="2"/>
  <c r="AG372" i="2"/>
  <c r="AH372" i="2"/>
  <c r="AI372" i="2"/>
  <c r="AJ372" i="2"/>
  <c r="AK372" i="2"/>
  <c r="AL372" i="2"/>
  <c r="AD372" i="2"/>
  <c r="AE372" i="2"/>
  <c r="AF372" i="2"/>
  <c r="AG380" i="2"/>
  <c r="AH380" i="2"/>
  <c r="AI380" i="2"/>
  <c r="AJ380" i="2"/>
  <c r="AK380" i="2"/>
  <c r="AL380" i="2"/>
  <c r="AD380" i="2"/>
  <c r="AE380" i="2"/>
  <c r="AF380" i="2"/>
  <c r="AH388" i="2"/>
  <c r="AI388" i="2"/>
  <c r="AJ388" i="2"/>
  <c r="AK388" i="2"/>
  <c r="AL388" i="2"/>
  <c r="AD388" i="2"/>
  <c r="AE388" i="2"/>
  <c r="AF388" i="2"/>
  <c r="AG388" i="2"/>
  <c r="AI377" i="2"/>
  <c r="AJ377" i="2"/>
  <c r="AK377" i="2"/>
  <c r="AL377" i="2"/>
  <c r="AD377" i="2"/>
  <c r="AE377" i="2"/>
  <c r="AF377" i="2"/>
  <c r="AG377" i="2"/>
  <c r="AH377" i="2"/>
  <c r="AI383" i="2"/>
  <c r="AJ383" i="2"/>
  <c r="AK383" i="2"/>
  <c r="AL383" i="2"/>
  <c r="AD383" i="2"/>
  <c r="AE383" i="2"/>
  <c r="AF383" i="2"/>
  <c r="AG383" i="2"/>
  <c r="AH383" i="2"/>
  <c r="AI374" i="2"/>
  <c r="AJ374" i="2"/>
  <c r="AK374" i="2"/>
  <c r="AL374" i="2"/>
  <c r="AD374" i="2"/>
  <c r="AE374" i="2"/>
  <c r="AF374" i="2"/>
  <c r="AG374" i="2"/>
  <c r="AH374" i="2"/>
  <c r="AJ387" i="2"/>
  <c r="AI387" i="2"/>
  <c r="AL387" i="2"/>
  <c r="AD387" i="2"/>
  <c r="AG387" i="2"/>
  <c r="AF387" i="2"/>
  <c r="AK387" i="2"/>
  <c r="AH387" i="2"/>
  <c r="AE387" i="2"/>
  <c r="AJ390" i="2"/>
  <c r="AK390" i="2"/>
  <c r="AL390" i="2"/>
  <c r="AD390" i="2"/>
  <c r="AE390" i="2"/>
  <c r="AF390" i="2"/>
  <c r="AG390" i="2"/>
  <c r="AH390" i="2"/>
  <c r="AI390" i="2"/>
  <c r="Z371" i="2"/>
  <c r="AG371" i="2"/>
  <c r="AH371" i="2"/>
  <c r="AI371" i="2"/>
  <c r="AJ371" i="2"/>
  <c r="Z387" i="2"/>
  <c r="Z373" i="2"/>
  <c r="Z381" i="2"/>
  <c r="Z372" i="2"/>
  <c r="Z390" i="2"/>
  <c r="Z388" i="2"/>
  <c r="Z384" i="2"/>
  <c r="Z379" i="2"/>
  <c r="Z389" i="2"/>
  <c r="Z382" i="2"/>
  <c r="AK371" i="2"/>
  <c r="AL371" i="2"/>
  <c r="AD371" i="2"/>
  <c r="AE371" i="2"/>
  <c r="AF371" i="2"/>
  <c r="Z378" i="2"/>
  <c r="Z377" i="2"/>
  <c r="Z385" i="2"/>
  <c r="Z380" i="2"/>
  <c r="Z386" i="2"/>
  <c r="Z374" i="2"/>
  <c r="Z375" i="2"/>
  <c r="Z383" i="2"/>
  <c r="Z376" i="2"/>
  <c r="AK379" i="2"/>
  <c r="AL379" i="2"/>
  <c r="AD379" i="2"/>
  <c r="AE379" i="2"/>
  <c r="AF379" i="2"/>
  <c r="AG379" i="2"/>
  <c r="AH379" i="2"/>
  <c r="AI379" i="2"/>
  <c r="AJ379" i="2"/>
  <c r="AL386" i="2"/>
  <c r="AD386" i="2"/>
  <c r="AE386" i="2"/>
  <c r="AF386" i="2"/>
  <c r="AI386" i="2"/>
  <c r="AH386" i="2"/>
  <c r="AG386" i="2"/>
  <c r="AJ386" i="2"/>
  <c r="AK386" i="2"/>
  <c r="AK376" i="2"/>
  <c r="AL376" i="2"/>
  <c r="AD376" i="2"/>
  <c r="AE376" i="2"/>
  <c r="AF376" i="2"/>
  <c r="AG376" i="2"/>
  <c r="AH376" i="2"/>
  <c r="AI376" i="2"/>
  <c r="AJ376" i="2"/>
  <c r="AK382" i="2"/>
  <c r="AL382" i="2"/>
  <c r="AD382" i="2"/>
  <c r="AE382" i="2"/>
  <c r="AF382" i="2"/>
  <c r="AG382" i="2"/>
  <c r="AH382" i="2"/>
  <c r="AI382" i="2"/>
  <c r="AJ382" i="2"/>
  <c r="AE373" i="2"/>
  <c r="AF373" i="2"/>
  <c r="AG373" i="2"/>
  <c r="AH373" i="2"/>
  <c r="AI373" i="2"/>
  <c r="AJ373" i="2"/>
  <c r="AK373" i="2"/>
  <c r="AL373" i="2"/>
  <c r="AD373" i="2"/>
  <c r="AF385" i="2"/>
  <c r="AK385" i="2"/>
  <c r="AH385" i="2"/>
  <c r="AE385" i="2"/>
  <c r="AJ385" i="2"/>
  <c r="AI385" i="2"/>
  <c r="AL385" i="2"/>
  <c r="AD385" i="2"/>
  <c r="AG385" i="2"/>
  <c r="AF389" i="2"/>
  <c r="AG389" i="2"/>
  <c r="AH389" i="2"/>
  <c r="AI389" i="2"/>
  <c r="AJ389" i="2"/>
  <c r="AK389" i="2"/>
  <c r="AL389" i="2"/>
  <c r="AD389" i="2"/>
  <c r="AE389" i="2"/>
  <c r="AE378" i="2"/>
  <c r="AF378" i="2"/>
  <c r="AG378" i="2"/>
  <c r="AH378" i="2"/>
  <c r="AI378" i="2"/>
  <c r="AJ378" i="2"/>
  <c r="AK378" i="2"/>
  <c r="AL378" i="2"/>
  <c r="AD378" i="2"/>
  <c r="AE384" i="2"/>
  <c r="AF384" i="2"/>
  <c r="AG384" i="2"/>
  <c r="AH384" i="2"/>
  <c r="AI384" i="2"/>
  <c r="AJ384" i="2"/>
  <c r="AK384" i="2"/>
  <c r="AL384" i="2"/>
  <c r="AD384" i="2"/>
  <c r="Y418" i="2"/>
  <c r="AC411" i="2"/>
  <c r="AC405" i="2"/>
  <c r="AC403" i="2"/>
  <c r="AC399" i="2"/>
  <c r="AC395" i="2"/>
  <c r="AC409" i="2"/>
  <c r="AC410" i="2"/>
  <c r="AC402" i="2"/>
  <c r="AC398" i="2"/>
  <c r="AC394" i="2"/>
  <c r="AC413" i="2"/>
  <c r="AC407" i="2"/>
  <c r="AC408" i="2"/>
  <c r="AC401" i="2"/>
  <c r="AC397" i="2"/>
  <c r="AC412" i="2"/>
  <c r="AC406" i="2"/>
  <c r="AC404" i="2"/>
  <c r="AC400" i="2"/>
  <c r="AC396" i="2"/>
  <c r="X557" i="2"/>
  <c r="X571" i="2"/>
  <c r="X563" i="2"/>
  <c r="X570" i="2"/>
  <c r="X573" i="2"/>
  <c r="X569" i="2"/>
  <c r="X561" i="2"/>
  <c r="X560" i="2"/>
  <c r="X559" i="2"/>
  <c r="M597" i="2"/>
  <c r="N597" i="2" s="1"/>
  <c r="Y597" i="2" s="1"/>
  <c r="J597" i="2"/>
  <c r="I597" i="2"/>
  <c r="H597" i="2"/>
  <c r="M593" i="2"/>
  <c r="N593" i="2" s="1"/>
  <c r="Y593" i="2" s="1"/>
  <c r="J593" i="2"/>
  <c r="I593" i="2"/>
  <c r="T593" i="2" s="1"/>
  <c r="H593" i="2"/>
  <c r="H588" i="2"/>
  <c r="J588" i="2"/>
  <c r="I588" i="2"/>
  <c r="M588" i="2"/>
  <c r="N588" i="2" s="1"/>
  <c r="Y588" i="2" s="1"/>
  <c r="J555" i="2"/>
  <c r="U555" i="2" s="1"/>
  <c r="I555" i="2"/>
  <c r="T555" i="2" s="1"/>
  <c r="H555" i="2"/>
  <c r="M555" i="2"/>
  <c r="N555" i="2" s="1"/>
  <c r="J581" i="2"/>
  <c r="I581" i="2"/>
  <c r="H581" i="2"/>
  <c r="M581" i="2"/>
  <c r="N581" i="2" s="1"/>
  <c r="J585" i="2"/>
  <c r="I585" i="2"/>
  <c r="H585" i="2"/>
  <c r="M585" i="2"/>
  <c r="N585" i="2" s="1"/>
  <c r="I582" i="2"/>
  <c r="H582" i="2"/>
  <c r="J582" i="2"/>
  <c r="M582" i="2"/>
  <c r="N582" i="2" s="1"/>
  <c r="I586" i="2"/>
  <c r="T586" i="2" s="1"/>
  <c r="H586" i="2"/>
  <c r="J586" i="2"/>
  <c r="M586" i="2"/>
  <c r="N586" i="2" s="1"/>
  <c r="M590" i="2"/>
  <c r="N590" i="2" s="1"/>
  <c r="Y590" i="2" s="1"/>
  <c r="I590" i="2"/>
  <c r="T590" i="2" s="1"/>
  <c r="H590" i="2"/>
  <c r="J590" i="2"/>
  <c r="M596" i="2"/>
  <c r="N596" i="2" s="1"/>
  <c r="H596" i="2"/>
  <c r="J596" i="2"/>
  <c r="I596" i="2"/>
  <c r="T596" i="2" s="1"/>
  <c r="J583" i="2"/>
  <c r="I583" i="2"/>
  <c r="H583" i="2"/>
  <c r="M583" i="2"/>
  <c r="N583" i="2" s="1"/>
  <c r="M589" i="2"/>
  <c r="N589" i="2" s="1"/>
  <c r="J589" i="2"/>
  <c r="U589" i="2" s="1"/>
  <c r="I589" i="2"/>
  <c r="H589" i="2"/>
  <c r="M595" i="2"/>
  <c r="N595" i="2" s="1"/>
  <c r="J595" i="2"/>
  <c r="U595" i="2" s="1"/>
  <c r="I595" i="2"/>
  <c r="H595" i="2"/>
  <c r="M594" i="2"/>
  <c r="N594" i="2" s="1"/>
  <c r="Y594" i="2" s="1"/>
  <c r="H594" i="2"/>
  <c r="J594" i="2"/>
  <c r="I594" i="2"/>
  <c r="M591" i="2"/>
  <c r="N591" i="2" s="1"/>
  <c r="Y591" i="2" s="1"/>
  <c r="J591" i="2"/>
  <c r="U591" i="2" s="1"/>
  <c r="I591" i="2"/>
  <c r="H591" i="2"/>
  <c r="I580" i="2"/>
  <c r="T580" i="2" s="1"/>
  <c r="H580" i="2"/>
  <c r="J580" i="2"/>
  <c r="M580" i="2"/>
  <c r="N580" i="2" s="1"/>
  <c r="Y580" i="2" s="1"/>
  <c r="I584" i="2"/>
  <c r="H584" i="2"/>
  <c r="J584" i="2"/>
  <c r="M584" i="2"/>
  <c r="N584" i="2" s="1"/>
  <c r="Y584" i="2" s="1"/>
  <c r="M592" i="2"/>
  <c r="X592" i="2" s="1"/>
  <c r="I592" i="2"/>
  <c r="H592" i="2"/>
  <c r="J592" i="2"/>
  <c r="J579" i="2"/>
  <c r="I579" i="2"/>
  <c r="H579" i="2"/>
  <c r="M579" i="2"/>
  <c r="N579" i="2" s="1"/>
  <c r="J587" i="2"/>
  <c r="I587" i="2"/>
  <c r="T587" i="2" s="1"/>
  <c r="H587" i="2"/>
  <c r="M587" i="2"/>
  <c r="N587" i="2" s="1"/>
  <c r="W555" i="2"/>
  <c r="R597" i="2"/>
  <c r="W584" i="2"/>
  <c r="P597" i="2"/>
  <c r="E620" i="2"/>
  <c r="W581" i="2"/>
  <c r="R596" i="2"/>
  <c r="R590" i="2"/>
  <c r="R587" i="2"/>
  <c r="W590" i="2"/>
  <c r="P593" i="2"/>
  <c r="E616" i="2"/>
  <c r="R589" i="2"/>
  <c r="R594" i="2"/>
  <c r="W582" i="2"/>
  <c r="W597" i="2"/>
  <c r="W579" i="2"/>
  <c r="W583" i="2"/>
  <c r="R586" i="2"/>
  <c r="R580" i="2"/>
  <c r="W586" i="2"/>
  <c r="R591" i="2"/>
  <c r="P588" i="2"/>
  <c r="E611" i="2"/>
  <c r="R588" i="2"/>
  <c r="W587" i="2"/>
  <c r="W592" i="2"/>
  <c r="R581" i="2"/>
  <c r="P555" i="2"/>
  <c r="E578" i="2"/>
  <c r="P581" i="2"/>
  <c r="E604" i="2"/>
  <c r="P585" i="2"/>
  <c r="E608" i="2"/>
  <c r="P582" i="2"/>
  <c r="E605" i="2"/>
  <c r="P586" i="2"/>
  <c r="E609" i="2"/>
  <c r="P590" i="2"/>
  <c r="E613" i="2"/>
  <c r="P596" i="2"/>
  <c r="E619" i="2"/>
  <c r="P583" i="2"/>
  <c r="E606" i="2"/>
  <c r="P589" i="2"/>
  <c r="E612" i="2"/>
  <c r="R579" i="2"/>
  <c r="W585" i="2"/>
  <c r="R595" i="2"/>
  <c r="R585" i="2"/>
  <c r="R583" i="2"/>
  <c r="R582" i="2"/>
  <c r="R555" i="2"/>
  <c r="W589" i="2"/>
  <c r="R584" i="2"/>
  <c r="W591" i="2"/>
  <c r="W580" i="2"/>
  <c r="R592" i="2"/>
  <c r="W588" i="2"/>
  <c r="W595" i="2"/>
  <c r="P595" i="2"/>
  <c r="E618" i="2"/>
  <c r="W594" i="2"/>
  <c r="P594" i="2"/>
  <c r="E617" i="2"/>
  <c r="P591" i="2"/>
  <c r="E614" i="2"/>
  <c r="P580" i="2"/>
  <c r="E603" i="2"/>
  <c r="P584" i="2"/>
  <c r="E607" i="2"/>
  <c r="P592" i="2"/>
  <c r="E615" i="2"/>
  <c r="P579" i="2"/>
  <c r="E602" i="2"/>
  <c r="P587" i="2"/>
  <c r="E610" i="2"/>
  <c r="W596" i="2"/>
  <c r="W593" i="2"/>
  <c r="R593" i="2"/>
  <c r="K615" i="2"/>
  <c r="S14" i="11"/>
  <c r="T2" i="11"/>
  <c r="T4" i="11"/>
  <c r="F578" i="2"/>
  <c r="S61" i="11"/>
  <c r="S50" i="11"/>
  <c r="F605" i="2"/>
  <c r="F602" i="2"/>
  <c r="G610" i="2"/>
  <c r="S27" i="11"/>
  <c r="R82" i="11"/>
  <c r="S60" i="11"/>
  <c r="K610" i="2"/>
  <c r="S26" i="11"/>
  <c r="F619" i="2"/>
  <c r="L617" i="2"/>
  <c r="S21" i="11"/>
  <c r="S28" i="11"/>
  <c r="S7" i="11"/>
  <c r="S54" i="11"/>
  <c r="F620" i="2"/>
  <c r="R69" i="11"/>
  <c r="F611" i="2"/>
  <c r="S34" i="11"/>
  <c r="L616" i="2"/>
  <c r="S12" i="11"/>
  <c r="S31" i="11"/>
  <c r="S32" i="11"/>
  <c r="K602" i="2"/>
  <c r="K613" i="2"/>
  <c r="S37" i="11"/>
  <c r="S36" i="11"/>
  <c r="L604" i="2"/>
  <c r="R86" i="11"/>
  <c r="K612" i="2"/>
  <c r="R81" i="11"/>
  <c r="S15" i="11"/>
  <c r="L613" i="2"/>
  <c r="S42" i="11"/>
  <c r="S11" i="11"/>
  <c r="F618" i="2"/>
  <c r="G608" i="2"/>
  <c r="R85" i="11"/>
  <c r="F612" i="2"/>
  <c r="L620" i="2"/>
  <c r="L615" i="2"/>
  <c r="L612" i="2"/>
  <c r="S9" i="11"/>
  <c r="S19" i="11"/>
  <c r="S18" i="11"/>
  <c r="F616" i="2"/>
  <c r="L602" i="2"/>
  <c r="S64" i="11"/>
  <c r="S65" i="11"/>
  <c r="L609" i="2"/>
  <c r="G603" i="2"/>
  <c r="S38" i="11"/>
  <c r="K611" i="2"/>
  <c r="G602" i="2"/>
  <c r="S16" i="11"/>
  <c r="S56" i="11"/>
  <c r="S10" i="11"/>
  <c r="K617" i="2"/>
  <c r="L618" i="2"/>
  <c r="R68" i="11"/>
  <c r="F603" i="2"/>
  <c r="G607" i="2"/>
  <c r="S58" i="11"/>
  <c r="L607" i="2"/>
  <c r="S57" i="11"/>
  <c r="G617" i="2"/>
  <c r="L608" i="2"/>
  <c r="S35" i="11"/>
  <c r="L605" i="2"/>
  <c r="G611" i="2"/>
  <c r="K606" i="2"/>
  <c r="L578" i="2"/>
  <c r="G605" i="2"/>
  <c r="K603" i="2"/>
  <c r="G619" i="2"/>
  <c r="F609" i="2"/>
  <c r="L610" i="2"/>
  <c r="S49" i="11"/>
  <c r="K578" i="2"/>
  <c r="S29" i="11"/>
  <c r="R87" i="11"/>
  <c r="K609" i="2"/>
  <c r="S41" i="11"/>
  <c r="S43" i="11"/>
  <c r="R84" i="11"/>
  <c r="S52" i="11"/>
  <c r="K618" i="2"/>
  <c r="S51" i="11"/>
  <c r="R78" i="11"/>
  <c r="F615" i="2"/>
  <c r="S53" i="11"/>
  <c r="L619" i="2"/>
  <c r="S5" i="11"/>
  <c r="U3" i="11"/>
  <c r="G609" i="2"/>
  <c r="S62" i="11"/>
  <c r="L606" i="2"/>
  <c r="F617" i="2"/>
  <c r="R76" i="11"/>
  <c r="R73" i="11"/>
  <c r="R80" i="11"/>
  <c r="G620" i="2"/>
  <c r="S47" i="11"/>
  <c r="G578" i="2"/>
  <c r="G616" i="2"/>
  <c r="R77" i="11"/>
  <c r="F610" i="2"/>
  <c r="S8" i="11"/>
  <c r="S24" i="11"/>
  <c r="K605" i="2"/>
  <c r="F614" i="2"/>
  <c r="S25" i="11"/>
  <c r="K608" i="2"/>
  <c r="K614" i="2"/>
  <c r="G618" i="2"/>
  <c r="F606" i="2"/>
  <c r="S6" i="11"/>
  <c r="S39" i="11"/>
  <c r="G614" i="2"/>
  <c r="G613" i="2"/>
  <c r="F607" i="2"/>
  <c r="K619" i="2"/>
  <c r="F613" i="2"/>
  <c r="S20" i="11"/>
  <c r="S46" i="11"/>
  <c r="S30" i="11"/>
  <c r="K607" i="2"/>
  <c r="R71" i="11"/>
  <c r="S13" i="11"/>
  <c r="S59" i="11"/>
  <c r="S63" i="11"/>
  <c r="R74" i="11"/>
  <c r="F604" i="2"/>
  <c r="L611" i="2"/>
  <c r="G612" i="2"/>
  <c r="K620" i="2"/>
  <c r="K604" i="2"/>
  <c r="G604" i="2"/>
  <c r="S40" i="11"/>
  <c r="S55" i="11"/>
  <c r="K616" i="2"/>
  <c r="R79" i="11"/>
  <c r="L614" i="2"/>
  <c r="G606" i="2"/>
  <c r="R72" i="11"/>
  <c r="F608" i="2"/>
  <c r="S48" i="11"/>
  <c r="R70" i="11"/>
  <c r="S33" i="11"/>
  <c r="G615" i="2"/>
  <c r="R83" i="11"/>
  <c r="L603" i="2"/>
  <c r="R75" i="11"/>
  <c r="S17" i="11"/>
  <c r="U579" i="2" l="1"/>
  <c r="U588" i="2"/>
  <c r="T592" i="2"/>
  <c r="T595" i="2"/>
  <c r="U584" i="2"/>
  <c r="Y581" i="2"/>
  <c r="U580" i="2"/>
  <c r="T581" i="2"/>
  <c r="T582" i="2"/>
  <c r="Y589" i="2"/>
  <c r="U597" i="2"/>
  <c r="T594" i="2"/>
  <c r="U596" i="2"/>
  <c r="Y555" i="2"/>
  <c r="U582" i="2"/>
  <c r="U594" i="2"/>
  <c r="Y582" i="2"/>
  <c r="U587" i="2"/>
  <c r="Y583" i="2"/>
  <c r="T597" i="2"/>
  <c r="U585" i="2"/>
  <c r="T588" i="2"/>
  <c r="T589" i="2"/>
  <c r="T591" i="2"/>
  <c r="U586" i="2"/>
  <c r="T584" i="2"/>
  <c r="U583" i="2"/>
  <c r="U581" i="2"/>
  <c r="T585" i="2"/>
  <c r="T579" i="2"/>
  <c r="U592" i="2"/>
  <c r="U590" i="2"/>
  <c r="U593" i="2"/>
  <c r="T583" i="2"/>
  <c r="Y596" i="2"/>
  <c r="V420" i="2"/>
  <c r="V436" i="2"/>
  <c r="V428" i="2"/>
  <c r="V421" i="2"/>
  <c r="V431" i="2"/>
  <c r="V419" i="2"/>
  <c r="V435" i="2"/>
  <c r="V434" i="2"/>
  <c r="V430" i="2"/>
  <c r="V427" i="2"/>
  <c r="V423" i="2"/>
  <c r="V426" i="2"/>
  <c r="V425" i="2"/>
  <c r="V432" i="2"/>
  <c r="V433" i="2"/>
  <c r="V424" i="2"/>
  <c r="V422" i="2"/>
  <c r="V418" i="2"/>
  <c r="V429" i="2"/>
  <c r="V417" i="2"/>
  <c r="Y586" i="2"/>
  <c r="Y587" i="2"/>
  <c r="S433" i="2"/>
  <c r="Y585" i="2"/>
  <c r="S419" i="2"/>
  <c r="S428" i="2"/>
  <c r="S427" i="2"/>
  <c r="S436" i="2"/>
  <c r="S430" i="2"/>
  <c r="S423" i="2"/>
  <c r="S432" i="2"/>
  <c r="S418" i="2"/>
  <c r="S426" i="2"/>
  <c r="S422" i="2"/>
  <c r="S431" i="2"/>
  <c r="S424" i="2"/>
  <c r="S425" i="2"/>
  <c r="S434" i="2"/>
  <c r="S429" i="2"/>
  <c r="S421" i="2"/>
  <c r="S420" i="2"/>
  <c r="S435" i="2"/>
  <c r="S417" i="2"/>
  <c r="X587" i="2"/>
  <c r="X591" i="2"/>
  <c r="N592" i="2"/>
  <c r="Y592" i="2" s="1"/>
  <c r="X597" i="2"/>
  <c r="X588" i="2"/>
  <c r="X596" i="2"/>
  <c r="X579" i="2"/>
  <c r="X583" i="2"/>
  <c r="X581" i="2"/>
  <c r="X584" i="2"/>
  <c r="X593" i="2"/>
  <c r="X582" i="2"/>
  <c r="Y595" i="2"/>
  <c r="X594" i="2"/>
  <c r="X590" i="2"/>
  <c r="X595" i="2"/>
  <c r="Q464" i="2"/>
  <c r="Q435" i="2"/>
  <c r="Q420" i="2"/>
  <c r="Q431" i="2"/>
  <c r="Q427" i="2"/>
  <c r="Q436" i="2"/>
  <c r="Q421" i="2"/>
  <c r="Q424" i="2"/>
  <c r="Q432" i="2"/>
  <c r="Q433" i="2"/>
  <c r="Q426" i="2"/>
  <c r="Q429" i="2"/>
  <c r="Q434" i="2"/>
  <c r="Q442" i="2"/>
  <c r="Q423" i="2"/>
  <c r="Q428" i="2"/>
  <c r="Q425" i="2"/>
  <c r="Q430" i="2"/>
  <c r="Q422" i="2"/>
  <c r="Q440" i="2"/>
  <c r="X589" i="2"/>
  <c r="X586" i="2"/>
  <c r="X555" i="2"/>
  <c r="X585" i="2"/>
  <c r="X580" i="2"/>
  <c r="AF396" i="2"/>
  <c r="AG396" i="2"/>
  <c r="AH396" i="2"/>
  <c r="AI396" i="2"/>
  <c r="AJ396" i="2"/>
  <c r="AK396" i="2"/>
  <c r="AL396" i="2"/>
  <c r="AD396" i="2"/>
  <c r="AE396" i="2"/>
  <c r="AH404" i="2"/>
  <c r="AI404" i="2"/>
  <c r="AJ404" i="2"/>
  <c r="AG404" i="2"/>
  <c r="AL404" i="2"/>
  <c r="AD404" i="2"/>
  <c r="AK404" i="2"/>
  <c r="AF404" i="2"/>
  <c r="AE404" i="2"/>
  <c r="AF412" i="2"/>
  <c r="AG412" i="2"/>
  <c r="AH412" i="2"/>
  <c r="AI412" i="2"/>
  <c r="AJ412" i="2"/>
  <c r="AK412" i="2"/>
  <c r="AL412" i="2"/>
  <c r="AD412" i="2"/>
  <c r="AE412" i="2"/>
  <c r="AF401" i="2"/>
  <c r="AG401" i="2"/>
  <c r="AH401" i="2"/>
  <c r="AI401" i="2"/>
  <c r="AJ401" i="2"/>
  <c r="AK401" i="2"/>
  <c r="AL401" i="2"/>
  <c r="AD401" i="2"/>
  <c r="AE401" i="2"/>
  <c r="AE407" i="2"/>
  <c r="AF407" i="2"/>
  <c r="AG407" i="2"/>
  <c r="AH407" i="2"/>
  <c r="AI407" i="2"/>
  <c r="AJ407" i="2"/>
  <c r="AK407" i="2"/>
  <c r="AL407" i="2"/>
  <c r="AD407" i="2"/>
  <c r="Z411" i="2"/>
  <c r="Z407" i="2"/>
  <c r="Z403" i="2"/>
  <c r="Z399" i="2"/>
  <c r="Z395" i="2"/>
  <c r="Z410" i="2"/>
  <c r="Z406" i="2"/>
  <c r="Z402" i="2"/>
  <c r="Z398" i="2"/>
  <c r="Z394" i="2"/>
  <c r="AH394" i="2"/>
  <c r="AI394" i="2"/>
  <c r="AJ394" i="2"/>
  <c r="AK394" i="2"/>
  <c r="Z413" i="2"/>
  <c r="Z409" i="2"/>
  <c r="Z405" i="2"/>
  <c r="Z401" i="2"/>
  <c r="Z397" i="2"/>
  <c r="Z412" i="2"/>
  <c r="Z408" i="2"/>
  <c r="Z404" i="2"/>
  <c r="Z400" i="2"/>
  <c r="Z396" i="2"/>
  <c r="AL394" i="2"/>
  <c r="AD394" i="2"/>
  <c r="AE394" i="2"/>
  <c r="AF394" i="2"/>
  <c r="AG394" i="2"/>
  <c r="AH402" i="2"/>
  <c r="AI402" i="2"/>
  <c r="AJ402" i="2"/>
  <c r="AK402" i="2"/>
  <c r="AL402" i="2"/>
  <c r="AD402" i="2"/>
  <c r="AE402" i="2"/>
  <c r="AF402" i="2"/>
  <c r="AG402" i="2"/>
  <c r="AH409" i="2"/>
  <c r="AG409" i="2"/>
  <c r="AJ409" i="2"/>
  <c r="AK409" i="2"/>
  <c r="AL409" i="2"/>
  <c r="AD409" i="2"/>
  <c r="AE409" i="2"/>
  <c r="AF409" i="2"/>
  <c r="AI409" i="2"/>
  <c r="AH399" i="2"/>
  <c r="AI399" i="2"/>
  <c r="AJ399" i="2"/>
  <c r="AK399" i="2"/>
  <c r="AL399" i="2"/>
  <c r="AD399" i="2"/>
  <c r="AE399" i="2"/>
  <c r="AF399" i="2"/>
  <c r="AG399" i="2"/>
  <c r="AG405" i="2"/>
  <c r="AH405" i="2"/>
  <c r="AI405" i="2"/>
  <c r="AJ405" i="2"/>
  <c r="AK405" i="2"/>
  <c r="AL405" i="2"/>
  <c r="AD405" i="2"/>
  <c r="AE405" i="2"/>
  <c r="AF405" i="2"/>
  <c r="Y441" i="2"/>
  <c r="AC436" i="2"/>
  <c r="AC430" i="2"/>
  <c r="AC433" i="2"/>
  <c r="AC424" i="2"/>
  <c r="AC420" i="2"/>
  <c r="AC435" i="2"/>
  <c r="AC429" i="2"/>
  <c r="AC431" i="2"/>
  <c r="AC423" i="2"/>
  <c r="AC419" i="2"/>
  <c r="AC434" i="2"/>
  <c r="AC428" i="2"/>
  <c r="AC426" i="2"/>
  <c r="AC422" i="2"/>
  <c r="AC418" i="2"/>
  <c r="AC432" i="2"/>
  <c r="AC427" i="2"/>
  <c r="AC425" i="2"/>
  <c r="AC421" i="2"/>
  <c r="AC417" i="2"/>
  <c r="AJ400" i="2"/>
  <c r="AK400" i="2"/>
  <c r="AL400" i="2"/>
  <c r="AD400" i="2"/>
  <c r="AE400" i="2"/>
  <c r="AF400" i="2"/>
  <c r="AG400" i="2"/>
  <c r="AH400" i="2"/>
  <c r="AI400" i="2"/>
  <c r="AI406" i="2"/>
  <c r="AJ406" i="2"/>
  <c r="AK406" i="2"/>
  <c r="AL406" i="2"/>
  <c r="AD406" i="2"/>
  <c r="AE406" i="2"/>
  <c r="AF406" i="2"/>
  <c r="AG406" i="2"/>
  <c r="AH406" i="2"/>
  <c r="AJ397" i="2"/>
  <c r="AK397" i="2"/>
  <c r="AL397" i="2"/>
  <c r="AD397" i="2"/>
  <c r="AE397" i="2"/>
  <c r="AF397" i="2"/>
  <c r="AG397" i="2"/>
  <c r="AH397" i="2"/>
  <c r="AI397" i="2"/>
  <c r="AJ408" i="2"/>
  <c r="AI408" i="2"/>
  <c r="AL408" i="2"/>
  <c r="AD408" i="2"/>
  <c r="AG408" i="2"/>
  <c r="AF408" i="2"/>
  <c r="AK408" i="2"/>
  <c r="AH408" i="2"/>
  <c r="AE408" i="2"/>
  <c r="AJ413" i="2"/>
  <c r="AK413" i="2"/>
  <c r="AL413" i="2"/>
  <c r="AD413" i="2"/>
  <c r="AE413" i="2"/>
  <c r="AF413" i="2"/>
  <c r="AG413" i="2"/>
  <c r="AH413" i="2"/>
  <c r="AI413" i="2"/>
  <c r="AL398" i="2"/>
  <c r="AD398" i="2"/>
  <c r="AE398" i="2"/>
  <c r="AF398" i="2"/>
  <c r="AG398" i="2"/>
  <c r="AH398" i="2"/>
  <c r="AI398" i="2"/>
  <c r="AJ398" i="2"/>
  <c r="AK398" i="2"/>
  <c r="AL410" i="2"/>
  <c r="AD410" i="2"/>
  <c r="AG410" i="2"/>
  <c r="AF410" i="2"/>
  <c r="AK410" i="2"/>
  <c r="AH410" i="2"/>
  <c r="AE410" i="2"/>
  <c r="AJ410" i="2"/>
  <c r="AI410" i="2"/>
  <c r="AL395" i="2"/>
  <c r="AD395" i="2"/>
  <c r="AE395" i="2"/>
  <c r="AF395" i="2"/>
  <c r="AG395" i="2"/>
  <c r="AH395" i="2"/>
  <c r="AI395" i="2"/>
  <c r="AJ395" i="2"/>
  <c r="AK395" i="2"/>
  <c r="AL403" i="2"/>
  <c r="AD403" i="2"/>
  <c r="AE403" i="2"/>
  <c r="AF403" i="2"/>
  <c r="AG403" i="2"/>
  <c r="AH403" i="2"/>
  <c r="AI403" i="2"/>
  <c r="AJ403" i="2"/>
  <c r="AK403" i="2"/>
  <c r="AL411" i="2"/>
  <c r="AD411" i="2"/>
  <c r="AE411" i="2"/>
  <c r="AF411" i="2"/>
  <c r="AG411" i="2"/>
  <c r="AH411" i="2"/>
  <c r="AI411" i="2"/>
  <c r="AJ411" i="2"/>
  <c r="AK411" i="2"/>
  <c r="I610" i="2"/>
  <c r="T610" i="2" s="1"/>
  <c r="H610" i="2"/>
  <c r="J610" i="2"/>
  <c r="M610" i="2"/>
  <c r="N610" i="2" s="1"/>
  <c r="M615" i="2"/>
  <c r="N615" i="2" s="1"/>
  <c r="J615" i="2"/>
  <c r="I615" i="2"/>
  <c r="H615" i="2"/>
  <c r="J607" i="2"/>
  <c r="I607" i="2"/>
  <c r="H607" i="2"/>
  <c r="M607" i="2"/>
  <c r="N607" i="2" s="1"/>
  <c r="Y607" i="2" s="1"/>
  <c r="J603" i="2"/>
  <c r="I603" i="2"/>
  <c r="T603" i="2" s="1"/>
  <c r="H603" i="2"/>
  <c r="M603" i="2"/>
  <c r="N603" i="2" s="1"/>
  <c r="Y603" i="2" s="1"/>
  <c r="M614" i="2"/>
  <c r="N614" i="2" s="1"/>
  <c r="Y614" i="2" s="1"/>
  <c r="I614" i="2"/>
  <c r="H614" i="2"/>
  <c r="J614" i="2"/>
  <c r="U614" i="2" s="1"/>
  <c r="M617" i="2"/>
  <c r="N617" i="2" s="1"/>
  <c r="Y617" i="2" s="1"/>
  <c r="J617" i="2"/>
  <c r="I617" i="2"/>
  <c r="H617" i="2"/>
  <c r="J612" i="2"/>
  <c r="U612" i="2" s="1"/>
  <c r="I612" i="2"/>
  <c r="H612" i="2"/>
  <c r="M612" i="2"/>
  <c r="N612" i="2" s="1"/>
  <c r="I606" i="2"/>
  <c r="H606" i="2"/>
  <c r="J606" i="2"/>
  <c r="M606" i="2"/>
  <c r="N606" i="2" s="1"/>
  <c r="M619" i="2"/>
  <c r="N619" i="2" s="1"/>
  <c r="H619" i="2"/>
  <c r="J619" i="2"/>
  <c r="I619" i="2"/>
  <c r="T619" i="2" s="1"/>
  <c r="M613" i="2"/>
  <c r="N613" i="2" s="1"/>
  <c r="Y613" i="2" s="1"/>
  <c r="J613" i="2"/>
  <c r="I613" i="2"/>
  <c r="T613" i="2" s="1"/>
  <c r="H613" i="2"/>
  <c r="J609" i="2"/>
  <c r="I609" i="2"/>
  <c r="T609" i="2" s="1"/>
  <c r="H609" i="2"/>
  <c r="M609" i="2"/>
  <c r="N609" i="2" s="1"/>
  <c r="J605" i="2"/>
  <c r="I605" i="2"/>
  <c r="H605" i="2"/>
  <c r="M605" i="2"/>
  <c r="N605" i="2" s="1"/>
  <c r="I608" i="2"/>
  <c r="H608" i="2"/>
  <c r="J608" i="2"/>
  <c r="M608" i="2"/>
  <c r="N608" i="2" s="1"/>
  <c r="I604" i="2"/>
  <c r="H604" i="2"/>
  <c r="J604" i="2"/>
  <c r="M604" i="2"/>
  <c r="N604" i="2" s="1"/>
  <c r="I578" i="2"/>
  <c r="T578" i="2" s="1"/>
  <c r="H578" i="2"/>
  <c r="J578" i="2"/>
  <c r="U578" i="2" s="1"/>
  <c r="M578" i="2"/>
  <c r="N578" i="2" s="1"/>
  <c r="H611" i="2"/>
  <c r="J611" i="2"/>
  <c r="I611" i="2"/>
  <c r="M611" i="2"/>
  <c r="N611" i="2" s="1"/>
  <c r="Y611" i="2" s="1"/>
  <c r="M620" i="2"/>
  <c r="N620" i="2" s="1"/>
  <c r="Y620" i="2" s="1"/>
  <c r="J620" i="2"/>
  <c r="I620" i="2"/>
  <c r="H620" i="2"/>
  <c r="I602" i="2"/>
  <c r="H602" i="2"/>
  <c r="J602" i="2"/>
  <c r="M602" i="2"/>
  <c r="N602" i="2" s="1"/>
  <c r="M618" i="2"/>
  <c r="N618" i="2" s="1"/>
  <c r="J618" i="2"/>
  <c r="U618" i="2" s="1"/>
  <c r="I618" i="2"/>
  <c r="H618" i="2"/>
  <c r="M616" i="2"/>
  <c r="N616" i="2" s="1"/>
  <c r="Y616" i="2" s="1"/>
  <c r="H616" i="2"/>
  <c r="J616" i="2"/>
  <c r="I616" i="2"/>
  <c r="T616" i="2" s="1"/>
  <c r="W619" i="2"/>
  <c r="P610" i="2"/>
  <c r="E633" i="2"/>
  <c r="P615" i="2"/>
  <c r="E638" i="2"/>
  <c r="P607" i="2"/>
  <c r="E630" i="2"/>
  <c r="P603" i="2"/>
  <c r="E626" i="2"/>
  <c r="P614" i="2"/>
  <c r="E637" i="2"/>
  <c r="P617" i="2"/>
  <c r="E640" i="2"/>
  <c r="W617" i="2"/>
  <c r="W603" i="2"/>
  <c r="W612" i="2"/>
  <c r="R578" i="2"/>
  <c r="R608" i="2"/>
  <c r="R618" i="2"/>
  <c r="W608" i="2"/>
  <c r="R602" i="2"/>
  <c r="P612" i="2"/>
  <c r="E635" i="2"/>
  <c r="P606" i="2"/>
  <c r="E629" i="2"/>
  <c r="P619" i="2"/>
  <c r="E642" i="2"/>
  <c r="P613" i="2"/>
  <c r="E636" i="2"/>
  <c r="P609" i="2"/>
  <c r="E632" i="2"/>
  <c r="P605" i="2"/>
  <c r="E628" i="2"/>
  <c r="P608" i="2"/>
  <c r="E631" i="2"/>
  <c r="P604" i="2"/>
  <c r="E627" i="2"/>
  <c r="P578" i="2"/>
  <c r="E601" i="2"/>
  <c r="R604" i="2"/>
  <c r="W610" i="2"/>
  <c r="P611" i="2"/>
  <c r="E634" i="2"/>
  <c r="R614" i="2"/>
  <c r="R609" i="2"/>
  <c r="W620" i="2"/>
  <c r="W605" i="2"/>
  <c r="R612" i="2"/>
  <c r="R610" i="2"/>
  <c r="R619" i="2"/>
  <c r="P620" i="2"/>
  <c r="E643" i="2"/>
  <c r="W607" i="2"/>
  <c r="R616" i="2"/>
  <c r="W616" i="2"/>
  <c r="P602" i="2"/>
  <c r="E625" i="2"/>
  <c r="P618" i="2"/>
  <c r="E641" i="2"/>
  <c r="W618" i="2"/>
  <c r="W611" i="2"/>
  <c r="R615" i="2"/>
  <c r="W614" i="2"/>
  <c r="R607" i="2"/>
  <c r="R605" i="2"/>
  <c r="R606" i="2"/>
  <c r="W615" i="2"/>
  <c r="R611" i="2"/>
  <c r="W609" i="2"/>
  <c r="R603" i="2"/>
  <c r="W606" i="2"/>
  <c r="W602" i="2"/>
  <c r="R617" i="2"/>
  <c r="P616" i="2"/>
  <c r="E639" i="2"/>
  <c r="W613" i="2"/>
  <c r="R613" i="2"/>
  <c r="W604" i="2"/>
  <c r="R620" i="2"/>
  <c r="W578" i="2"/>
  <c r="G629" i="2"/>
  <c r="F626" i="2"/>
  <c r="T30" i="11"/>
  <c r="T48" i="11"/>
  <c r="L641" i="2"/>
  <c r="G634" i="2"/>
  <c r="G639" i="2"/>
  <c r="G638" i="2"/>
  <c r="G636" i="2"/>
  <c r="K635" i="2"/>
  <c r="T18" i="11"/>
  <c r="U4" i="11"/>
  <c r="T38" i="11"/>
  <c r="T20" i="11"/>
  <c r="K640" i="2"/>
  <c r="F630" i="2"/>
  <c r="T29" i="11"/>
  <c r="T35" i="11"/>
  <c r="G630" i="2"/>
  <c r="L629" i="2"/>
  <c r="L601" i="2"/>
  <c r="T41" i="11"/>
  <c r="F631" i="2"/>
  <c r="T17" i="11"/>
  <c r="T55" i="11"/>
  <c r="L625" i="2"/>
  <c r="F629" i="2"/>
  <c r="T61" i="11"/>
  <c r="K626" i="2"/>
  <c r="T36" i="11"/>
  <c r="U2" i="11"/>
  <c r="K627" i="2"/>
  <c r="S78" i="11"/>
  <c r="G626" i="2"/>
  <c r="T40" i="11"/>
  <c r="K601" i="2"/>
  <c r="L627" i="2"/>
  <c r="K638" i="2"/>
  <c r="T16" i="11"/>
  <c r="K625" i="2"/>
  <c r="L633" i="2"/>
  <c r="T27" i="11"/>
  <c r="S82" i="11"/>
  <c r="F643" i="2"/>
  <c r="S79" i="11"/>
  <c r="K639" i="2"/>
  <c r="T10" i="11"/>
  <c r="T28" i="11"/>
  <c r="T51" i="11"/>
  <c r="F628" i="2"/>
  <c r="S68" i="11"/>
  <c r="L636" i="2"/>
  <c r="T6" i="11"/>
  <c r="L635" i="2"/>
  <c r="T64" i="11"/>
  <c r="G627" i="2"/>
  <c r="G637" i="2"/>
  <c r="S81" i="11"/>
  <c r="K636" i="2"/>
  <c r="L634" i="2"/>
  <c r="L628" i="2"/>
  <c r="F633" i="2"/>
  <c r="L638" i="2"/>
  <c r="T46" i="11"/>
  <c r="T63" i="11"/>
  <c r="T43" i="11"/>
  <c r="T21" i="11"/>
  <c r="K631" i="2"/>
  <c r="L640" i="2"/>
  <c r="T53" i="11"/>
  <c r="V3" i="11"/>
  <c r="S80" i="11"/>
  <c r="T52" i="11"/>
  <c r="G601" i="2"/>
  <c r="T56" i="11"/>
  <c r="S76" i="11"/>
  <c r="S87" i="11"/>
  <c r="G625" i="2"/>
  <c r="K642" i="2"/>
  <c r="S86" i="11"/>
  <c r="K634" i="2"/>
  <c r="F632" i="2"/>
  <c r="S73" i="11"/>
  <c r="F639" i="2"/>
  <c r="F637" i="2"/>
  <c r="S84" i="11"/>
  <c r="T60" i="11"/>
  <c r="T37" i="11"/>
  <c r="T14" i="11"/>
  <c r="G631" i="2"/>
  <c r="K630" i="2"/>
  <c r="S75" i="11"/>
  <c r="L642" i="2"/>
  <c r="K628" i="2"/>
  <c r="T13" i="11"/>
  <c r="T8" i="11"/>
  <c r="S74" i="11"/>
  <c r="T62" i="11"/>
  <c r="T26" i="11"/>
  <c r="S83" i="11"/>
  <c r="F627" i="2"/>
  <c r="S72" i="11"/>
  <c r="T65" i="11"/>
  <c r="T49" i="11"/>
  <c r="T39" i="11"/>
  <c r="T50" i="11"/>
  <c r="T25" i="11"/>
  <c r="K641" i="2"/>
  <c r="T15" i="11"/>
  <c r="T7" i="11"/>
  <c r="T33" i="11"/>
  <c r="S77" i="11"/>
  <c r="L643" i="2"/>
  <c r="T5" i="11"/>
  <c r="T11" i="11"/>
  <c r="G640" i="2"/>
  <c r="T57" i="11"/>
  <c r="L632" i="2"/>
  <c r="F625" i="2"/>
  <c r="F638" i="2"/>
  <c r="K633" i="2"/>
  <c r="G642" i="2"/>
  <c r="T58" i="11"/>
  <c r="T54" i="11"/>
  <c r="T42" i="11"/>
  <c r="L626" i="2"/>
  <c r="T59" i="11"/>
  <c r="S85" i="11"/>
  <c r="K637" i="2"/>
  <c r="T31" i="11"/>
  <c r="L637" i="2"/>
  <c r="G633" i="2"/>
  <c r="F634" i="2"/>
  <c r="T19" i="11"/>
  <c r="T24" i="11"/>
  <c r="S69" i="11"/>
  <c r="F642" i="2"/>
  <c r="F636" i="2"/>
  <c r="T47" i="11"/>
  <c r="K632" i="2"/>
  <c r="T12" i="11"/>
  <c r="L630" i="2"/>
  <c r="G632" i="2"/>
  <c r="G628" i="2"/>
  <c r="F601" i="2"/>
  <c r="T9" i="11"/>
  <c r="G641" i="2"/>
  <c r="L639" i="2"/>
  <c r="K629" i="2"/>
  <c r="T32" i="11"/>
  <c r="G643" i="2"/>
  <c r="K643" i="2"/>
  <c r="L631" i="2"/>
  <c r="F640" i="2"/>
  <c r="S70" i="11"/>
  <c r="T34" i="11"/>
  <c r="F641" i="2"/>
  <c r="G635" i="2"/>
  <c r="F635" i="2"/>
  <c r="S71" i="11"/>
  <c r="U602" i="2" l="1"/>
  <c r="U611" i="2"/>
  <c r="T615" i="2"/>
  <c r="T618" i="2"/>
  <c r="U607" i="2"/>
  <c r="Y604" i="2"/>
  <c r="U603" i="2"/>
  <c r="T604" i="2"/>
  <c r="T605" i="2"/>
  <c r="Y612" i="2"/>
  <c r="U620" i="2"/>
  <c r="T617" i="2"/>
  <c r="U619" i="2"/>
  <c r="U605" i="2"/>
  <c r="Y578" i="2"/>
  <c r="U617" i="2"/>
  <c r="Y605" i="2"/>
  <c r="U610" i="2"/>
  <c r="Y606" i="2"/>
  <c r="T612" i="2"/>
  <c r="T620" i="2"/>
  <c r="T611" i="2"/>
  <c r="U608" i="2"/>
  <c r="T614" i="2"/>
  <c r="U609" i="2"/>
  <c r="U606" i="2"/>
  <c r="T607" i="2"/>
  <c r="U616" i="2"/>
  <c r="U604" i="2"/>
  <c r="T608" i="2"/>
  <c r="T602" i="2"/>
  <c r="U615" i="2"/>
  <c r="U613" i="2"/>
  <c r="T606" i="2"/>
  <c r="Y619" i="2"/>
  <c r="V441" i="2"/>
  <c r="V458" i="2"/>
  <c r="V455" i="2"/>
  <c r="V442" i="2"/>
  <c r="V459" i="2"/>
  <c r="V453" i="2"/>
  <c r="V447" i="2"/>
  <c r="V456" i="2"/>
  <c r="V448" i="2"/>
  <c r="V454" i="2"/>
  <c r="V449" i="2"/>
  <c r="V444" i="2"/>
  <c r="V450" i="2"/>
  <c r="V445" i="2"/>
  <c r="V457" i="2"/>
  <c r="V452" i="2"/>
  <c r="V446" i="2"/>
  <c r="V451" i="2"/>
  <c r="V443" i="2"/>
  <c r="V440" i="2"/>
  <c r="Y609" i="2"/>
  <c r="Y610" i="2"/>
  <c r="Y608" i="2"/>
  <c r="Y618" i="2"/>
  <c r="X602" i="2"/>
  <c r="S458" i="2"/>
  <c r="S457" i="2"/>
  <c r="S454" i="2"/>
  <c r="S455" i="2"/>
  <c r="S450" i="2"/>
  <c r="S449" i="2"/>
  <c r="S443" i="2"/>
  <c r="S448" i="2"/>
  <c r="S446" i="2"/>
  <c r="S451" i="2"/>
  <c r="S445" i="2"/>
  <c r="S447" i="2"/>
  <c r="S444" i="2"/>
  <c r="S453" i="2"/>
  <c r="S442" i="2"/>
  <c r="S456" i="2"/>
  <c r="S441" i="2"/>
  <c r="S452" i="2"/>
  <c r="S459" i="2"/>
  <c r="X604" i="2"/>
  <c r="S440" i="2"/>
  <c r="X605" i="2"/>
  <c r="X610" i="2"/>
  <c r="X615" i="2"/>
  <c r="X608" i="2"/>
  <c r="X618" i="2"/>
  <c r="X606" i="2"/>
  <c r="Y615" i="2"/>
  <c r="X613" i="2"/>
  <c r="X617" i="2"/>
  <c r="X607" i="2"/>
  <c r="X616" i="2"/>
  <c r="X612" i="2"/>
  <c r="X609" i="2"/>
  <c r="X611" i="2"/>
  <c r="X619" i="2"/>
  <c r="X614" i="2"/>
  <c r="X620" i="2"/>
  <c r="X603" i="2"/>
  <c r="X578" i="2"/>
  <c r="Q463" i="2"/>
  <c r="Q453" i="2"/>
  <c r="Q451" i="2"/>
  <c r="Q465" i="2"/>
  <c r="Q452" i="2"/>
  <c r="Q456" i="2"/>
  <c r="Q447" i="2"/>
  <c r="Q459" i="2"/>
  <c r="Q454" i="2"/>
  <c r="Q458" i="2"/>
  <c r="Q445" i="2"/>
  <c r="Q448" i="2"/>
  <c r="Q446" i="2"/>
  <c r="Q457" i="2"/>
  <c r="Q449" i="2"/>
  <c r="Q455" i="2"/>
  <c r="Q444" i="2"/>
  <c r="Q450" i="2"/>
  <c r="Q443" i="2"/>
  <c r="Q487" i="2"/>
  <c r="AH421" i="2"/>
  <c r="AI421" i="2"/>
  <c r="AJ421" i="2"/>
  <c r="AK421" i="2"/>
  <c r="AL421" i="2"/>
  <c r="AD421" i="2"/>
  <c r="AE421" i="2"/>
  <c r="AF421" i="2"/>
  <c r="AG421" i="2"/>
  <c r="AG427" i="2"/>
  <c r="AH427" i="2"/>
  <c r="AI427" i="2"/>
  <c r="AJ427" i="2"/>
  <c r="AK427" i="2"/>
  <c r="AL427" i="2"/>
  <c r="AD427" i="2"/>
  <c r="AE427" i="2"/>
  <c r="AF427" i="2"/>
  <c r="AH418" i="2"/>
  <c r="AI418" i="2"/>
  <c r="AJ418" i="2"/>
  <c r="AK418" i="2"/>
  <c r="AL418" i="2"/>
  <c r="AD418" i="2"/>
  <c r="AE418" i="2"/>
  <c r="AF418" i="2"/>
  <c r="AG418" i="2"/>
  <c r="AH426" i="2"/>
  <c r="AI426" i="2"/>
  <c r="AJ426" i="2"/>
  <c r="AK426" i="2"/>
  <c r="AL426" i="2"/>
  <c r="AD426" i="2"/>
  <c r="AE426" i="2"/>
  <c r="AF426" i="2"/>
  <c r="AG426" i="2"/>
  <c r="AH434" i="2"/>
  <c r="AI434" i="2"/>
  <c r="AJ434" i="2"/>
  <c r="AK434" i="2"/>
  <c r="AL434" i="2"/>
  <c r="AD434" i="2"/>
  <c r="AE434" i="2"/>
  <c r="AF434" i="2"/>
  <c r="AG434" i="2"/>
  <c r="AJ423" i="2"/>
  <c r="AK423" i="2"/>
  <c r="AL423" i="2"/>
  <c r="AD423" i="2"/>
  <c r="AE423" i="2"/>
  <c r="AF423" i="2"/>
  <c r="AG423" i="2"/>
  <c r="AH423" i="2"/>
  <c r="AI423" i="2"/>
  <c r="AI429" i="2"/>
  <c r="AJ429" i="2"/>
  <c r="AK429" i="2"/>
  <c r="AL429" i="2"/>
  <c r="AD429" i="2"/>
  <c r="AE429" i="2"/>
  <c r="AF429" i="2"/>
  <c r="AG429" i="2"/>
  <c r="AH429" i="2"/>
  <c r="AJ420" i="2"/>
  <c r="AK420" i="2"/>
  <c r="AL420" i="2"/>
  <c r="AD420" i="2"/>
  <c r="AE420" i="2"/>
  <c r="AF420" i="2"/>
  <c r="AG420" i="2"/>
  <c r="AH420" i="2"/>
  <c r="AI420" i="2"/>
  <c r="AJ433" i="2"/>
  <c r="AI433" i="2"/>
  <c r="AL433" i="2"/>
  <c r="AD433" i="2"/>
  <c r="AG433" i="2"/>
  <c r="AF433" i="2"/>
  <c r="AK433" i="2"/>
  <c r="AH433" i="2"/>
  <c r="AE433" i="2"/>
  <c r="AJ436" i="2"/>
  <c r="AK436" i="2"/>
  <c r="AL436" i="2"/>
  <c r="AD436" i="2"/>
  <c r="AE436" i="2"/>
  <c r="AF436" i="2"/>
  <c r="AG436" i="2"/>
  <c r="AH436" i="2"/>
  <c r="AI436" i="2"/>
  <c r="Z434" i="2"/>
  <c r="Z430" i="2"/>
  <c r="Z426" i="2"/>
  <c r="Z422" i="2"/>
  <c r="Z418" i="2"/>
  <c r="Z433" i="2"/>
  <c r="Z429" i="2"/>
  <c r="Z425" i="2"/>
  <c r="Z421" i="2"/>
  <c r="Z417" i="2"/>
  <c r="AL417" i="2"/>
  <c r="AD417" i="2"/>
  <c r="AE417" i="2"/>
  <c r="AF417" i="2"/>
  <c r="AG417" i="2"/>
  <c r="Z436" i="2"/>
  <c r="Z432" i="2"/>
  <c r="Z428" i="2"/>
  <c r="Z424" i="2"/>
  <c r="Z420" i="2"/>
  <c r="Z435" i="2"/>
  <c r="Z431" i="2"/>
  <c r="Z427" i="2"/>
  <c r="Z423" i="2"/>
  <c r="Z419" i="2"/>
  <c r="AH417" i="2"/>
  <c r="AI417" i="2"/>
  <c r="AJ417" i="2"/>
  <c r="AK417" i="2"/>
  <c r="AL425" i="2"/>
  <c r="AD425" i="2"/>
  <c r="AE425" i="2"/>
  <c r="AF425" i="2"/>
  <c r="AG425" i="2"/>
  <c r="AH425" i="2"/>
  <c r="AI425" i="2"/>
  <c r="AJ425" i="2"/>
  <c r="AK425" i="2"/>
  <c r="AL432" i="2"/>
  <c r="AD432" i="2"/>
  <c r="AE432" i="2"/>
  <c r="AF432" i="2"/>
  <c r="AI432" i="2"/>
  <c r="AH432" i="2"/>
  <c r="AG432" i="2"/>
  <c r="AJ432" i="2"/>
  <c r="AK432" i="2"/>
  <c r="AL422" i="2"/>
  <c r="AD422" i="2"/>
  <c r="AE422" i="2"/>
  <c r="AF422" i="2"/>
  <c r="AG422" i="2"/>
  <c r="AH422" i="2"/>
  <c r="AI422" i="2"/>
  <c r="AJ422" i="2"/>
  <c r="AK422" i="2"/>
  <c r="AK428" i="2"/>
  <c r="AL428" i="2"/>
  <c r="AD428" i="2"/>
  <c r="AE428" i="2"/>
  <c r="AF428" i="2"/>
  <c r="AG428" i="2"/>
  <c r="AH428" i="2"/>
  <c r="AI428" i="2"/>
  <c r="AJ428" i="2"/>
  <c r="AF419" i="2"/>
  <c r="AG419" i="2"/>
  <c r="AH419" i="2"/>
  <c r="AI419" i="2"/>
  <c r="AJ419" i="2"/>
  <c r="AK419" i="2"/>
  <c r="AL419" i="2"/>
  <c r="AD419" i="2"/>
  <c r="AE419" i="2"/>
  <c r="AF431" i="2"/>
  <c r="AK431" i="2"/>
  <c r="AH431" i="2"/>
  <c r="AE431" i="2"/>
  <c r="AJ431" i="2"/>
  <c r="AI431" i="2"/>
  <c r="AL431" i="2"/>
  <c r="AD431" i="2"/>
  <c r="AG431" i="2"/>
  <c r="AF435" i="2"/>
  <c r="AG435" i="2"/>
  <c r="AH435" i="2"/>
  <c r="AI435" i="2"/>
  <c r="AJ435" i="2"/>
  <c r="AK435" i="2"/>
  <c r="AL435" i="2"/>
  <c r="AD435" i="2"/>
  <c r="AE435" i="2"/>
  <c r="AF424" i="2"/>
  <c r="AG424" i="2"/>
  <c r="AH424" i="2"/>
  <c r="AI424" i="2"/>
  <c r="AJ424" i="2"/>
  <c r="AK424" i="2"/>
  <c r="AL424" i="2"/>
  <c r="AD424" i="2"/>
  <c r="AE424" i="2"/>
  <c r="AE430" i="2"/>
  <c r="AF430" i="2"/>
  <c r="AG430" i="2"/>
  <c r="AH430" i="2"/>
  <c r="AI430" i="2"/>
  <c r="AJ430" i="2"/>
  <c r="AK430" i="2"/>
  <c r="AL430" i="2"/>
  <c r="AD430" i="2"/>
  <c r="Y464" i="2"/>
  <c r="AC459" i="2"/>
  <c r="AC453" i="2"/>
  <c r="AC456" i="2"/>
  <c r="AC447" i="2"/>
  <c r="AC443" i="2"/>
  <c r="AC458" i="2"/>
  <c r="AC452" i="2"/>
  <c r="AC454" i="2"/>
  <c r="AC446" i="2"/>
  <c r="AC442" i="2"/>
  <c r="AC457" i="2"/>
  <c r="AC451" i="2"/>
  <c r="AC449" i="2"/>
  <c r="AC445" i="2"/>
  <c r="AC441" i="2"/>
  <c r="AC455" i="2"/>
  <c r="AC450" i="2"/>
  <c r="AC448" i="2"/>
  <c r="AC444" i="2"/>
  <c r="AC440" i="2"/>
  <c r="M639" i="2"/>
  <c r="N639" i="2" s="1"/>
  <c r="Y639" i="2" s="1"/>
  <c r="H639" i="2"/>
  <c r="J639" i="2"/>
  <c r="I639" i="2"/>
  <c r="T639" i="2" s="1"/>
  <c r="M625" i="2"/>
  <c r="J625" i="2"/>
  <c r="I625" i="2"/>
  <c r="H625" i="2"/>
  <c r="M634" i="2"/>
  <c r="N634" i="2" s="1"/>
  <c r="Y634" i="2" s="1"/>
  <c r="H634" i="2"/>
  <c r="I634" i="2"/>
  <c r="J634" i="2"/>
  <c r="M641" i="2"/>
  <c r="N641" i="2" s="1"/>
  <c r="J641" i="2"/>
  <c r="U641" i="2" s="1"/>
  <c r="I641" i="2"/>
  <c r="H641" i="2"/>
  <c r="M643" i="2"/>
  <c r="J643" i="2"/>
  <c r="I643" i="2"/>
  <c r="H643" i="2"/>
  <c r="J601" i="2"/>
  <c r="U601" i="2" s="1"/>
  <c r="I601" i="2"/>
  <c r="T601" i="2" s="1"/>
  <c r="H601" i="2"/>
  <c r="M601" i="2"/>
  <c r="N601" i="2" s="1"/>
  <c r="M627" i="2"/>
  <c r="N627" i="2" s="1"/>
  <c r="J627" i="2"/>
  <c r="I627" i="2"/>
  <c r="H627" i="2"/>
  <c r="M631" i="2"/>
  <c r="N631" i="2" s="1"/>
  <c r="J631" i="2"/>
  <c r="I631" i="2"/>
  <c r="H631" i="2"/>
  <c r="I628" i="2"/>
  <c r="H628" i="2"/>
  <c r="J628" i="2"/>
  <c r="M628" i="2"/>
  <c r="N628" i="2" s="1"/>
  <c r="I632" i="2"/>
  <c r="T632" i="2" s="1"/>
  <c r="H632" i="2"/>
  <c r="J632" i="2"/>
  <c r="M632" i="2"/>
  <c r="N632" i="2" s="1"/>
  <c r="M636" i="2"/>
  <c r="N636" i="2" s="1"/>
  <c r="Y636" i="2" s="1"/>
  <c r="H636" i="2"/>
  <c r="J636" i="2"/>
  <c r="I636" i="2"/>
  <c r="T636" i="2" s="1"/>
  <c r="M642" i="2"/>
  <c r="N642" i="2" s="1"/>
  <c r="H642" i="2"/>
  <c r="J642" i="2"/>
  <c r="I642" i="2"/>
  <c r="T642" i="2" s="1"/>
  <c r="M629" i="2"/>
  <c r="J629" i="2"/>
  <c r="I629" i="2"/>
  <c r="H629" i="2"/>
  <c r="M635" i="2"/>
  <c r="J635" i="2"/>
  <c r="U635" i="2" s="1"/>
  <c r="I635" i="2"/>
  <c r="H635" i="2"/>
  <c r="M640" i="2"/>
  <c r="N640" i="2" s="1"/>
  <c r="Y640" i="2" s="1"/>
  <c r="J640" i="2"/>
  <c r="I640" i="2"/>
  <c r="H640" i="2"/>
  <c r="M637" i="2"/>
  <c r="N637" i="2" s="1"/>
  <c r="Y637" i="2" s="1"/>
  <c r="J637" i="2"/>
  <c r="U637" i="2" s="1"/>
  <c r="I637" i="2"/>
  <c r="H637" i="2"/>
  <c r="I626" i="2"/>
  <c r="T626" i="2" s="1"/>
  <c r="H626" i="2"/>
  <c r="J626" i="2"/>
  <c r="M626" i="2"/>
  <c r="N626" i="2" s="1"/>
  <c r="Y626" i="2" s="1"/>
  <c r="I630" i="2"/>
  <c r="H630" i="2"/>
  <c r="J630" i="2"/>
  <c r="M630" i="2"/>
  <c r="N630" i="2" s="1"/>
  <c r="Y630" i="2" s="1"/>
  <c r="M638" i="2"/>
  <c r="N638" i="2" s="1"/>
  <c r="H638" i="2"/>
  <c r="J638" i="2"/>
  <c r="I638" i="2"/>
  <c r="M633" i="2"/>
  <c r="J633" i="2"/>
  <c r="I633" i="2"/>
  <c r="T633" i="2" s="1"/>
  <c r="H633" i="2"/>
  <c r="E662" i="2"/>
  <c r="P639" i="2"/>
  <c r="R640" i="2"/>
  <c r="W629" i="2"/>
  <c r="W632" i="2"/>
  <c r="W601" i="2"/>
  <c r="W627" i="2"/>
  <c r="R636" i="2"/>
  <c r="W636" i="2"/>
  <c r="W625" i="2"/>
  <c r="W638" i="2"/>
  <c r="R638" i="2"/>
  <c r="W641" i="2"/>
  <c r="P625" i="2"/>
  <c r="E648" i="2"/>
  <c r="R639" i="2"/>
  <c r="W630" i="2"/>
  <c r="W643" i="2"/>
  <c r="R632" i="2"/>
  <c r="R637" i="2"/>
  <c r="P634" i="2"/>
  <c r="E657" i="2"/>
  <c r="W633" i="2"/>
  <c r="R627" i="2"/>
  <c r="W631" i="2"/>
  <c r="R641" i="2"/>
  <c r="R631" i="2"/>
  <c r="R601" i="2"/>
  <c r="W635" i="2"/>
  <c r="W626" i="2"/>
  <c r="R643" i="2"/>
  <c r="R626" i="2"/>
  <c r="R634" i="2"/>
  <c r="R629" i="2"/>
  <c r="R628" i="2"/>
  <c r="R630" i="2"/>
  <c r="W637" i="2"/>
  <c r="W634" i="2"/>
  <c r="P641" i="2"/>
  <c r="E664" i="2"/>
  <c r="W639" i="2"/>
  <c r="P643" i="2"/>
  <c r="E666" i="2"/>
  <c r="R642" i="2"/>
  <c r="R633" i="2"/>
  <c r="R635" i="2"/>
  <c r="W628" i="2"/>
  <c r="P601" i="2"/>
  <c r="E624" i="2"/>
  <c r="P627" i="2"/>
  <c r="E650" i="2"/>
  <c r="P631" i="2"/>
  <c r="E654" i="2"/>
  <c r="P628" i="2"/>
  <c r="E651" i="2"/>
  <c r="P632" i="2"/>
  <c r="E655" i="2"/>
  <c r="P636" i="2"/>
  <c r="E659" i="2"/>
  <c r="P642" i="2"/>
  <c r="E665" i="2"/>
  <c r="P629" i="2"/>
  <c r="E652" i="2"/>
  <c r="P635" i="2"/>
  <c r="E658" i="2"/>
  <c r="R625" i="2"/>
  <c r="W640" i="2"/>
  <c r="P640" i="2"/>
  <c r="E663" i="2"/>
  <c r="P637" i="2"/>
  <c r="E660" i="2"/>
  <c r="P626" i="2"/>
  <c r="E649" i="2"/>
  <c r="P630" i="2"/>
  <c r="E653" i="2"/>
  <c r="P638" i="2"/>
  <c r="E661" i="2"/>
  <c r="P633" i="2"/>
  <c r="E656" i="2"/>
  <c r="W642" i="2"/>
  <c r="U36" i="11"/>
  <c r="G649" i="2"/>
  <c r="U54" i="11"/>
  <c r="U17" i="11"/>
  <c r="U15" i="11"/>
  <c r="U12" i="11"/>
  <c r="L653" i="2"/>
  <c r="F656" i="2"/>
  <c r="G658" i="2"/>
  <c r="G654" i="2"/>
  <c r="G662" i="2"/>
  <c r="K664" i="2"/>
  <c r="U57" i="11"/>
  <c r="F651" i="2"/>
  <c r="L666" i="2"/>
  <c r="K654" i="2"/>
  <c r="U30" i="11"/>
  <c r="U42" i="11"/>
  <c r="T79" i="11"/>
  <c r="U13" i="11"/>
  <c r="G660" i="2"/>
  <c r="T73" i="11"/>
  <c r="G661" i="2"/>
  <c r="T80" i="11"/>
  <c r="U27" i="11"/>
  <c r="K665" i="2"/>
  <c r="L664" i="2"/>
  <c r="U61" i="11"/>
  <c r="G659" i="2"/>
  <c r="G666" i="2"/>
  <c r="L654" i="2"/>
  <c r="F653" i="2"/>
  <c r="F661" i="2"/>
  <c r="U32" i="11"/>
  <c r="K652" i="2"/>
  <c r="F652" i="2"/>
  <c r="F655" i="2"/>
  <c r="U5" i="11"/>
  <c r="U26" i="11"/>
  <c r="K659" i="2"/>
  <c r="T84" i="11"/>
  <c r="L659" i="2"/>
  <c r="U16" i="11"/>
  <c r="L661" i="2"/>
  <c r="U9" i="11"/>
  <c r="G653" i="2"/>
  <c r="K662" i="2"/>
  <c r="U25" i="11"/>
  <c r="T83" i="11"/>
  <c r="L663" i="2"/>
  <c r="T87" i="11"/>
  <c r="K663" i="2"/>
  <c r="G664" i="2"/>
  <c r="F648" i="2"/>
  <c r="F662" i="2"/>
  <c r="U6" i="11"/>
  <c r="K660" i="2"/>
  <c r="U43" i="11"/>
  <c r="U14" i="11"/>
  <c r="L648" i="2"/>
  <c r="T77" i="11"/>
  <c r="F664" i="2"/>
  <c r="U63" i="11"/>
  <c r="T72" i="11"/>
  <c r="U56" i="11"/>
  <c r="F659" i="2"/>
  <c r="U18" i="11"/>
  <c r="U33" i="11"/>
  <c r="U35" i="11"/>
  <c r="F660" i="2"/>
  <c r="K651" i="2"/>
  <c r="U60" i="11"/>
  <c r="U10" i="11"/>
  <c r="G657" i="2"/>
  <c r="U7" i="11"/>
  <c r="U64" i="11"/>
  <c r="W3" i="11"/>
  <c r="U58" i="11"/>
  <c r="L658" i="2"/>
  <c r="U11" i="11"/>
  <c r="K653" i="2"/>
  <c r="T71" i="11"/>
  <c r="U50" i="11"/>
  <c r="G624" i="2"/>
  <c r="T68" i="11"/>
  <c r="U62" i="11"/>
  <c r="F665" i="2"/>
  <c r="G656" i="2"/>
  <c r="U29" i="11"/>
  <c r="G663" i="2"/>
  <c r="T70" i="11"/>
  <c r="L656" i="2"/>
  <c r="U28" i="11"/>
  <c r="K624" i="2"/>
  <c r="U24" i="11"/>
  <c r="L660" i="2"/>
  <c r="T75" i="11"/>
  <c r="U49" i="11"/>
  <c r="U55" i="11"/>
  <c r="U34" i="11"/>
  <c r="T82" i="11"/>
  <c r="F663" i="2"/>
  <c r="K666" i="2"/>
  <c r="U20" i="11"/>
  <c r="L662" i="2"/>
  <c r="T78" i="11"/>
  <c r="T81" i="11"/>
  <c r="T86" i="11"/>
  <c r="U21" i="11"/>
  <c r="U46" i="11"/>
  <c r="U8" i="11"/>
  <c r="F657" i="2"/>
  <c r="U47" i="11"/>
  <c r="G651" i="2"/>
  <c r="L624" i="2"/>
  <c r="G650" i="2"/>
  <c r="K656" i="2"/>
  <c r="U65" i="11"/>
  <c r="T69" i="11"/>
  <c r="U53" i="11"/>
  <c r="L665" i="2"/>
  <c r="F649" i="2"/>
  <c r="T76" i="11"/>
  <c r="V4" i="11"/>
  <c r="G648" i="2"/>
  <c r="K649" i="2"/>
  <c r="F654" i="2"/>
  <c r="K661" i="2"/>
  <c r="K648" i="2"/>
  <c r="U51" i="11"/>
  <c r="F658" i="2"/>
  <c r="F650" i="2"/>
  <c r="G665" i="2"/>
  <c r="U52" i="11"/>
  <c r="U39" i="11"/>
  <c r="G652" i="2"/>
  <c r="U40" i="11"/>
  <c r="L657" i="2"/>
  <c r="L652" i="2"/>
  <c r="K657" i="2"/>
  <c r="L649" i="2"/>
  <c r="K658" i="2"/>
  <c r="K650" i="2"/>
  <c r="G655" i="2"/>
  <c r="F666" i="2"/>
  <c r="U38" i="11"/>
  <c r="K655" i="2"/>
  <c r="U48" i="11"/>
  <c r="T74" i="11"/>
  <c r="U59" i="11"/>
  <c r="F624" i="2"/>
  <c r="T85" i="11"/>
  <c r="L655" i="2"/>
  <c r="U31" i="11"/>
  <c r="V2" i="11"/>
  <c r="U37" i="11"/>
  <c r="L651" i="2"/>
  <c r="U41" i="11"/>
  <c r="U19" i="11"/>
  <c r="L650" i="2"/>
  <c r="U625" i="2" l="1"/>
  <c r="U634" i="2"/>
  <c r="T638" i="2"/>
  <c r="T641" i="2"/>
  <c r="U630" i="2"/>
  <c r="Y627" i="2"/>
  <c r="U626" i="2"/>
  <c r="T627" i="2"/>
  <c r="T628" i="2"/>
  <c r="U643" i="2"/>
  <c r="T640" i="2"/>
  <c r="U642" i="2"/>
  <c r="Y601" i="2"/>
  <c r="U628" i="2"/>
  <c r="U640" i="2"/>
  <c r="Y628" i="2"/>
  <c r="U633" i="2"/>
  <c r="T635" i="2"/>
  <c r="T643" i="2"/>
  <c r="T634" i="2"/>
  <c r="U631" i="2"/>
  <c r="U639" i="2"/>
  <c r="T637" i="2"/>
  <c r="U632" i="2"/>
  <c r="U629" i="2"/>
  <c r="T630" i="2"/>
  <c r="U627" i="2"/>
  <c r="T631" i="2"/>
  <c r="T625" i="2"/>
  <c r="U638" i="2"/>
  <c r="U636" i="2"/>
  <c r="Y632" i="2"/>
  <c r="T629" i="2"/>
  <c r="Y642" i="2"/>
  <c r="V479" i="2"/>
  <c r="V470" i="2"/>
  <c r="V468" i="2"/>
  <c r="V476" i="2"/>
  <c r="V471" i="2"/>
  <c r="V475" i="2"/>
  <c r="Y641" i="2"/>
  <c r="V473" i="2"/>
  <c r="V482" i="2"/>
  <c r="V474" i="2"/>
  <c r="V469" i="2"/>
  <c r="V467" i="2"/>
  <c r="V465" i="2"/>
  <c r="V477" i="2"/>
  <c r="V480" i="2"/>
  <c r="V466" i="2"/>
  <c r="V472" i="2"/>
  <c r="V478" i="2"/>
  <c r="V481" i="2"/>
  <c r="V464" i="2"/>
  <c r="X625" i="2"/>
  <c r="V463" i="2"/>
  <c r="Y631" i="2"/>
  <c r="S476" i="2"/>
  <c r="S473" i="2"/>
  <c r="S478" i="2"/>
  <c r="S477" i="2"/>
  <c r="S475" i="2"/>
  <c r="S471" i="2"/>
  <c r="S466" i="2"/>
  <c r="S479" i="2"/>
  <c r="S470" i="2"/>
  <c r="S480" i="2"/>
  <c r="S469" i="2"/>
  <c r="S467" i="2"/>
  <c r="S464" i="2"/>
  <c r="S468" i="2"/>
  <c r="S481" i="2"/>
  <c r="S472" i="2"/>
  <c r="S482" i="2"/>
  <c r="S465" i="2"/>
  <c r="S474" i="2"/>
  <c r="X635" i="2"/>
  <c r="S463" i="2"/>
  <c r="X633" i="2"/>
  <c r="X629" i="2"/>
  <c r="Y638" i="2"/>
  <c r="X643" i="2"/>
  <c r="N625" i="2"/>
  <c r="X641" i="2"/>
  <c r="X637" i="2"/>
  <c r="N629" i="2"/>
  <c r="Y629" i="2" s="1"/>
  <c r="X634" i="2"/>
  <c r="N643" i="2"/>
  <c r="Y643" i="2" s="1"/>
  <c r="N635" i="2"/>
  <c r="Y635" i="2" s="1"/>
  <c r="N633" i="2"/>
  <c r="Y633" i="2" s="1"/>
  <c r="X628" i="2"/>
  <c r="Q510" i="2"/>
  <c r="Q473" i="2"/>
  <c r="Q478" i="2"/>
  <c r="Q480" i="2"/>
  <c r="Q471" i="2"/>
  <c r="Q481" i="2"/>
  <c r="Q482" i="2"/>
  <c r="Q479" i="2"/>
  <c r="Q488" i="2"/>
  <c r="Q476" i="2"/>
  <c r="Q466" i="2"/>
  <c r="Q467" i="2"/>
  <c r="Q472" i="2"/>
  <c r="Q469" i="2"/>
  <c r="Q468" i="2"/>
  <c r="Q477" i="2"/>
  <c r="Q470" i="2"/>
  <c r="Q475" i="2"/>
  <c r="Q474" i="2"/>
  <c r="Q486" i="2"/>
  <c r="X638" i="2"/>
  <c r="X627" i="2"/>
  <c r="X632" i="2"/>
  <c r="X631" i="2"/>
  <c r="X630" i="2"/>
  <c r="X640" i="2"/>
  <c r="Z457" i="2"/>
  <c r="Z453" i="2"/>
  <c r="Z449" i="2"/>
  <c r="Z445" i="2"/>
  <c r="Z441" i="2"/>
  <c r="Z456" i="2"/>
  <c r="Z452" i="2"/>
  <c r="Z448" i="2"/>
  <c r="Z444" i="2"/>
  <c r="Z440" i="2"/>
  <c r="AG440" i="2"/>
  <c r="AH440" i="2"/>
  <c r="AI440" i="2"/>
  <c r="AJ440" i="2"/>
  <c r="Z459" i="2"/>
  <c r="Z455" i="2"/>
  <c r="Z451" i="2"/>
  <c r="Z447" i="2"/>
  <c r="Z443" i="2"/>
  <c r="Z458" i="2"/>
  <c r="Z454" i="2"/>
  <c r="Z450" i="2"/>
  <c r="Z446" i="2"/>
  <c r="Z442" i="2"/>
  <c r="AK440" i="2"/>
  <c r="AL440" i="2"/>
  <c r="AD440" i="2"/>
  <c r="AE440" i="2"/>
  <c r="AF440" i="2"/>
  <c r="AG448" i="2"/>
  <c r="AH448" i="2"/>
  <c r="AI448" i="2"/>
  <c r="AJ448" i="2"/>
  <c r="AK448" i="2"/>
  <c r="AL448" i="2"/>
  <c r="AD448" i="2"/>
  <c r="AE448" i="2"/>
  <c r="AF448" i="2"/>
  <c r="AH455" i="2"/>
  <c r="AG455" i="2"/>
  <c r="AJ455" i="2"/>
  <c r="AK455" i="2"/>
  <c r="AL455" i="2"/>
  <c r="AD455" i="2"/>
  <c r="AE455" i="2"/>
  <c r="AF455" i="2"/>
  <c r="AI455" i="2"/>
  <c r="AG445" i="2"/>
  <c r="AH445" i="2"/>
  <c r="AI445" i="2"/>
  <c r="AJ445" i="2"/>
  <c r="AK445" i="2"/>
  <c r="AL445" i="2"/>
  <c r="AD445" i="2"/>
  <c r="AE445" i="2"/>
  <c r="AF445" i="2"/>
  <c r="AG451" i="2"/>
  <c r="AH451" i="2"/>
  <c r="AI451" i="2"/>
  <c r="AJ451" i="2"/>
  <c r="AK451" i="2"/>
  <c r="AL451" i="2"/>
  <c r="AD451" i="2"/>
  <c r="AE451" i="2"/>
  <c r="AF451" i="2"/>
  <c r="AE442" i="2"/>
  <c r="AF442" i="2"/>
  <c r="AG442" i="2"/>
  <c r="AH442" i="2"/>
  <c r="AI442" i="2"/>
  <c r="AJ442" i="2"/>
  <c r="AK442" i="2"/>
  <c r="AL442" i="2"/>
  <c r="AD442" i="2"/>
  <c r="AF454" i="2"/>
  <c r="AK454" i="2"/>
  <c r="AH454" i="2"/>
  <c r="AE454" i="2"/>
  <c r="AJ454" i="2"/>
  <c r="AI454" i="2"/>
  <c r="AL454" i="2"/>
  <c r="AD454" i="2"/>
  <c r="AG454" i="2"/>
  <c r="AF458" i="2"/>
  <c r="AG458" i="2"/>
  <c r="AH458" i="2"/>
  <c r="AI458" i="2"/>
  <c r="AJ458" i="2"/>
  <c r="AK458" i="2"/>
  <c r="AL458" i="2"/>
  <c r="AD458" i="2"/>
  <c r="AE458" i="2"/>
  <c r="AE447" i="2"/>
  <c r="AF447" i="2"/>
  <c r="AG447" i="2"/>
  <c r="AH447" i="2"/>
  <c r="AI447" i="2"/>
  <c r="AJ447" i="2"/>
  <c r="AK447" i="2"/>
  <c r="AL447" i="2"/>
  <c r="AD447" i="2"/>
  <c r="AE453" i="2"/>
  <c r="AF453" i="2"/>
  <c r="AG453" i="2"/>
  <c r="AH453" i="2"/>
  <c r="AI453" i="2"/>
  <c r="AJ453" i="2"/>
  <c r="AK453" i="2"/>
  <c r="AL453" i="2"/>
  <c r="AD453" i="2"/>
  <c r="Y487" i="2"/>
  <c r="AC482" i="2"/>
  <c r="AC476" i="2"/>
  <c r="AC479" i="2"/>
  <c r="AC470" i="2"/>
  <c r="AC466" i="2"/>
  <c r="AC475" i="2"/>
  <c r="AC469" i="2"/>
  <c r="AC480" i="2"/>
  <c r="AC474" i="2"/>
  <c r="AC472" i="2"/>
  <c r="AC468" i="2"/>
  <c r="AC464" i="2"/>
  <c r="AC478" i="2"/>
  <c r="AC473" i="2"/>
  <c r="AC471" i="2"/>
  <c r="AC467" i="2"/>
  <c r="AC463" i="2"/>
  <c r="AC481" i="2"/>
  <c r="AC477" i="2"/>
  <c r="AC465" i="2"/>
  <c r="AK444" i="2"/>
  <c r="AL444" i="2"/>
  <c r="AD444" i="2"/>
  <c r="AE444" i="2"/>
  <c r="AF444" i="2"/>
  <c r="AG444" i="2"/>
  <c r="AH444" i="2"/>
  <c r="AI444" i="2"/>
  <c r="AJ444" i="2"/>
  <c r="AK450" i="2"/>
  <c r="AL450" i="2"/>
  <c r="AD450" i="2"/>
  <c r="AE450" i="2"/>
  <c r="AF450" i="2"/>
  <c r="AG450" i="2"/>
  <c r="AH450" i="2"/>
  <c r="AI450" i="2"/>
  <c r="AJ450" i="2"/>
  <c r="AK441" i="2"/>
  <c r="AL441" i="2"/>
  <c r="AD441" i="2"/>
  <c r="AE441" i="2"/>
  <c r="AF441" i="2"/>
  <c r="AG441" i="2"/>
  <c r="AH441" i="2"/>
  <c r="AI441" i="2"/>
  <c r="AJ441" i="2"/>
  <c r="AK449" i="2"/>
  <c r="AL449" i="2"/>
  <c r="AD449" i="2"/>
  <c r="AE449" i="2"/>
  <c r="AF449" i="2"/>
  <c r="AG449" i="2"/>
  <c r="AH449" i="2"/>
  <c r="AI449" i="2"/>
  <c r="AJ449" i="2"/>
  <c r="AL457" i="2"/>
  <c r="AD457" i="2"/>
  <c r="AE457" i="2"/>
  <c r="AF457" i="2"/>
  <c r="AG457" i="2"/>
  <c r="AH457" i="2"/>
  <c r="AI457" i="2"/>
  <c r="AJ457" i="2"/>
  <c r="AK457" i="2"/>
  <c r="AI446" i="2"/>
  <c r="AJ446" i="2"/>
  <c r="AK446" i="2"/>
  <c r="AL446" i="2"/>
  <c r="AD446" i="2"/>
  <c r="AE446" i="2"/>
  <c r="AF446" i="2"/>
  <c r="AG446" i="2"/>
  <c r="AH446" i="2"/>
  <c r="AI452" i="2"/>
  <c r="AJ452" i="2"/>
  <c r="AK452" i="2"/>
  <c r="AL452" i="2"/>
  <c r="AD452" i="2"/>
  <c r="AE452" i="2"/>
  <c r="AF452" i="2"/>
  <c r="AG452" i="2"/>
  <c r="AH452" i="2"/>
  <c r="AI443" i="2"/>
  <c r="AJ443" i="2"/>
  <c r="AK443" i="2"/>
  <c r="AL443" i="2"/>
  <c r="AD443" i="2"/>
  <c r="AE443" i="2"/>
  <c r="AF443" i="2"/>
  <c r="AG443" i="2"/>
  <c r="AH443" i="2"/>
  <c r="AJ456" i="2"/>
  <c r="AI456" i="2"/>
  <c r="AL456" i="2"/>
  <c r="AD456" i="2"/>
  <c r="AG456" i="2"/>
  <c r="AF456" i="2"/>
  <c r="AK456" i="2"/>
  <c r="AH456" i="2"/>
  <c r="AE456" i="2"/>
  <c r="AJ459" i="2"/>
  <c r="AK459" i="2"/>
  <c r="AL459" i="2"/>
  <c r="AD459" i="2"/>
  <c r="AE459" i="2"/>
  <c r="AF459" i="2"/>
  <c r="AG459" i="2"/>
  <c r="AH459" i="2"/>
  <c r="AI459" i="2"/>
  <c r="X626" i="2"/>
  <c r="X636" i="2"/>
  <c r="X639" i="2"/>
  <c r="X601" i="2"/>
  <c r="X642" i="2"/>
  <c r="J656" i="2"/>
  <c r="I656" i="2"/>
  <c r="T656" i="2" s="1"/>
  <c r="H656" i="2"/>
  <c r="M656" i="2"/>
  <c r="N656" i="2" s="1"/>
  <c r="M661" i="2"/>
  <c r="N661" i="2" s="1"/>
  <c r="H661" i="2"/>
  <c r="J661" i="2"/>
  <c r="U661" i="2" s="1"/>
  <c r="I661" i="2"/>
  <c r="H653" i="2"/>
  <c r="J653" i="2"/>
  <c r="I653" i="2"/>
  <c r="M653" i="2"/>
  <c r="N653" i="2" s="1"/>
  <c r="Y653" i="2" s="1"/>
  <c r="H649" i="2"/>
  <c r="J649" i="2"/>
  <c r="I649" i="2"/>
  <c r="T649" i="2" s="1"/>
  <c r="M649" i="2"/>
  <c r="N649" i="2" s="1"/>
  <c r="Y649" i="2" s="1"/>
  <c r="J660" i="2"/>
  <c r="U660" i="2" s="1"/>
  <c r="I660" i="2"/>
  <c r="H660" i="2"/>
  <c r="M660" i="2"/>
  <c r="N660" i="2" s="1"/>
  <c r="Y660" i="2" s="1"/>
  <c r="J663" i="2"/>
  <c r="I663" i="2"/>
  <c r="H663" i="2"/>
  <c r="M663" i="2"/>
  <c r="N663" i="2" s="1"/>
  <c r="Y663" i="2" s="1"/>
  <c r="J658" i="2"/>
  <c r="U658" i="2" s="1"/>
  <c r="I658" i="2"/>
  <c r="H658" i="2"/>
  <c r="M658" i="2"/>
  <c r="N658" i="2" s="1"/>
  <c r="J652" i="2"/>
  <c r="I652" i="2"/>
  <c r="H652" i="2"/>
  <c r="M652" i="2"/>
  <c r="N652" i="2" s="1"/>
  <c r="J665" i="2"/>
  <c r="I665" i="2"/>
  <c r="T665" i="2" s="1"/>
  <c r="H665" i="2"/>
  <c r="M665" i="2"/>
  <c r="N665" i="2" s="1"/>
  <c r="M659" i="2"/>
  <c r="N659" i="2" s="1"/>
  <c r="Y659" i="2" s="1"/>
  <c r="H659" i="2"/>
  <c r="J659" i="2"/>
  <c r="I659" i="2"/>
  <c r="T659" i="2" s="1"/>
  <c r="H655" i="2"/>
  <c r="J655" i="2"/>
  <c r="I655" i="2"/>
  <c r="T655" i="2" s="1"/>
  <c r="M655" i="2"/>
  <c r="N655" i="2" s="1"/>
  <c r="H651" i="2"/>
  <c r="J651" i="2"/>
  <c r="I651" i="2"/>
  <c r="M651" i="2"/>
  <c r="N651" i="2" s="1"/>
  <c r="J654" i="2"/>
  <c r="I654" i="2"/>
  <c r="H654" i="2"/>
  <c r="M654" i="2"/>
  <c r="N654" i="2" s="1"/>
  <c r="J650" i="2"/>
  <c r="I650" i="2"/>
  <c r="H650" i="2"/>
  <c r="M650" i="2"/>
  <c r="N650" i="2" s="1"/>
  <c r="I624" i="2"/>
  <c r="T624" i="2" s="1"/>
  <c r="H624" i="2"/>
  <c r="J624" i="2"/>
  <c r="U624" i="2" s="1"/>
  <c r="M624" i="2"/>
  <c r="N624" i="2" s="1"/>
  <c r="M666" i="2"/>
  <c r="N666" i="2" s="1"/>
  <c r="H666" i="2"/>
  <c r="J666" i="2"/>
  <c r="I666" i="2"/>
  <c r="M664" i="2"/>
  <c r="N664" i="2" s="1"/>
  <c r="H664" i="2"/>
  <c r="J664" i="2"/>
  <c r="U664" i="2" s="1"/>
  <c r="I664" i="2"/>
  <c r="J648" i="2"/>
  <c r="I648" i="2"/>
  <c r="H648" i="2"/>
  <c r="M648" i="2"/>
  <c r="N648" i="2" s="1"/>
  <c r="M657" i="2"/>
  <c r="N657" i="2" s="1"/>
  <c r="Y657" i="2" s="1"/>
  <c r="H657" i="2"/>
  <c r="J657" i="2"/>
  <c r="I657" i="2"/>
  <c r="J662" i="2"/>
  <c r="I662" i="2"/>
  <c r="T662" i="2" s="1"/>
  <c r="H662" i="2"/>
  <c r="M662" i="2"/>
  <c r="N662" i="2" s="1"/>
  <c r="Y662" i="2" s="1"/>
  <c r="W665" i="2"/>
  <c r="P656" i="2"/>
  <c r="E679" i="2"/>
  <c r="P661" i="2"/>
  <c r="E684" i="2"/>
  <c r="P653" i="2"/>
  <c r="E676" i="2"/>
  <c r="P649" i="2"/>
  <c r="E672" i="2"/>
  <c r="P660" i="2"/>
  <c r="E683" i="2"/>
  <c r="P663" i="2"/>
  <c r="E686" i="2"/>
  <c r="P658" i="2"/>
  <c r="E681" i="2"/>
  <c r="P652" i="2"/>
  <c r="E675" i="2"/>
  <c r="P665" i="2"/>
  <c r="E688" i="2"/>
  <c r="P659" i="2"/>
  <c r="E682" i="2"/>
  <c r="P655" i="2"/>
  <c r="E678" i="2"/>
  <c r="P651" i="2"/>
  <c r="E674" i="2"/>
  <c r="P654" i="2"/>
  <c r="E677" i="2"/>
  <c r="P650" i="2"/>
  <c r="E673" i="2"/>
  <c r="P624" i="2"/>
  <c r="E647" i="2"/>
  <c r="W651" i="2"/>
  <c r="R658" i="2"/>
  <c r="R656" i="2"/>
  <c r="R665" i="2"/>
  <c r="P666" i="2"/>
  <c r="E689" i="2"/>
  <c r="W662" i="2"/>
  <c r="P664" i="2"/>
  <c r="E687" i="2"/>
  <c r="R653" i="2"/>
  <c r="R652" i="2"/>
  <c r="R657" i="2"/>
  <c r="W649" i="2"/>
  <c r="W658" i="2"/>
  <c r="R624" i="2"/>
  <c r="R654" i="2"/>
  <c r="R650" i="2"/>
  <c r="W656" i="2"/>
  <c r="R660" i="2"/>
  <c r="W666" i="2"/>
  <c r="R662" i="2"/>
  <c r="P648" i="2"/>
  <c r="E671" i="2"/>
  <c r="R661" i="2"/>
  <c r="W650" i="2"/>
  <c r="W652" i="2"/>
  <c r="W663" i="2"/>
  <c r="R648" i="2"/>
  <c r="W657" i="2"/>
  <c r="W660" i="2"/>
  <c r="R651" i="2"/>
  <c r="R649" i="2"/>
  <c r="R666" i="2"/>
  <c r="R664" i="2"/>
  <c r="W654" i="2"/>
  <c r="P657" i="2"/>
  <c r="E680" i="2"/>
  <c r="R655" i="2"/>
  <c r="W653" i="2"/>
  <c r="W664" i="2"/>
  <c r="W661" i="2"/>
  <c r="W648" i="2"/>
  <c r="W659" i="2"/>
  <c r="R659" i="2"/>
  <c r="W624" i="2"/>
  <c r="W655" i="2"/>
  <c r="R663" i="2"/>
  <c r="P662" i="2"/>
  <c r="E685" i="2"/>
  <c r="V8" i="11"/>
  <c r="L647" i="2"/>
  <c r="U79" i="11"/>
  <c r="U86" i="11"/>
  <c r="V16" i="11"/>
  <c r="F678" i="2"/>
  <c r="L686" i="2"/>
  <c r="V20" i="11"/>
  <c r="U73" i="11"/>
  <c r="K674" i="2"/>
  <c r="G681" i="2"/>
  <c r="G674" i="2"/>
  <c r="V29" i="11"/>
  <c r="V62" i="11"/>
  <c r="G647" i="2"/>
  <c r="K673" i="2"/>
  <c r="V26" i="11"/>
  <c r="V55" i="11"/>
  <c r="K686" i="2"/>
  <c r="V43" i="11"/>
  <c r="G675" i="2"/>
  <c r="V31" i="11"/>
  <c r="U76" i="11"/>
  <c r="V38" i="11"/>
  <c r="K680" i="2"/>
  <c r="U74" i="11"/>
  <c r="F681" i="2"/>
  <c r="L678" i="2"/>
  <c r="V59" i="11"/>
  <c r="V52" i="11"/>
  <c r="V65" i="11"/>
  <c r="V37" i="11"/>
  <c r="V49" i="11"/>
  <c r="V13" i="11"/>
  <c r="G671" i="2"/>
  <c r="K688" i="2"/>
  <c r="L682" i="2"/>
  <c r="L674" i="2"/>
  <c r="V15" i="11"/>
  <c r="K678" i="2"/>
  <c r="V11" i="11"/>
  <c r="U72" i="11"/>
  <c r="U77" i="11"/>
  <c r="X3" i="11"/>
  <c r="U69" i="11"/>
  <c r="F683" i="2"/>
  <c r="K685" i="2"/>
  <c r="G685" i="2"/>
  <c r="K687" i="2"/>
  <c r="V5" i="11"/>
  <c r="V33" i="11"/>
  <c r="F688" i="2"/>
  <c r="V14" i="11"/>
  <c r="V58" i="11"/>
  <c r="V6" i="11"/>
  <c r="G680" i="2"/>
  <c r="U82" i="11"/>
  <c r="L684" i="2"/>
  <c r="V28" i="11"/>
  <c r="F680" i="2"/>
  <c r="L680" i="2"/>
  <c r="G686" i="2"/>
  <c r="V24" i="11"/>
  <c r="V10" i="11"/>
  <c r="K682" i="2"/>
  <c r="K683" i="2"/>
  <c r="V60" i="11"/>
  <c r="V64" i="11"/>
  <c r="V35" i="11"/>
  <c r="F674" i="2"/>
  <c r="L675" i="2"/>
  <c r="W4" i="11"/>
  <c r="U70" i="11"/>
  <c r="V34" i="11"/>
  <c r="U68" i="11"/>
  <c r="K672" i="2"/>
  <c r="G682" i="2"/>
  <c r="G689" i="2"/>
  <c r="F685" i="2"/>
  <c r="V12" i="11"/>
  <c r="G687" i="2"/>
  <c r="K676" i="2"/>
  <c r="U81" i="11"/>
  <c r="K689" i="2"/>
  <c r="V36" i="11"/>
  <c r="K675" i="2"/>
  <c r="L683" i="2"/>
  <c r="V42" i="11"/>
  <c r="V25" i="11"/>
  <c r="F671" i="2"/>
  <c r="U78" i="11"/>
  <c r="K671" i="2"/>
  <c r="L687" i="2"/>
  <c r="L685" i="2"/>
  <c r="G688" i="2"/>
  <c r="U84" i="11"/>
  <c r="V19" i="11"/>
  <c r="K647" i="2"/>
  <c r="V53" i="11"/>
  <c r="F675" i="2"/>
  <c r="U85" i="11"/>
  <c r="L689" i="2"/>
  <c r="U87" i="11"/>
  <c r="F689" i="2"/>
  <c r="V9" i="11"/>
  <c r="K677" i="2"/>
  <c r="V30" i="11"/>
  <c r="L679" i="2"/>
  <c r="L677" i="2"/>
  <c r="V32" i="11"/>
  <c r="V51" i="11"/>
  <c r="V40" i="11"/>
  <c r="G679" i="2"/>
  <c r="L673" i="2"/>
  <c r="W2" i="11"/>
  <c r="F687" i="2"/>
  <c r="K679" i="2"/>
  <c r="F647" i="2"/>
  <c r="G673" i="2"/>
  <c r="F677" i="2"/>
  <c r="V41" i="11"/>
  <c r="K684" i="2"/>
  <c r="F684" i="2"/>
  <c r="F679" i="2"/>
  <c r="V21" i="11"/>
  <c r="G678" i="2"/>
  <c r="V18" i="11"/>
  <c r="V48" i="11"/>
  <c r="V17" i="11"/>
  <c r="G677" i="2"/>
  <c r="V7" i="11"/>
  <c r="U83" i="11"/>
  <c r="V27" i="11"/>
  <c r="F682" i="2"/>
  <c r="V54" i="11"/>
  <c r="F676" i="2"/>
  <c r="V47" i="11"/>
  <c r="G672" i="2"/>
  <c r="F673" i="2"/>
  <c r="V56" i="11"/>
  <c r="L688" i="2"/>
  <c r="V61" i="11"/>
  <c r="V50" i="11"/>
  <c r="G684" i="2"/>
  <c r="G676" i="2"/>
  <c r="V63" i="11"/>
  <c r="G683" i="2"/>
  <c r="K681" i="2"/>
  <c r="U80" i="11"/>
  <c r="V39" i="11"/>
  <c r="L676" i="2"/>
  <c r="V46" i="11"/>
  <c r="L672" i="2"/>
  <c r="L681" i="2"/>
  <c r="L671" i="2"/>
  <c r="V57" i="11"/>
  <c r="U71" i="11"/>
  <c r="F686" i="2"/>
  <c r="F672" i="2"/>
  <c r="U75" i="11"/>
  <c r="U648" i="2" l="1"/>
  <c r="U657" i="2"/>
  <c r="T661" i="2"/>
  <c r="T664" i="2"/>
  <c r="Y650" i="2"/>
  <c r="U653" i="2"/>
  <c r="U649" i="2"/>
  <c r="T650" i="2"/>
  <c r="T651" i="2"/>
  <c r="U666" i="2"/>
  <c r="T663" i="2"/>
  <c r="U665" i="2"/>
  <c r="Y624" i="2"/>
  <c r="U651" i="2"/>
  <c r="U663" i="2"/>
  <c r="Y651" i="2"/>
  <c r="U656" i="2"/>
  <c r="T658" i="2"/>
  <c r="T666" i="2"/>
  <c r="T657" i="2"/>
  <c r="U662" i="2"/>
  <c r="U654" i="2"/>
  <c r="Y652" i="2"/>
  <c r="T660" i="2"/>
  <c r="U655" i="2"/>
  <c r="T653" i="2"/>
  <c r="U652" i="2"/>
  <c r="Y665" i="2"/>
  <c r="U650" i="2"/>
  <c r="T654" i="2"/>
  <c r="T648" i="2"/>
  <c r="U659" i="2"/>
  <c r="Y655" i="2"/>
  <c r="T652" i="2"/>
  <c r="V493" i="2"/>
  <c r="Y664" i="2"/>
  <c r="V500" i="2"/>
  <c r="V498" i="2"/>
  <c r="V502" i="2"/>
  <c r="V503" i="2"/>
  <c r="V488" i="2"/>
  <c r="V494" i="2"/>
  <c r="V501" i="2"/>
  <c r="V505" i="2"/>
  <c r="V496" i="2"/>
  <c r="V487" i="2"/>
  <c r="V490" i="2"/>
  <c r="V499" i="2"/>
  <c r="V497" i="2"/>
  <c r="V495" i="2"/>
  <c r="V489" i="2"/>
  <c r="V504" i="2"/>
  <c r="V492" i="2"/>
  <c r="V491" i="2"/>
  <c r="V486" i="2"/>
  <c r="Y654" i="2"/>
  <c r="S491" i="2"/>
  <c r="S494" i="2"/>
  <c r="S492" i="2"/>
  <c r="S498" i="2"/>
  <c r="S487" i="2"/>
  <c r="S505" i="2"/>
  <c r="S497" i="2"/>
  <c r="S503" i="2"/>
  <c r="S500" i="2"/>
  <c r="S489" i="2"/>
  <c r="S488" i="2"/>
  <c r="S495" i="2"/>
  <c r="S493" i="2"/>
  <c r="S501" i="2"/>
  <c r="S490" i="2"/>
  <c r="S504" i="2"/>
  <c r="S502" i="2"/>
  <c r="S496" i="2"/>
  <c r="S499" i="2"/>
  <c r="S486" i="2"/>
  <c r="X659" i="2"/>
  <c r="X666" i="2"/>
  <c r="Y661" i="2"/>
  <c r="Y656" i="2"/>
  <c r="X660" i="2"/>
  <c r="X661" i="2"/>
  <c r="Y666" i="2"/>
  <c r="X665" i="2"/>
  <c r="X657" i="2"/>
  <c r="Y658" i="2"/>
  <c r="Q509" i="2"/>
  <c r="Q498" i="2"/>
  <c r="Q500" i="2"/>
  <c r="Q492" i="2"/>
  <c r="Q490" i="2"/>
  <c r="Q499" i="2"/>
  <c r="Q502" i="2"/>
  <c r="Q504" i="2"/>
  <c r="Q503" i="2"/>
  <c r="Q496" i="2"/>
  <c r="Q497" i="2"/>
  <c r="Q493" i="2"/>
  <c r="Q491" i="2"/>
  <c r="Q495" i="2"/>
  <c r="Q489" i="2"/>
  <c r="Q511" i="2"/>
  <c r="Q505" i="2"/>
  <c r="Q494" i="2"/>
  <c r="Q501" i="2"/>
  <c r="Q533" i="2"/>
  <c r="X624" i="2"/>
  <c r="X664" i="2"/>
  <c r="AF477" i="2"/>
  <c r="AK477" i="2"/>
  <c r="AH477" i="2"/>
  <c r="AE477" i="2"/>
  <c r="AJ477" i="2"/>
  <c r="AI477" i="2"/>
  <c r="AL477" i="2"/>
  <c r="AD477" i="2"/>
  <c r="AG477" i="2"/>
  <c r="Z482" i="2"/>
  <c r="Z478" i="2"/>
  <c r="Z474" i="2"/>
  <c r="Z470" i="2"/>
  <c r="Z466" i="2"/>
  <c r="Z481" i="2"/>
  <c r="Z477" i="2"/>
  <c r="Z473" i="2"/>
  <c r="Z469" i="2"/>
  <c r="Z465" i="2"/>
  <c r="AG463" i="2"/>
  <c r="AH463" i="2"/>
  <c r="AI463" i="2"/>
  <c r="AJ463" i="2"/>
  <c r="Z480" i="2"/>
  <c r="Z476" i="2"/>
  <c r="Z472" i="2"/>
  <c r="Z468" i="2"/>
  <c r="Z464" i="2"/>
  <c r="Z479" i="2"/>
  <c r="Z475" i="2"/>
  <c r="Z471" i="2"/>
  <c r="Z467" i="2"/>
  <c r="Z463" i="2"/>
  <c r="AK463" i="2"/>
  <c r="AL463" i="2"/>
  <c r="AD463" i="2"/>
  <c r="AE463" i="2"/>
  <c r="AF463" i="2"/>
  <c r="AG471" i="2"/>
  <c r="AH471" i="2"/>
  <c r="AI471" i="2"/>
  <c r="AJ471" i="2"/>
  <c r="AK471" i="2"/>
  <c r="AL471" i="2"/>
  <c r="AD471" i="2"/>
  <c r="AE471" i="2"/>
  <c r="AF471" i="2"/>
  <c r="AH478" i="2"/>
  <c r="AG478" i="2"/>
  <c r="AJ478" i="2"/>
  <c r="AK478" i="2"/>
  <c r="AL478" i="2"/>
  <c r="AD478" i="2"/>
  <c r="AE478" i="2"/>
  <c r="AF478" i="2"/>
  <c r="AI478" i="2"/>
  <c r="AG468" i="2"/>
  <c r="AH468" i="2"/>
  <c r="AI468" i="2"/>
  <c r="AJ468" i="2"/>
  <c r="AK468" i="2"/>
  <c r="AL468" i="2"/>
  <c r="AD468" i="2"/>
  <c r="AE468" i="2"/>
  <c r="AF468" i="2"/>
  <c r="AG474" i="2"/>
  <c r="AH474" i="2"/>
  <c r="AI474" i="2"/>
  <c r="AJ474" i="2"/>
  <c r="AK474" i="2"/>
  <c r="AL474" i="2"/>
  <c r="AD474" i="2"/>
  <c r="AE474" i="2"/>
  <c r="AF474" i="2"/>
  <c r="AI469" i="2"/>
  <c r="AJ469" i="2"/>
  <c r="AK469" i="2"/>
  <c r="AL469" i="2"/>
  <c r="AD469" i="2"/>
  <c r="AE469" i="2"/>
  <c r="AF469" i="2"/>
  <c r="AG469" i="2"/>
  <c r="AH469" i="2"/>
  <c r="AI466" i="2"/>
  <c r="AJ466" i="2"/>
  <c r="AK466" i="2"/>
  <c r="AL466" i="2"/>
  <c r="AD466" i="2"/>
  <c r="AE466" i="2"/>
  <c r="AF466" i="2"/>
  <c r="AG466" i="2"/>
  <c r="AH466" i="2"/>
  <c r="AJ479" i="2"/>
  <c r="AI479" i="2"/>
  <c r="AL479" i="2"/>
  <c r="AD479" i="2"/>
  <c r="AG479" i="2"/>
  <c r="AF479" i="2"/>
  <c r="AK479" i="2"/>
  <c r="AH479" i="2"/>
  <c r="AE479" i="2"/>
  <c r="AJ482" i="2"/>
  <c r="AK482" i="2"/>
  <c r="AL482" i="2"/>
  <c r="AD482" i="2"/>
  <c r="AE482" i="2"/>
  <c r="AF482" i="2"/>
  <c r="AG482" i="2"/>
  <c r="AH482" i="2"/>
  <c r="AI482" i="2"/>
  <c r="AE465" i="2"/>
  <c r="AF465" i="2"/>
  <c r="AG465" i="2"/>
  <c r="AH465" i="2"/>
  <c r="AI465" i="2"/>
  <c r="AJ465" i="2"/>
  <c r="AK465" i="2"/>
  <c r="AL465" i="2"/>
  <c r="AD465" i="2"/>
  <c r="AF481" i="2"/>
  <c r="AG481" i="2"/>
  <c r="AH481" i="2"/>
  <c r="AI481" i="2"/>
  <c r="AJ481" i="2"/>
  <c r="AK481" i="2"/>
  <c r="AL481" i="2"/>
  <c r="AD481" i="2"/>
  <c r="AE481" i="2"/>
  <c r="AK467" i="2"/>
  <c r="AL467" i="2"/>
  <c r="AD467" i="2"/>
  <c r="AE467" i="2"/>
  <c r="AF467" i="2"/>
  <c r="AG467" i="2"/>
  <c r="AH467" i="2"/>
  <c r="AI467" i="2"/>
  <c r="AJ467" i="2"/>
  <c r="AK473" i="2"/>
  <c r="AL473" i="2"/>
  <c r="AD473" i="2"/>
  <c r="AE473" i="2"/>
  <c r="AF473" i="2"/>
  <c r="AG473" i="2"/>
  <c r="AH473" i="2"/>
  <c r="AI473" i="2"/>
  <c r="AJ473" i="2"/>
  <c r="AK464" i="2"/>
  <c r="AL464" i="2"/>
  <c r="AD464" i="2"/>
  <c r="AE464" i="2"/>
  <c r="AF464" i="2"/>
  <c r="AG464" i="2"/>
  <c r="AH464" i="2"/>
  <c r="AI464" i="2"/>
  <c r="AJ464" i="2"/>
  <c r="AL472" i="2"/>
  <c r="AE472" i="2"/>
  <c r="AD472" i="2"/>
  <c r="AG472" i="2"/>
  <c r="AF472" i="2"/>
  <c r="AI472" i="2"/>
  <c r="AH472" i="2"/>
  <c r="AK472" i="2"/>
  <c r="AJ472" i="2"/>
  <c r="AL480" i="2"/>
  <c r="AD480" i="2"/>
  <c r="AE480" i="2"/>
  <c r="AF480" i="2"/>
  <c r="AG480" i="2"/>
  <c r="AH480" i="2"/>
  <c r="AI480" i="2"/>
  <c r="AJ480" i="2"/>
  <c r="AK480" i="2"/>
  <c r="AI475" i="2"/>
  <c r="AJ475" i="2"/>
  <c r="AK475" i="2"/>
  <c r="AL475" i="2"/>
  <c r="AD475" i="2"/>
  <c r="AE475" i="2"/>
  <c r="AF475" i="2"/>
  <c r="AG475" i="2"/>
  <c r="AH475" i="2"/>
  <c r="AE470" i="2"/>
  <c r="AF470" i="2"/>
  <c r="AG470" i="2"/>
  <c r="AH470" i="2"/>
  <c r="AI470" i="2"/>
  <c r="AJ470" i="2"/>
  <c r="AK470" i="2"/>
  <c r="AL470" i="2"/>
  <c r="AD470" i="2"/>
  <c r="AE476" i="2"/>
  <c r="AF476" i="2"/>
  <c r="AG476" i="2"/>
  <c r="AH476" i="2"/>
  <c r="AI476" i="2"/>
  <c r="AJ476" i="2"/>
  <c r="AK476" i="2"/>
  <c r="AL476" i="2"/>
  <c r="AD476" i="2"/>
  <c r="Y510" i="2"/>
  <c r="AC505" i="2"/>
  <c r="AC499" i="2"/>
  <c r="AC502" i="2"/>
  <c r="AC493" i="2"/>
  <c r="AC489" i="2"/>
  <c r="AC504" i="2"/>
  <c r="AC498" i="2"/>
  <c r="AC500" i="2"/>
  <c r="AC492" i="2"/>
  <c r="AC488" i="2"/>
  <c r="AC503" i="2"/>
  <c r="AC497" i="2"/>
  <c r="AC495" i="2"/>
  <c r="AC491" i="2"/>
  <c r="AC487" i="2"/>
  <c r="AC501" i="2"/>
  <c r="AC496" i="2"/>
  <c r="AC494" i="2"/>
  <c r="AC490" i="2"/>
  <c r="AC486" i="2"/>
  <c r="X662" i="2"/>
  <c r="X651" i="2"/>
  <c r="X658" i="2"/>
  <c r="X654" i="2"/>
  <c r="X652" i="2"/>
  <c r="X655" i="2"/>
  <c r="X648" i="2"/>
  <c r="X656" i="2"/>
  <c r="X649" i="2"/>
  <c r="X663" i="2"/>
  <c r="X653" i="2"/>
  <c r="X650" i="2"/>
  <c r="M685" i="2"/>
  <c r="N685" i="2" s="1"/>
  <c r="J685" i="2"/>
  <c r="I685" i="2"/>
  <c r="T685" i="2" s="1"/>
  <c r="H685" i="2"/>
  <c r="J680" i="2"/>
  <c r="I680" i="2"/>
  <c r="H680" i="2"/>
  <c r="M680" i="2"/>
  <c r="N680" i="2" s="1"/>
  <c r="Y680" i="2" s="1"/>
  <c r="H687" i="2"/>
  <c r="J687" i="2"/>
  <c r="U687" i="2" s="1"/>
  <c r="I687" i="2"/>
  <c r="M687" i="2"/>
  <c r="N687" i="2" s="1"/>
  <c r="J671" i="2"/>
  <c r="I671" i="2"/>
  <c r="H671" i="2"/>
  <c r="M671" i="2"/>
  <c r="N671" i="2" s="1"/>
  <c r="H689" i="2"/>
  <c r="J689" i="2"/>
  <c r="I689" i="2"/>
  <c r="M689" i="2"/>
  <c r="N689" i="2" s="1"/>
  <c r="H647" i="2"/>
  <c r="J647" i="2"/>
  <c r="U647" i="2" s="1"/>
  <c r="I647" i="2"/>
  <c r="T647" i="2" s="1"/>
  <c r="M647" i="2"/>
  <c r="N647" i="2" s="1"/>
  <c r="M673" i="2"/>
  <c r="N673" i="2" s="1"/>
  <c r="I673" i="2"/>
  <c r="H673" i="2"/>
  <c r="J673" i="2"/>
  <c r="M677" i="2"/>
  <c r="N677" i="2" s="1"/>
  <c r="I677" i="2"/>
  <c r="H677" i="2"/>
  <c r="J677" i="2"/>
  <c r="J674" i="2"/>
  <c r="I674" i="2"/>
  <c r="H674" i="2"/>
  <c r="M674" i="2"/>
  <c r="N674" i="2" s="1"/>
  <c r="J678" i="2"/>
  <c r="I678" i="2"/>
  <c r="T678" i="2" s="1"/>
  <c r="H678" i="2"/>
  <c r="M678" i="2"/>
  <c r="N678" i="2" s="1"/>
  <c r="J682" i="2"/>
  <c r="I682" i="2"/>
  <c r="T682" i="2" s="1"/>
  <c r="H682" i="2"/>
  <c r="M682" i="2"/>
  <c r="N682" i="2" s="1"/>
  <c r="Y682" i="2" s="1"/>
  <c r="M688" i="2"/>
  <c r="N688" i="2" s="1"/>
  <c r="J688" i="2"/>
  <c r="I688" i="2"/>
  <c r="T688" i="2" s="1"/>
  <c r="H688" i="2"/>
  <c r="M675" i="2"/>
  <c r="N675" i="2" s="1"/>
  <c r="I675" i="2"/>
  <c r="H675" i="2"/>
  <c r="J675" i="2"/>
  <c r="M681" i="2"/>
  <c r="N681" i="2" s="1"/>
  <c r="I681" i="2"/>
  <c r="H681" i="2"/>
  <c r="J681" i="2"/>
  <c r="U681" i="2" s="1"/>
  <c r="M686" i="2"/>
  <c r="N686" i="2" s="1"/>
  <c r="Y686" i="2" s="1"/>
  <c r="J686" i="2"/>
  <c r="I686" i="2"/>
  <c r="H686" i="2"/>
  <c r="M683" i="2"/>
  <c r="N683" i="2" s="1"/>
  <c r="Y683" i="2" s="1"/>
  <c r="I683" i="2"/>
  <c r="H683" i="2"/>
  <c r="J683" i="2"/>
  <c r="U683" i="2" s="1"/>
  <c r="J672" i="2"/>
  <c r="I672" i="2"/>
  <c r="T672" i="2" s="1"/>
  <c r="H672" i="2"/>
  <c r="M672" i="2"/>
  <c r="N672" i="2" s="1"/>
  <c r="Y672" i="2" s="1"/>
  <c r="J676" i="2"/>
  <c r="I676" i="2"/>
  <c r="H676" i="2"/>
  <c r="M676" i="2"/>
  <c r="N676" i="2" s="1"/>
  <c r="Y676" i="2" s="1"/>
  <c r="J684" i="2"/>
  <c r="U684" i="2" s="1"/>
  <c r="I684" i="2"/>
  <c r="H684" i="2"/>
  <c r="M684" i="2"/>
  <c r="N684" i="2" s="1"/>
  <c r="M679" i="2"/>
  <c r="N679" i="2" s="1"/>
  <c r="I679" i="2"/>
  <c r="T679" i="2" s="1"/>
  <c r="H679" i="2"/>
  <c r="J679" i="2"/>
  <c r="Y685" i="2"/>
  <c r="E708" i="2"/>
  <c r="P685" i="2"/>
  <c r="W682" i="2"/>
  <c r="W678" i="2"/>
  <c r="W647" i="2"/>
  <c r="R682" i="2"/>
  <c r="W676" i="2"/>
  <c r="P680" i="2"/>
  <c r="E703" i="2"/>
  <c r="W677" i="2"/>
  <c r="R672" i="2"/>
  <c r="R674" i="2"/>
  <c r="W680" i="2"/>
  <c r="R684" i="2"/>
  <c r="R673" i="2"/>
  <c r="R677" i="2"/>
  <c r="R647" i="2"/>
  <c r="W672" i="2"/>
  <c r="R675" i="2"/>
  <c r="P687" i="2"/>
  <c r="E710" i="2"/>
  <c r="R679" i="2"/>
  <c r="W674" i="2"/>
  <c r="R686" i="2"/>
  <c r="W671" i="2"/>
  <c r="W684" i="2"/>
  <c r="W687" i="2"/>
  <c r="R678" i="2"/>
  <c r="R687" i="2"/>
  <c r="R689" i="2"/>
  <c r="W683" i="2"/>
  <c r="R671" i="2"/>
  <c r="W686" i="2"/>
  <c r="W675" i="2"/>
  <c r="W673" i="2"/>
  <c r="P671" i="2"/>
  <c r="E694" i="2"/>
  <c r="R685" i="2"/>
  <c r="W689" i="2"/>
  <c r="R683" i="2"/>
  <c r="W679" i="2"/>
  <c r="W681" i="2"/>
  <c r="R680" i="2"/>
  <c r="R676" i="2"/>
  <c r="W685" i="2"/>
  <c r="P689" i="2"/>
  <c r="E712" i="2"/>
  <c r="R688" i="2"/>
  <c r="R681" i="2"/>
  <c r="P647" i="2"/>
  <c r="E670" i="2"/>
  <c r="P673" i="2"/>
  <c r="E696" i="2"/>
  <c r="P677" i="2"/>
  <c r="E700" i="2"/>
  <c r="P674" i="2"/>
  <c r="E697" i="2"/>
  <c r="P678" i="2"/>
  <c r="E701" i="2"/>
  <c r="P682" i="2"/>
  <c r="E705" i="2"/>
  <c r="P688" i="2"/>
  <c r="E711" i="2"/>
  <c r="P675" i="2"/>
  <c r="E698" i="2"/>
  <c r="P681" i="2"/>
  <c r="E704" i="2"/>
  <c r="P686" i="2"/>
  <c r="E709" i="2"/>
  <c r="P683" i="2"/>
  <c r="E706" i="2"/>
  <c r="P672" i="2"/>
  <c r="E695" i="2"/>
  <c r="P676" i="2"/>
  <c r="E699" i="2"/>
  <c r="P684" i="2"/>
  <c r="E707" i="2"/>
  <c r="P679" i="2"/>
  <c r="E702" i="2"/>
  <c r="W688" i="2"/>
  <c r="V86" i="11"/>
  <c r="W39" i="11"/>
  <c r="K704" i="2"/>
  <c r="K707" i="2"/>
  <c r="V76" i="11"/>
  <c r="L704" i="2"/>
  <c r="W24" i="11"/>
  <c r="F708" i="2"/>
  <c r="L712" i="2"/>
  <c r="K696" i="2"/>
  <c r="W60" i="11"/>
  <c r="K699" i="2"/>
  <c r="F698" i="2"/>
  <c r="K706" i="2"/>
  <c r="F697" i="2"/>
  <c r="L708" i="2"/>
  <c r="W27" i="11"/>
  <c r="W15" i="11"/>
  <c r="W50" i="11"/>
  <c r="L703" i="2"/>
  <c r="G703" i="2"/>
  <c r="W63" i="11"/>
  <c r="V83" i="11"/>
  <c r="K701" i="2"/>
  <c r="L698" i="2"/>
  <c r="W43" i="11"/>
  <c r="G698" i="2"/>
  <c r="W55" i="11"/>
  <c r="V87" i="11"/>
  <c r="F703" i="2"/>
  <c r="K670" i="2"/>
  <c r="W31" i="11"/>
  <c r="W35" i="11"/>
  <c r="W19" i="11"/>
  <c r="L705" i="2"/>
  <c r="W61" i="11"/>
  <c r="L699" i="2"/>
  <c r="W40" i="11"/>
  <c r="W30" i="11"/>
  <c r="F710" i="2"/>
  <c r="W25" i="11"/>
  <c r="W51" i="11"/>
  <c r="W21" i="11"/>
  <c r="G702" i="2"/>
  <c r="G705" i="2"/>
  <c r="G700" i="2"/>
  <c r="G694" i="2"/>
  <c r="W46" i="11"/>
  <c r="G708" i="2"/>
  <c r="G709" i="2"/>
  <c r="V81" i="11"/>
  <c r="K709" i="2"/>
  <c r="V79" i="11"/>
  <c r="W14" i="11"/>
  <c r="L707" i="2"/>
  <c r="W37" i="11"/>
  <c r="L702" i="2"/>
  <c r="W29" i="11"/>
  <c r="V80" i="11"/>
  <c r="L710" i="2"/>
  <c r="K697" i="2"/>
  <c r="W12" i="11"/>
  <c r="F701" i="2"/>
  <c r="G706" i="2"/>
  <c r="F699" i="2"/>
  <c r="K711" i="2"/>
  <c r="F700" i="2"/>
  <c r="G707" i="2"/>
  <c r="W28" i="11"/>
  <c r="F709" i="2"/>
  <c r="K712" i="2"/>
  <c r="F707" i="2"/>
  <c r="W17" i="11"/>
  <c r="G670" i="2"/>
  <c r="W18" i="11"/>
  <c r="W26" i="11"/>
  <c r="G701" i="2"/>
  <c r="K710" i="2"/>
  <c r="X2" i="11"/>
  <c r="L709" i="2"/>
  <c r="L670" i="2"/>
  <c r="K708" i="2"/>
  <c r="V77" i="11"/>
  <c r="L696" i="2"/>
  <c r="G696" i="2"/>
  <c r="V73" i="11"/>
  <c r="G699" i="2"/>
  <c r="W8" i="11"/>
  <c r="W58" i="11"/>
  <c r="Y3" i="11"/>
  <c r="W47" i="11"/>
  <c r="L706" i="2"/>
  <c r="W42" i="11"/>
  <c r="F706" i="2"/>
  <c r="V69" i="11"/>
  <c r="K702" i="2"/>
  <c r="W20" i="11"/>
  <c r="W59" i="11"/>
  <c r="V71" i="11"/>
  <c r="W34" i="11"/>
  <c r="V70" i="11"/>
  <c r="W38" i="11"/>
  <c r="F694" i="2"/>
  <c r="W52" i="11"/>
  <c r="L695" i="2"/>
  <c r="W62" i="11"/>
  <c r="F695" i="2"/>
  <c r="K695" i="2"/>
  <c r="W32" i="11"/>
  <c r="W41" i="11"/>
  <c r="G704" i="2"/>
  <c r="L700" i="2"/>
  <c r="W65" i="11"/>
  <c r="W48" i="11"/>
  <c r="W7" i="11"/>
  <c r="V85" i="11"/>
  <c r="W11" i="11"/>
  <c r="W36" i="11"/>
  <c r="F704" i="2"/>
  <c r="V82" i="11"/>
  <c r="W9" i="11"/>
  <c r="L694" i="2"/>
  <c r="W64" i="11"/>
  <c r="X4" i="11"/>
  <c r="K698" i="2"/>
  <c r="W54" i="11"/>
  <c r="K705" i="2"/>
  <c r="V72" i="11"/>
  <c r="W57" i="11"/>
  <c r="F696" i="2"/>
  <c r="G695" i="2"/>
  <c r="W13" i="11"/>
  <c r="W56" i="11"/>
  <c r="W33" i="11"/>
  <c r="G710" i="2"/>
  <c r="V84" i="11"/>
  <c r="F705" i="2"/>
  <c r="W16" i="11"/>
  <c r="W10" i="11"/>
  <c r="K694" i="2"/>
  <c r="W49" i="11"/>
  <c r="F712" i="2"/>
  <c r="F702" i="2"/>
  <c r="W53" i="11"/>
  <c r="F711" i="2"/>
  <c r="K703" i="2"/>
  <c r="F670" i="2"/>
  <c r="W6" i="11"/>
  <c r="V75" i="11"/>
  <c r="G697" i="2"/>
  <c r="L697" i="2"/>
  <c r="G712" i="2"/>
  <c r="V78" i="11"/>
  <c r="K700" i="2"/>
  <c r="V68" i="11"/>
  <c r="G711" i="2"/>
  <c r="V74" i="11"/>
  <c r="L701" i="2"/>
  <c r="L711" i="2"/>
  <c r="W5" i="11"/>
  <c r="U671" i="2" l="1"/>
  <c r="U680" i="2"/>
  <c r="T684" i="2"/>
  <c r="T687" i="2"/>
  <c r="Y673" i="2"/>
  <c r="U676" i="2"/>
  <c r="U672" i="2"/>
  <c r="T673" i="2"/>
  <c r="T674" i="2"/>
  <c r="U689" i="2"/>
  <c r="T686" i="2"/>
  <c r="U688" i="2"/>
  <c r="U674" i="2"/>
  <c r="Y647" i="2"/>
  <c r="U686" i="2"/>
  <c r="Y674" i="2"/>
  <c r="U677" i="2"/>
  <c r="Y675" i="2"/>
  <c r="U679" i="2"/>
  <c r="T681" i="2"/>
  <c r="T689" i="2"/>
  <c r="T680" i="2"/>
  <c r="U685" i="2"/>
  <c r="Y688" i="2"/>
  <c r="T683" i="2"/>
  <c r="U678" i="2"/>
  <c r="T676" i="2"/>
  <c r="U675" i="2"/>
  <c r="U673" i="2"/>
  <c r="T677" i="2"/>
  <c r="T671" i="2"/>
  <c r="U682" i="2"/>
  <c r="Y678" i="2"/>
  <c r="T675" i="2"/>
  <c r="Y687" i="2"/>
  <c r="V511" i="2"/>
  <c r="V513" i="2"/>
  <c r="V525" i="2"/>
  <c r="V522" i="2"/>
  <c r="V514" i="2"/>
  <c r="V510" i="2"/>
  <c r="V521" i="2"/>
  <c r="V512" i="2"/>
  <c r="V518" i="2"/>
  <c r="V520" i="2"/>
  <c r="V526" i="2"/>
  <c r="V515" i="2"/>
  <c r="V519" i="2"/>
  <c r="V523" i="2"/>
  <c r="V517" i="2"/>
  <c r="V527" i="2"/>
  <c r="V528" i="2"/>
  <c r="V524" i="2"/>
  <c r="V516" i="2"/>
  <c r="V509" i="2"/>
  <c r="Y679" i="2"/>
  <c r="Y677" i="2"/>
  <c r="S521" i="2"/>
  <c r="S518" i="2"/>
  <c r="S519" i="2"/>
  <c r="S513" i="2"/>
  <c r="S516" i="2"/>
  <c r="S522" i="2"/>
  <c r="S511" i="2"/>
  <c r="S525" i="2"/>
  <c r="S528" i="2"/>
  <c r="S520" i="2"/>
  <c r="S515" i="2"/>
  <c r="S527" i="2"/>
  <c r="S512" i="2"/>
  <c r="S510" i="2"/>
  <c r="S517" i="2"/>
  <c r="S523" i="2"/>
  <c r="S524" i="2"/>
  <c r="S526" i="2"/>
  <c r="S514" i="2"/>
  <c r="S509" i="2"/>
  <c r="Y684" i="2"/>
  <c r="Y689" i="2"/>
  <c r="X676" i="2"/>
  <c r="Y681" i="2"/>
  <c r="X683" i="2"/>
  <c r="X685" i="2"/>
  <c r="X675" i="2"/>
  <c r="Q556" i="2"/>
  <c r="Q517" i="2"/>
  <c r="Q534" i="2"/>
  <c r="Q518" i="2"/>
  <c r="Q516" i="2"/>
  <c r="Q519" i="2"/>
  <c r="Q527" i="2"/>
  <c r="Q522" i="2"/>
  <c r="Q515" i="2"/>
  <c r="Q521" i="2"/>
  <c r="Q524" i="2"/>
  <c r="Q528" i="2"/>
  <c r="Q512" i="2"/>
  <c r="Q514" i="2"/>
  <c r="Q520" i="2"/>
  <c r="Q526" i="2"/>
  <c r="Q525" i="2"/>
  <c r="Q513" i="2"/>
  <c r="Q523" i="2"/>
  <c r="Q532" i="2"/>
  <c r="Z505" i="2"/>
  <c r="Z501" i="2"/>
  <c r="Z497" i="2"/>
  <c r="Z493" i="2"/>
  <c r="Z489" i="2"/>
  <c r="Z504" i="2"/>
  <c r="Z500" i="2"/>
  <c r="Z496" i="2"/>
  <c r="Z492" i="2"/>
  <c r="Z488" i="2"/>
  <c r="AL486" i="2"/>
  <c r="AD486" i="2"/>
  <c r="AE486" i="2"/>
  <c r="AF486" i="2"/>
  <c r="AG486" i="2"/>
  <c r="Z503" i="2"/>
  <c r="Z499" i="2"/>
  <c r="Z495" i="2"/>
  <c r="Z491" i="2"/>
  <c r="Z487" i="2"/>
  <c r="Z502" i="2"/>
  <c r="Z498" i="2"/>
  <c r="Z494" i="2"/>
  <c r="Z490" i="2"/>
  <c r="Z486" i="2"/>
  <c r="AH486" i="2"/>
  <c r="AI486" i="2"/>
  <c r="AJ486" i="2"/>
  <c r="AK486" i="2"/>
  <c r="AL494" i="2"/>
  <c r="AD494" i="2"/>
  <c r="AE494" i="2"/>
  <c r="AF494" i="2"/>
  <c r="AG494" i="2"/>
  <c r="AH494" i="2"/>
  <c r="AI494" i="2"/>
  <c r="AJ494" i="2"/>
  <c r="AK494" i="2"/>
  <c r="AL501" i="2"/>
  <c r="AD501" i="2"/>
  <c r="AE501" i="2"/>
  <c r="AF501" i="2"/>
  <c r="AI501" i="2"/>
  <c r="AH501" i="2"/>
  <c r="AG501" i="2"/>
  <c r="AJ501" i="2"/>
  <c r="AK501" i="2"/>
  <c r="AL491" i="2"/>
  <c r="AD491" i="2"/>
  <c r="AE491" i="2"/>
  <c r="AF491" i="2"/>
  <c r="AG491" i="2"/>
  <c r="AH491" i="2"/>
  <c r="AI491" i="2"/>
  <c r="AJ491" i="2"/>
  <c r="AK491" i="2"/>
  <c r="AK497" i="2"/>
  <c r="AL497" i="2"/>
  <c r="AD497" i="2"/>
  <c r="AE497" i="2"/>
  <c r="AF497" i="2"/>
  <c r="AG497" i="2"/>
  <c r="AH497" i="2"/>
  <c r="AI497" i="2"/>
  <c r="AJ497" i="2"/>
  <c r="AF488" i="2"/>
  <c r="AG488" i="2"/>
  <c r="AH488" i="2"/>
  <c r="AI488" i="2"/>
  <c r="AJ488" i="2"/>
  <c r="AK488" i="2"/>
  <c r="AL488" i="2"/>
  <c r="AD488" i="2"/>
  <c r="AE488" i="2"/>
  <c r="AF500" i="2"/>
  <c r="AK500" i="2"/>
  <c r="AH500" i="2"/>
  <c r="AE500" i="2"/>
  <c r="AJ500" i="2"/>
  <c r="AI500" i="2"/>
  <c r="AL500" i="2"/>
  <c r="AD500" i="2"/>
  <c r="AG500" i="2"/>
  <c r="AF504" i="2"/>
  <c r="AG504" i="2"/>
  <c r="AH504" i="2"/>
  <c r="AI504" i="2"/>
  <c r="AJ504" i="2"/>
  <c r="AK504" i="2"/>
  <c r="AL504" i="2"/>
  <c r="AD504" i="2"/>
  <c r="AE504" i="2"/>
  <c r="AF493" i="2"/>
  <c r="AG493" i="2"/>
  <c r="AH493" i="2"/>
  <c r="AI493" i="2"/>
  <c r="AJ493" i="2"/>
  <c r="AK493" i="2"/>
  <c r="AL493" i="2"/>
  <c r="AD493" i="2"/>
  <c r="AE493" i="2"/>
  <c r="AE499" i="2"/>
  <c r="AF499" i="2"/>
  <c r="AG499" i="2"/>
  <c r="AH499" i="2"/>
  <c r="AI499" i="2"/>
  <c r="AJ499" i="2"/>
  <c r="AK499" i="2"/>
  <c r="AL499" i="2"/>
  <c r="AD499" i="2"/>
  <c r="Y533" i="2"/>
  <c r="AC526" i="2"/>
  <c r="AC520" i="2"/>
  <c r="AC517" i="2"/>
  <c r="AC513" i="2"/>
  <c r="AC509" i="2"/>
  <c r="AC524" i="2"/>
  <c r="AC525" i="2"/>
  <c r="AC516" i="2"/>
  <c r="AC512" i="2"/>
  <c r="AC519" i="2"/>
  <c r="AC528" i="2"/>
  <c r="AC522" i="2"/>
  <c r="AC523" i="2"/>
  <c r="AC515" i="2"/>
  <c r="AC511" i="2"/>
  <c r="AC527" i="2"/>
  <c r="AC521" i="2"/>
  <c r="AC518" i="2"/>
  <c r="AC514" i="2"/>
  <c r="AC510" i="2"/>
  <c r="AH490" i="2"/>
  <c r="AI490" i="2"/>
  <c r="AJ490" i="2"/>
  <c r="AK490" i="2"/>
  <c r="AL490" i="2"/>
  <c r="AD490" i="2"/>
  <c r="AE490" i="2"/>
  <c r="AF490" i="2"/>
  <c r="AG490" i="2"/>
  <c r="AG496" i="2"/>
  <c r="AH496" i="2"/>
  <c r="AI496" i="2"/>
  <c r="AJ496" i="2"/>
  <c r="AK496" i="2"/>
  <c r="AL496" i="2"/>
  <c r="AD496" i="2"/>
  <c r="AE496" i="2"/>
  <c r="AF496" i="2"/>
  <c r="AH487" i="2"/>
  <c r="AI487" i="2"/>
  <c r="AJ487" i="2"/>
  <c r="AK487" i="2"/>
  <c r="AL487" i="2"/>
  <c r="AD487" i="2"/>
  <c r="AE487" i="2"/>
  <c r="AF487" i="2"/>
  <c r="AG487" i="2"/>
  <c r="AH495" i="2"/>
  <c r="AI495" i="2"/>
  <c r="AJ495" i="2"/>
  <c r="AK495" i="2"/>
  <c r="AL495" i="2"/>
  <c r="AD495" i="2"/>
  <c r="AE495" i="2"/>
  <c r="AF495" i="2"/>
  <c r="AG495" i="2"/>
  <c r="AH503" i="2"/>
  <c r="AI503" i="2"/>
  <c r="AJ503" i="2"/>
  <c r="AK503" i="2"/>
  <c r="AL503" i="2"/>
  <c r="AD503" i="2"/>
  <c r="AE503" i="2"/>
  <c r="AF503" i="2"/>
  <c r="AG503" i="2"/>
  <c r="AJ492" i="2"/>
  <c r="AK492" i="2"/>
  <c r="AL492" i="2"/>
  <c r="AD492" i="2"/>
  <c r="AE492" i="2"/>
  <c r="AF492" i="2"/>
  <c r="AG492" i="2"/>
  <c r="AH492" i="2"/>
  <c r="AI492" i="2"/>
  <c r="AI498" i="2"/>
  <c r="AJ498" i="2"/>
  <c r="AK498" i="2"/>
  <c r="AL498" i="2"/>
  <c r="AD498" i="2"/>
  <c r="AE498" i="2"/>
  <c r="AF498" i="2"/>
  <c r="AG498" i="2"/>
  <c r="AH498" i="2"/>
  <c r="AJ489" i="2"/>
  <c r="AK489" i="2"/>
  <c r="AL489" i="2"/>
  <c r="AD489" i="2"/>
  <c r="AE489" i="2"/>
  <c r="AF489" i="2"/>
  <c r="AG489" i="2"/>
  <c r="AH489" i="2"/>
  <c r="AI489" i="2"/>
  <c r="AJ502" i="2"/>
  <c r="AI502" i="2"/>
  <c r="AL502" i="2"/>
  <c r="AD502" i="2"/>
  <c r="AG502" i="2"/>
  <c r="AF502" i="2"/>
  <c r="AK502" i="2"/>
  <c r="AH502" i="2"/>
  <c r="AE502" i="2"/>
  <c r="AJ505" i="2"/>
  <c r="AK505" i="2"/>
  <c r="AL505" i="2"/>
  <c r="AD505" i="2"/>
  <c r="AE505" i="2"/>
  <c r="AF505" i="2"/>
  <c r="AG505" i="2"/>
  <c r="AH505" i="2"/>
  <c r="AI505" i="2"/>
  <c r="X677" i="2"/>
  <c r="X681" i="2"/>
  <c r="X688" i="2"/>
  <c r="X673" i="2"/>
  <c r="X671" i="2"/>
  <c r="X680" i="2"/>
  <c r="X686" i="2"/>
  <c r="X679" i="2"/>
  <c r="X672" i="2"/>
  <c r="X674" i="2"/>
  <c r="X647" i="2"/>
  <c r="X689" i="2"/>
  <c r="X682" i="2"/>
  <c r="X678" i="2"/>
  <c r="X684" i="2"/>
  <c r="X687" i="2"/>
  <c r="M704" i="2"/>
  <c r="N704" i="2" s="1"/>
  <c r="I704" i="2"/>
  <c r="H704" i="2"/>
  <c r="J704" i="2"/>
  <c r="U704" i="2" s="1"/>
  <c r="M711" i="2"/>
  <c r="N711" i="2" s="1"/>
  <c r="J711" i="2"/>
  <c r="I711" i="2"/>
  <c r="T711" i="2" s="1"/>
  <c r="H711" i="2"/>
  <c r="J701" i="2"/>
  <c r="I701" i="2"/>
  <c r="T701" i="2" s="1"/>
  <c r="H701" i="2"/>
  <c r="M701" i="2"/>
  <c r="N701" i="2" s="1"/>
  <c r="H700" i="2"/>
  <c r="J700" i="2"/>
  <c r="I700" i="2"/>
  <c r="M700" i="2"/>
  <c r="N700" i="2" s="1"/>
  <c r="H702" i="2"/>
  <c r="J702" i="2"/>
  <c r="I702" i="2"/>
  <c r="T702" i="2" s="1"/>
  <c r="M702" i="2"/>
  <c r="N702" i="2" s="1"/>
  <c r="J707" i="2"/>
  <c r="U707" i="2" s="1"/>
  <c r="I707" i="2"/>
  <c r="H707" i="2"/>
  <c r="M707" i="2"/>
  <c r="N707" i="2" s="1"/>
  <c r="J699" i="2"/>
  <c r="I699" i="2"/>
  <c r="H699" i="2"/>
  <c r="M699" i="2"/>
  <c r="N699" i="2" s="1"/>
  <c r="Y699" i="2" s="1"/>
  <c r="J695" i="2"/>
  <c r="I695" i="2"/>
  <c r="T695" i="2" s="1"/>
  <c r="H695" i="2"/>
  <c r="M695" i="2"/>
  <c r="N695" i="2" s="1"/>
  <c r="Y695" i="2" s="1"/>
  <c r="M706" i="2"/>
  <c r="N706" i="2" s="1"/>
  <c r="Y706" i="2" s="1"/>
  <c r="I706" i="2"/>
  <c r="H706" i="2"/>
  <c r="J706" i="2"/>
  <c r="U706" i="2" s="1"/>
  <c r="M709" i="2"/>
  <c r="N709" i="2" s="1"/>
  <c r="Y709" i="2" s="1"/>
  <c r="J709" i="2"/>
  <c r="I709" i="2"/>
  <c r="H709" i="2"/>
  <c r="H694" i="2"/>
  <c r="J694" i="2"/>
  <c r="I694" i="2"/>
  <c r="M694" i="2"/>
  <c r="N694" i="2" s="1"/>
  <c r="H710" i="2"/>
  <c r="J710" i="2"/>
  <c r="U710" i="2" s="1"/>
  <c r="I710" i="2"/>
  <c r="M710" i="2"/>
  <c r="N710" i="2" s="1"/>
  <c r="J703" i="2"/>
  <c r="I703" i="2"/>
  <c r="H703" i="2"/>
  <c r="M703" i="2"/>
  <c r="N703" i="2" s="1"/>
  <c r="Y703" i="2" s="1"/>
  <c r="H698" i="2"/>
  <c r="J698" i="2"/>
  <c r="I698" i="2"/>
  <c r="M698" i="2"/>
  <c r="N698" i="2" s="1"/>
  <c r="J705" i="2"/>
  <c r="I705" i="2"/>
  <c r="T705" i="2" s="1"/>
  <c r="H705" i="2"/>
  <c r="M705" i="2"/>
  <c r="N705" i="2" s="1"/>
  <c r="Y705" i="2" s="1"/>
  <c r="J697" i="2"/>
  <c r="I697" i="2"/>
  <c r="H697" i="2"/>
  <c r="M697" i="2"/>
  <c r="N697" i="2" s="1"/>
  <c r="H696" i="2"/>
  <c r="J696" i="2"/>
  <c r="I696" i="2"/>
  <c r="M696" i="2"/>
  <c r="N696" i="2" s="1"/>
  <c r="H670" i="2"/>
  <c r="J670" i="2"/>
  <c r="U670" i="2" s="1"/>
  <c r="I670" i="2"/>
  <c r="T670" i="2" s="1"/>
  <c r="M670" i="2"/>
  <c r="N670" i="2" s="1"/>
  <c r="H712" i="2"/>
  <c r="J712" i="2"/>
  <c r="I712" i="2"/>
  <c r="M712" i="2"/>
  <c r="N712" i="2" s="1"/>
  <c r="H708" i="2"/>
  <c r="J708" i="2"/>
  <c r="I708" i="2"/>
  <c r="T708" i="2" s="1"/>
  <c r="M708" i="2"/>
  <c r="N708" i="2" s="1"/>
  <c r="Y708" i="2" s="1"/>
  <c r="P704" i="2"/>
  <c r="E727" i="2"/>
  <c r="P711" i="2"/>
  <c r="E734" i="2"/>
  <c r="P701" i="2"/>
  <c r="E724" i="2"/>
  <c r="P700" i="2"/>
  <c r="E723" i="2"/>
  <c r="W711" i="2"/>
  <c r="P702" i="2"/>
  <c r="E725" i="2"/>
  <c r="P707" i="2"/>
  <c r="E730" i="2"/>
  <c r="P699" i="2"/>
  <c r="E722" i="2"/>
  <c r="P695" i="2"/>
  <c r="E718" i="2"/>
  <c r="P706" i="2"/>
  <c r="E729" i="2"/>
  <c r="P709" i="2"/>
  <c r="E732" i="2"/>
  <c r="R711" i="2"/>
  <c r="R699" i="2"/>
  <c r="W704" i="2"/>
  <c r="R706" i="2"/>
  <c r="P694" i="2"/>
  <c r="E717" i="2"/>
  <c r="R701" i="2"/>
  <c r="W710" i="2"/>
  <c r="W707" i="2"/>
  <c r="R702" i="2"/>
  <c r="P710" i="2"/>
  <c r="E733" i="2"/>
  <c r="R698" i="2"/>
  <c r="W695" i="2"/>
  <c r="R700" i="2"/>
  <c r="R707" i="2"/>
  <c r="W703" i="2"/>
  <c r="R697" i="2"/>
  <c r="R695" i="2"/>
  <c r="W700" i="2"/>
  <c r="P703" i="2"/>
  <c r="E726" i="2"/>
  <c r="W699" i="2"/>
  <c r="R705" i="2"/>
  <c r="W701" i="2"/>
  <c r="W705" i="2"/>
  <c r="P698" i="2"/>
  <c r="E721" i="2"/>
  <c r="P705" i="2"/>
  <c r="E728" i="2"/>
  <c r="P697" i="2"/>
  <c r="E720" i="2"/>
  <c r="P696" i="2"/>
  <c r="E719" i="2"/>
  <c r="P670" i="2"/>
  <c r="E693" i="2"/>
  <c r="R704" i="2"/>
  <c r="P712" i="2"/>
  <c r="E735" i="2"/>
  <c r="W708" i="2"/>
  <c r="R703" i="2"/>
  <c r="W702" i="2"/>
  <c r="W712" i="2"/>
  <c r="R708" i="2"/>
  <c r="W696" i="2"/>
  <c r="W698" i="2"/>
  <c r="W709" i="2"/>
  <c r="R694" i="2"/>
  <c r="W706" i="2"/>
  <c r="R712" i="2"/>
  <c r="R710" i="2"/>
  <c r="W694" i="2"/>
  <c r="R709" i="2"/>
  <c r="W697" i="2"/>
  <c r="R670" i="2"/>
  <c r="R696" i="2"/>
  <c r="W670" i="2"/>
  <c r="P708" i="2"/>
  <c r="E731" i="2"/>
  <c r="K729" i="2"/>
  <c r="W85" i="11"/>
  <c r="X13" i="11"/>
  <c r="G724" i="2"/>
  <c r="K730" i="2"/>
  <c r="F734" i="2"/>
  <c r="L734" i="2"/>
  <c r="G722" i="2"/>
  <c r="G693" i="2"/>
  <c r="L730" i="2"/>
  <c r="F735" i="2"/>
  <c r="Z3" i="11"/>
  <c r="X50" i="11"/>
  <c r="L735" i="2"/>
  <c r="F722" i="2"/>
  <c r="X35" i="11"/>
  <c r="X8" i="11"/>
  <c r="K721" i="2"/>
  <c r="X12" i="11"/>
  <c r="X43" i="11"/>
  <c r="W80" i="11"/>
  <c r="W77" i="11"/>
  <c r="X17" i="11"/>
  <c r="X60" i="11"/>
  <c r="L729" i="2"/>
  <c r="X27" i="11"/>
  <c r="X64" i="11"/>
  <c r="W74" i="11"/>
  <c r="X52" i="11"/>
  <c r="G717" i="2"/>
  <c r="X7" i="11"/>
  <c r="X47" i="11"/>
  <c r="K731" i="2"/>
  <c r="X38" i="11"/>
  <c r="W68" i="11"/>
  <c r="X62" i="11"/>
  <c r="G728" i="2"/>
  <c r="X40" i="11"/>
  <c r="X30" i="11"/>
  <c r="W75" i="11"/>
  <c r="F725" i="2"/>
  <c r="X31" i="11"/>
  <c r="X20" i="11"/>
  <c r="W76" i="11"/>
  <c r="G727" i="2"/>
  <c r="K726" i="2"/>
  <c r="G720" i="2"/>
  <c r="K735" i="2"/>
  <c r="X28" i="11"/>
  <c r="X14" i="11"/>
  <c r="X9" i="11"/>
  <c r="X10" i="11"/>
  <c r="F723" i="2"/>
  <c r="L724" i="2"/>
  <c r="X42" i="11"/>
  <c r="F731" i="2"/>
  <c r="G735" i="2"/>
  <c r="F727" i="2"/>
  <c r="K727" i="2"/>
  <c r="K693" i="2"/>
  <c r="X29" i="11"/>
  <c r="L720" i="2"/>
  <c r="X16" i="11"/>
  <c r="K717" i="2"/>
  <c r="W69" i="11"/>
  <c r="W79" i="11"/>
  <c r="K732" i="2"/>
  <c r="W86" i="11"/>
  <c r="G723" i="2"/>
  <c r="X61" i="11"/>
  <c r="L727" i="2"/>
  <c r="K723" i="2"/>
  <c r="X59" i="11"/>
  <c r="L717" i="2"/>
  <c r="K722" i="2"/>
  <c r="F720" i="2"/>
  <c r="X58" i="11"/>
  <c r="X54" i="11"/>
  <c r="W73" i="11"/>
  <c r="X24" i="11"/>
  <c r="F718" i="2"/>
  <c r="F728" i="2"/>
  <c r="F729" i="2"/>
  <c r="X21" i="11"/>
  <c r="X36" i="11"/>
  <c r="K728" i="2"/>
  <c r="X37" i="11"/>
  <c r="X15" i="11"/>
  <c r="L718" i="2"/>
  <c r="L719" i="2"/>
  <c r="X5" i="11"/>
  <c r="X53" i="11"/>
  <c r="K733" i="2"/>
  <c r="X41" i="11"/>
  <c r="K734" i="2"/>
  <c r="X56" i="11"/>
  <c r="G726" i="2"/>
  <c r="L721" i="2"/>
  <c r="W82" i="11"/>
  <c r="X55" i="11"/>
  <c r="G734" i="2"/>
  <c r="X26" i="11"/>
  <c r="X18" i="11"/>
  <c r="K725" i="2"/>
  <c r="L728" i="2"/>
  <c r="X19" i="11"/>
  <c r="F693" i="2"/>
  <c r="X51" i="11"/>
  <c r="F732" i="2"/>
  <c r="X11" i="11"/>
  <c r="W78" i="11"/>
  <c r="L722" i="2"/>
  <c r="X34" i="11"/>
  <c r="F724" i="2"/>
  <c r="K724" i="2"/>
  <c r="Y2" i="11"/>
  <c r="W84" i="11"/>
  <c r="F717" i="2"/>
  <c r="K719" i="2"/>
  <c r="L733" i="2"/>
  <c r="L693" i="2"/>
  <c r="X65" i="11"/>
  <c r="W87" i="11"/>
  <c r="W72" i="11"/>
  <c r="K720" i="2"/>
  <c r="X25" i="11"/>
  <c r="G721" i="2"/>
  <c r="W83" i="11"/>
  <c r="X6" i="11"/>
  <c r="L726" i="2"/>
  <c r="L731" i="2"/>
  <c r="G733" i="2"/>
  <c r="G725" i="2"/>
  <c r="W71" i="11"/>
  <c r="X32" i="11"/>
  <c r="W70" i="11"/>
  <c r="X46" i="11"/>
  <c r="G732" i="2"/>
  <c r="L732" i="2"/>
  <c r="X33" i="11"/>
  <c r="L725" i="2"/>
  <c r="G718" i="2"/>
  <c r="G719" i="2"/>
  <c r="G731" i="2"/>
  <c r="W81" i="11"/>
  <c r="X49" i="11"/>
  <c r="G730" i="2"/>
  <c r="K718" i="2"/>
  <c r="F721" i="2"/>
  <c r="F719" i="2"/>
  <c r="Y4" i="11"/>
  <c r="L723" i="2"/>
  <c r="G729" i="2"/>
  <c r="X48" i="11"/>
  <c r="F726" i="2"/>
  <c r="F733" i="2"/>
  <c r="X57" i="11"/>
  <c r="X39" i="11"/>
  <c r="F730" i="2"/>
  <c r="X63" i="11"/>
  <c r="U694" i="2" l="1"/>
  <c r="U703" i="2"/>
  <c r="T707" i="2"/>
  <c r="T710" i="2"/>
  <c r="Y696" i="2"/>
  <c r="U699" i="2"/>
  <c r="U695" i="2"/>
  <c r="T696" i="2"/>
  <c r="T697" i="2"/>
  <c r="U712" i="2"/>
  <c r="T709" i="2"/>
  <c r="U711" i="2"/>
  <c r="U697" i="2"/>
  <c r="Y670" i="2"/>
  <c r="Y697" i="2"/>
  <c r="U709" i="2"/>
  <c r="U700" i="2"/>
  <c r="U702" i="2"/>
  <c r="Y698" i="2"/>
  <c r="T704" i="2"/>
  <c r="T712" i="2"/>
  <c r="T703" i="2"/>
  <c r="U708" i="2"/>
  <c r="Y711" i="2"/>
  <c r="T706" i="2"/>
  <c r="U701" i="2"/>
  <c r="U698" i="2"/>
  <c r="T699" i="2"/>
  <c r="U696" i="2"/>
  <c r="T700" i="2"/>
  <c r="T694" i="2"/>
  <c r="U705" i="2"/>
  <c r="Y701" i="2"/>
  <c r="T698" i="2"/>
  <c r="Y710" i="2"/>
  <c r="V536" i="2"/>
  <c r="V551" i="2"/>
  <c r="V550" i="2"/>
  <c r="V544" i="2"/>
  <c r="V546" i="2"/>
  <c r="V533" i="2"/>
  <c r="V543" i="2"/>
  <c r="V535" i="2"/>
  <c r="V542" i="2"/>
  <c r="V537" i="2"/>
  <c r="V547" i="2"/>
  <c r="V540" i="2"/>
  <c r="V538" i="2"/>
  <c r="V545" i="2"/>
  <c r="V541" i="2"/>
  <c r="V539" i="2"/>
  <c r="V549" i="2"/>
  <c r="V548" i="2"/>
  <c r="V534" i="2"/>
  <c r="V532" i="2"/>
  <c r="Y702" i="2"/>
  <c r="Y700" i="2"/>
  <c r="S546" i="2"/>
  <c r="S537" i="2"/>
  <c r="S533" i="2"/>
  <c r="S545" i="2"/>
  <c r="S549" i="2"/>
  <c r="S535" i="2"/>
  <c r="S538" i="2"/>
  <c r="S542" i="2"/>
  <c r="S541" i="2"/>
  <c r="S540" i="2"/>
  <c r="S547" i="2"/>
  <c r="S550" i="2"/>
  <c r="S543" i="2"/>
  <c r="S539" i="2"/>
  <c r="S548" i="2"/>
  <c r="S534" i="2"/>
  <c r="S551" i="2"/>
  <c r="S536" i="2"/>
  <c r="S544" i="2"/>
  <c r="S532" i="2"/>
  <c r="X700" i="2"/>
  <c r="X697" i="2"/>
  <c r="Y707" i="2"/>
  <c r="Y712" i="2"/>
  <c r="Y704" i="2"/>
  <c r="X709" i="2"/>
  <c r="X703" i="2"/>
  <c r="X706" i="2"/>
  <c r="X704" i="2"/>
  <c r="Q555" i="2"/>
  <c r="Q536" i="2"/>
  <c r="Q549" i="2"/>
  <c r="Q537" i="2"/>
  <c r="Q551" i="2"/>
  <c r="Q544" i="2"/>
  <c r="Q545" i="2"/>
  <c r="Q542" i="2"/>
  <c r="Q541" i="2"/>
  <c r="Q540" i="2"/>
  <c r="Q546" i="2"/>
  <c r="Q548" i="2"/>
  <c r="Q543" i="2"/>
  <c r="Q535" i="2"/>
  <c r="Q547" i="2"/>
  <c r="Q538" i="2"/>
  <c r="Q550" i="2"/>
  <c r="Q539" i="2"/>
  <c r="Q557" i="2"/>
  <c r="Q579" i="2"/>
  <c r="X710" i="2"/>
  <c r="X707" i="2"/>
  <c r="X701" i="2"/>
  <c r="X712" i="2"/>
  <c r="X702" i="2"/>
  <c r="X698" i="2"/>
  <c r="X699" i="2"/>
  <c r="X696" i="2"/>
  <c r="X705" i="2"/>
  <c r="X670" i="2"/>
  <c r="X695" i="2"/>
  <c r="X711" i="2"/>
  <c r="X708" i="2"/>
  <c r="X694" i="2"/>
  <c r="AE510" i="2"/>
  <c r="AF510" i="2"/>
  <c r="AG510" i="2"/>
  <c r="AH510" i="2"/>
  <c r="AI510" i="2"/>
  <c r="AJ510" i="2"/>
  <c r="AK510" i="2"/>
  <c r="AL510" i="2"/>
  <c r="AD510" i="2"/>
  <c r="AG518" i="2"/>
  <c r="AF518" i="2"/>
  <c r="AI518" i="2"/>
  <c r="AH518" i="2"/>
  <c r="AK518" i="2"/>
  <c r="AJ518" i="2"/>
  <c r="AL518" i="2"/>
  <c r="AE518" i="2"/>
  <c r="AD518" i="2"/>
  <c r="AF527" i="2"/>
  <c r="AG527" i="2"/>
  <c r="AH527" i="2"/>
  <c r="AI527" i="2"/>
  <c r="AJ527" i="2"/>
  <c r="AK527" i="2"/>
  <c r="AL527" i="2"/>
  <c r="AD527" i="2"/>
  <c r="AE527" i="2"/>
  <c r="AE515" i="2"/>
  <c r="AF515" i="2"/>
  <c r="AG515" i="2"/>
  <c r="AH515" i="2"/>
  <c r="AI515" i="2"/>
  <c r="AJ515" i="2"/>
  <c r="AK515" i="2"/>
  <c r="AL515" i="2"/>
  <c r="AD515" i="2"/>
  <c r="AE522" i="2"/>
  <c r="AF522" i="2"/>
  <c r="AG522" i="2"/>
  <c r="AH522" i="2"/>
  <c r="AI522" i="2"/>
  <c r="AJ522" i="2"/>
  <c r="AK522" i="2"/>
  <c r="AL522" i="2"/>
  <c r="AD522" i="2"/>
  <c r="AL519" i="2"/>
  <c r="AD519" i="2"/>
  <c r="AG519" i="2"/>
  <c r="AF519" i="2"/>
  <c r="AK519" i="2"/>
  <c r="AH519" i="2"/>
  <c r="AE519" i="2"/>
  <c r="AJ519" i="2"/>
  <c r="AI519" i="2"/>
  <c r="AK516" i="2"/>
  <c r="AL516" i="2"/>
  <c r="AD516" i="2"/>
  <c r="AE516" i="2"/>
  <c r="AF516" i="2"/>
  <c r="AG516" i="2"/>
  <c r="AH516" i="2"/>
  <c r="AI516" i="2"/>
  <c r="AJ516" i="2"/>
  <c r="AL524" i="2"/>
  <c r="AD524" i="2"/>
  <c r="AE524" i="2"/>
  <c r="AF524" i="2"/>
  <c r="AI524" i="2"/>
  <c r="AH524" i="2"/>
  <c r="AG524" i="2"/>
  <c r="AJ524" i="2"/>
  <c r="AK524" i="2"/>
  <c r="AK513" i="2"/>
  <c r="AL513" i="2"/>
  <c r="AD513" i="2"/>
  <c r="AE513" i="2"/>
  <c r="AF513" i="2"/>
  <c r="AG513" i="2"/>
  <c r="AH513" i="2"/>
  <c r="AI513" i="2"/>
  <c r="AJ513" i="2"/>
  <c r="AK520" i="2"/>
  <c r="AL520" i="2"/>
  <c r="AD520" i="2"/>
  <c r="AE520" i="2"/>
  <c r="AF520" i="2"/>
  <c r="AG520" i="2"/>
  <c r="AH520" i="2"/>
  <c r="AI520" i="2"/>
  <c r="AJ520" i="2"/>
  <c r="Y556" i="2"/>
  <c r="AC549" i="2"/>
  <c r="AC543" i="2"/>
  <c r="AC540" i="2"/>
  <c r="AC536" i="2"/>
  <c r="AC532" i="2"/>
  <c r="AC547" i="2"/>
  <c r="AC548" i="2"/>
  <c r="AC539" i="2"/>
  <c r="AC535" i="2"/>
  <c r="AC542" i="2"/>
  <c r="AC551" i="2"/>
  <c r="AC545" i="2"/>
  <c r="AC546" i="2"/>
  <c r="AC538" i="2"/>
  <c r="AC534" i="2"/>
  <c r="AC550" i="2"/>
  <c r="AC544" i="2"/>
  <c r="AC541" i="2"/>
  <c r="AC537" i="2"/>
  <c r="AC533" i="2"/>
  <c r="AI514" i="2"/>
  <c r="AJ514" i="2"/>
  <c r="AK514" i="2"/>
  <c r="AL514" i="2"/>
  <c r="AD514" i="2"/>
  <c r="AE514" i="2"/>
  <c r="AF514" i="2"/>
  <c r="AG514" i="2"/>
  <c r="AH514" i="2"/>
  <c r="AI521" i="2"/>
  <c r="AJ521" i="2"/>
  <c r="AK521" i="2"/>
  <c r="AL521" i="2"/>
  <c r="AD521" i="2"/>
  <c r="AE521" i="2"/>
  <c r="AF521" i="2"/>
  <c r="AG521" i="2"/>
  <c r="AH521" i="2"/>
  <c r="AI511" i="2"/>
  <c r="AJ511" i="2"/>
  <c r="AK511" i="2"/>
  <c r="AL511" i="2"/>
  <c r="AD511" i="2"/>
  <c r="AE511" i="2"/>
  <c r="AF511" i="2"/>
  <c r="AG511" i="2"/>
  <c r="AH511" i="2"/>
  <c r="AJ523" i="2"/>
  <c r="AI523" i="2"/>
  <c r="AL523" i="2"/>
  <c r="AD523" i="2"/>
  <c r="AG523" i="2"/>
  <c r="AF523" i="2"/>
  <c r="AK523" i="2"/>
  <c r="AH523" i="2"/>
  <c r="AE523" i="2"/>
  <c r="AJ528" i="2"/>
  <c r="AK528" i="2"/>
  <c r="AL528" i="2"/>
  <c r="AD528" i="2"/>
  <c r="AE528" i="2"/>
  <c r="AF528" i="2"/>
  <c r="AG528" i="2"/>
  <c r="AH528" i="2"/>
  <c r="AI528" i="2"/>
  <c r="AG512" i="2"/>
  <c r="AH512" i="2"/>
  <c r="AI512" i="2"/>
  <c r="AJ512" i="2"/>
  <c r="AK512" i="2"/>
  <c r="AL512" i="2"/>
  <c r="AD512" i="2"/>
  <c r="AE512" i="2"/>
  <c r="AF512" i="2"/>
  <c r="AH525" i="2"/>
  <c r="AE525" i="2"/>
  <c r="AJ525" i="2"/>
  <c r="AI525" i="2"/>
  <c r="AL525" i="2"/>
  <c r="AD525" i="2"/>
  <c r="AG525" i="2"/>
  <c r="AF525" i="2"/>
  <c r="AK525" i="2"/>
  <c r="Z526" i="2"/>
  <c r="Z522" i="2"/>
  <c r="Z518" i="2"/>
  <c r="Z514" i="2"/>
  <c r="Z510" i="2"/>
  <c r="Z525" i="2"/>
  <c r="Z521" i="2"/>
  <c r="Z517" i="2"/>
  <c r="Z513" i="2"/>
  <c r="Z509" i="2"/>
  <c r="AG509" i="2"/>
  <c r="AH509" i="2"/>
  <c r="AI509" i="2"/>
  <c r="AJ509" i="2"/>
  <c r="Z528" i="2"/>
  <c r="Z524" i="2"/>
  <c r="Z520" i="2"/>
  <c r="Z516" i="2"/>
  <c r="Z512" i="2"/>
  <c r="Z527" i="2"/>
  <c r="Z523" i="2"/>
  <c r="Z519" i="2"/>
  <c r="Z515" i="2"/>
  <c r="Z511" i="2"/>
  <c r="AK509" i="2"/>
  <c r="AL509" i="2"/>
  <c r="AD509" i="2"/>
  <c r="AE509" i="2"/>
  <c r="AF509" i="2"/>
  <c r="AG517" i="2"/>
  <c r="AH517" i="2"/>
  <c r="AI517" i="2"/>
  <c r="AJ517" i="2"/>
  <c r="AK517" i="2"/>
  <c r="AL517" i="2"/>
  <c r="AD517" i="2"/>
  <c r="AE517" i="2"/>
  <c r="AF517" i="2"/>
  <c r="AH526" i="2"/>
  <c r="AI526" i="2"/>
  <c r="AJ526" i="2"/>
  <c r="AK526" i="2"/>
  <c r="AL526" i="2"/>
  <c r="AD526" i="2"/>
  <c r="AE526" i="2"/>
  <c r="AF526" i="2"/>
  <c r="AG526" i="2"/>
  <c r="J731" i="2"/>
  <c r="I731" i="2"/>
  <c r="T731" i="2" s="1"/>
  <c r="H731" i="2"/>
  <c r="M731" i="2"/>
  <c r="N731" i="2" s="1"/>
  <c r="Y731" i="2" s="1"/>
  <c r="H735" i="2"/>
  <c r="J735" i="2"/>
  <c r="I735" i="2"/>
  <c r="M735" i="2"/>
  <c r="N735" i="2" s="1"/>
  <c r="J693" i="2"/>
  <c r="U693" i="2" s="1"/>
  <c r="I693" i="2"/>
  <c r="T693" i="2" s="1"/>
  <c r="H693" i="2"/>
  <c r="M693" i="2"/>
  <c r="N693" i="2" s="1"/>
  <c r="M719" i="2"/>
  <c r="N719" i="2" s="1"/>
  <c r="I719" i="2"/>
  <c r="H719" i="2"/>
  <c r="J719" i="2"/>
  <c r="M720" i="2"/>
  <c r="J720" i="2"/>
  <c r="I720" i="2"/>
  <c r="H720" i="2"/>
  <c r="J728" i="2"/>
  <c r="I728" i="2"/>
  <c r="T728" i="2" s="1"/>
  <c r="H728" i="2"/>
  <c r="M728" i="2"/>
  <c r="N728" i="2" s="1"/>
  <c r="Y728" i="2" s="1"/>
  <c r="M721" i="2"/>
  <c r="I721" i="2"/>
  <c r="H721" i="2"/>
  <c r="J721" i="2"/>
  <c r="J726" i="2"/>
  <c r="I726" i="2"/>
  <c r="H726" i="2"/>
  <c r="M726" i="2"/>
  <c r="N726" i="2" s="1"/>
  <c r="Y726" i="2" s="1"/>
  <c r="M717" i="2"/>
  <c r="N717" i="2" s="1"/>
  <c r="I717" i="2"/>
  <c r="H717" i="2"/>
  <c r="J717" i="2"/>
  <c r="H732" i="2"/>
  <c r="J732" i="2"/>
  <c r="I732" i="2"/>
  <c r="M732" i="2"/>
  <c r="N732" i="2" s="1"/>
  <c r="Y732" i="2" s="1"/>
  <c r="H729" i="2"/>
  <c r="J729" i="2"/>
  <c r="U729" i="2" s="1"/>
  <c r="I729" i="2"/>
  <c r="M729" i="2"/>
  <c r="N729" i="2" s="1"/>
  <c r="Y729" i="2" s="1"/>
  <c r="M718" i="2"/>
  <c r="N718" i="2" s="1"/>
  <c r="Y718" i="2" s="1"/>
  <c r="J718" i="2"/>
  <c r="I718" i="2"/>
  <c r="T718" i="2" s="1"/>
  <c r="H718" i="2"/>
  <c r="M722" i="2"/>
  <c r="N722" i="2" s="1"/>
  <c r="Y722" i="2" s="1"/>
  <c r="J722" i="2"/>
  <c r="I722" i="2"/>
  <c r="H722" i="2"/>
  <c r="J730" i="2"/>
  <c r="U730" i="2" s="1"/>
  <c r="I730" i="2"/>
  <c r="H730" i="2"/>
  <c r="M730" i="2"/>
  <c r="N730" i="2" s="1"/>
  <c r="M725" i="2"/>
  <c r="I725" i="2"/>
  <c r="T725" i="2" s="1"/>
  <c r="H725" i="2"/>
  <c r="J725" i="2"/>
  <c r="M723" i="2"/>
  <c r="I723" i="2"/>
  <c r="H723" i="2"/>
  <c r="J723" i="2"/>
  <c r="M724" i="2"/>
  <c r="N724" i="2" s="1"/>
  <c r="J724" i="2"/>
  <c r="I724" i="2"/>
  <c r="T724" i="2" s="1"/>
  <c r="H724" i="2"/>
  <c r="J734" i="2"/>
  <c r="I734" i="2"/>
  <c r="T734" i="2" s="1"/>
  <c r="H734" i="2"/>
  <c r="M734" i="2"/>
  <c r="N734" i="2" s="1"/>
  <c r="H727" i="2"/>
  <c r="J727" i="2"/>
  <c r="U727" i="2" s="1"/>
  <c r="I727" i="2"/>
  <c r="M727" i="2"/>
  <c r="N727" i="2" s="1"/>
  <c r="H733" i="2"/>
  <c r="J733" i="2"/>
  <c r="U733" i="2" s="1"/>
  <c r="I733" i="2"/>
  <c r="T733" i="2" s="1"/>
  <c r="M733" i="2"/>
  <c r="N733" i="2" s="1"/>
  <c r="P731" i="2"/>
  <c r="E754" i="2"/>
  <c r="R693" i="2"/>
  <c r="R732" i="2"/>
  <c r="W729" i="2"/>
  <c r="R717" i="2"/>
  <c r="W721" i="2"/>
  <c r="R731" i="2"/>
  <c r="W725" i="2"/>
  <c r="R726" i="2"/>
  <c r="P735" i="2"/>
  <c r="E758" i="2"/>
  <c r="R727" i="2"/>
  <c r="P693" i="2"/>
  <c r="E716" i="2"/>
  <c r="P719" i="2"/>
  <c r="E742" i="2"/>
  <c r="P720" i="2"/>
  <c r="E743" i="2"/>
  <c r="P728" i="2"/>
  <c r="E751" i="2"/>
  <c r="P721" i="2"/>
  <c r="E744" i="2"/>
  <c r="W728" i="2"/>
  <c r="W724" i="2"/>
  <c r="W722" i="2"/>
  <c r="P726" i="2"/>
  <c r="E749" i="2"/>
  <c r="W723" i="2"/>
  <c r="R720" i="2"/>
  <c r="W718" i="2"/>
  <c r="R725" i="2"/>
  <c r="P717" i="2"/>
  <c r="E740" i="2"/>
  <c r="P732" i="2"/>
  <c r="E755" i="2"/>
  <c r="P729" i="2"/>
  <c r="E752" i="2"/>
  <c r="P718" i="2"/>
  <c r="E741" i="2"/>
  <c r="P722" i="2"/>
  <c r="E745" i="2"/>
  <c r="P730" i="2"/>
  <c r="E753" i="2"/>
  <c r="P725" i="2"/>
  <c r="E748" i="2"/>
  <c r="P723" i="2"/>
  <c r="E746" i="2"/>
  <c r="P724" i="2"/>
  <c r="E747" i="2"/>
  <c r="P734" i="2"/>
  <c r="E757" i="2"/>
  <c r="P727" i="2"/>
  <c r="E750" i="2"/>
  <c r="W693" i="2"/>
  <c r="R719" i="2"/>
  <c r="W720" i="2"/>
  <c r="W717" i="2"/>
  <c r="R733" i="2"/>
  <c r="R735" i="2"/>
  <c r="W732" i="2"/>
  <c r="W719" i="2"/>
  <c r="W735" i="2"/>
  <c r="W731" i="2"/>
  <c r="R728" i="2"/>
  <c r="R718" i="2"/>
  <c r="W726" i="2"/>
  <c r="R730" i="2"/>
  <c r="R723" i="2"/>
  <c r="R721" i="2"/>
  <c r="P733" i="2"/>
  <c r="E756" i="2"/>
  <c r="W730" i="2"/>
  <c r="W733" i="2"/>
  <c r="R724" i="2"/>
  <c r="R729" i="2"/>
  <c r="W727" i="2"/>
  <c r="R722" i="2"/>
  <c r="R734" i="2"/>
  <c r="W734" i="2"/>
  <c r="G757" i="2"/>
  <c r="F716" i="2"/>
  <c r="X85" i="11"/>
  <c r="Y58" i="11"/>
  <c r="G751" i="2"/>
  <c r="Y31" i="11"/>
  <c r="Y47" i="11"/>
  <c r="G752" i="2"/>
  <c r="Y20" i="11"/>
  <c r="Y32" i="11"/>
  <c r="Y30" i="11"/>
  <c r="F758" i="2"/>
  <c r="G744" i="2"/>
  <c r="Y25" i="11"/>
  <c r="F746" i="2"/>
  <c r="Y16" i="11"/>
  <c r="Y36" i="11"/>
  <c r="Y8" i="11"/>
  <c r="L746" i="2"/>
  <c r="G750" i="2"/>
  <c r="X74" i="11"/>
  <c r="X72" i="11"/>
  <c r="X77" i="11"/>
  <c r="L749" i="2"/>
  <c r="L753" i="2"/>
  <c r="L741" i="2"/>
  <c r="L757" i="2"/>
  <c r="Y21" i="11"/>
  <c r="L716" i="2"/>
  <c r="G742" i="2"/>
  <c r="K743" i="2"/>
  <c r="F752" i="2"/>
  <c r="Y14" i="11"/>
  <c r="Y27" i="11"/>
  <c r="Y35" i="11"/>
  <c r="L751" i="2"/>
  <c r="Y59" i="11"/>
  <c r="X82" i="11"/>
  <c r="X70" i="11"/>
  <c r="Y40" i="11"/>
  <c r="Y5" i="11"/>
  <c r="Y48" i="11"/>
  <c r="K741" i="2"/>
  <c r="Y61" i="11"/>
  <c r="X75" i="11"/>
  <c r="K757" i="2"/>
  <c r="L758" i="2"/>
  <c r="G758" i="2"/>
  <c r="K748" i="2"/>
  <c r="X87" i="11"/>
  <c r="G743" i="2"/>
  <c r="Y43" i="11"/>
  <c r="Y33" i="11"/>
  <c r="F742" i="2"/>
  <c r="G754" i="2"/>
  <c r="F745" i="2"/>
  <c r="Y24" i="11"/>
  <c r="G753" i="2"/>
  <c r="Y13" i="11"/>
  <c r="F754" i="2"/>
  <c r="Y53" i="11"/>
  <c r="Y62" i="11"/>
  <c r="G748" i="2"/>
  <c r="F743" i="2"/>
  <c r="Y39" i="11"/>
  <c r="K752" i="2"/>
  <c r="K749" i="2"/>
  <c r="L743" i="2"/>
  <c r="K750" i="2"/>
  <c r="G746" i="2"/>
  <c r="K751" i="2"/>
  <c r="L748" i="2"/>
  <c r="G755" i="2"/>
  <c r="X78" i="11"/>
  <c r="L755" i="2"/>
  <c r="Y64" i="11"/>
  <c r="Y52" i="11"/>
  <c r="Y34" i="11"/>
  <c r="L756" i="2"/>
  <c r="F750" i="2"/>
  <c r="Y6" i="11"/>
  <c r="Y55" i="11"/>
  <c r="F751" i="2"/>
  <c r="L750" i="2"/>
  <c r="F741" i="2"/>
  <c r="X71" i="11"/>
  <c r="Y57" i="11"/>
  <c r="G740" i="2"/>
  <c r="Y18" i="11"/>
  <c r="Y50" i="11"/>
  <c r="F747" i="2"/>
  <c r="X80" i="11"/>
  <c r="Y56" i="11"/>
  <c r="F740" i="2"/>
  <c r="X79" i="11"/>
  <c r="F757" i="2"/>
  <c r="X69" i="11"/>
  <c r="F755" i="2"/>
  <c r="K747" i="2"/>
  <c r="K746" i="2"/>
  <c r="F749" i="2"/>
  <c r="Y65" i="11"/>
  <c r="F744" i="2"/>
  <c r="K744" i="2"/>
  <c r="K742" i="2"/>
  <c r="L742" i="2"/>
  <c r="Y49" i="11"/>
  <c r="F756" i="2"/>
  <c r="Y63" i="11"/>
  <c r="Y28" i="11"/>
  <c r="Y11" i="11"/>
  <c r="AA3" i="11"/>
  <c r="X83" i="11"/>
  <c r="X84" i="11"/>
  <c r="K745" i="2"/>
  <c r="G716" i="2"/>
  <c r="X76" i="11"/>
  <c r="X86" i="11"/>
  <c r="G749" i="2"/>
  <c r="X81" i="11"/>
  <c r="L752" i="2"/>
  <c r="K753" i="2"/>
  <c r="Y10" i="11"/>
  <c r="L754" i="2"/>
  <c r="Y42" i="11"/>
  <c r="K716" i="2"/>
  <c r="Y7" i="11"/>
  <c r="Y17" i="11"/>
  <c r="Y54" i="11"/>
  <c r="G741" i="2"/>
  <c r="Y9" i="11"/>
  <c r="K740" i="2"/>
  <c r="X68" i="11"/>
  <c r="G747" i="2"/>
  <c r="Y19" i="11"/>
  <c r="F753" i="2"/>
  <c r="L747" i="2"/>
  <c r="X73" i="11"/>
  <c r="Y29" i="11"/>
  <c r="Z4" i="11"/>
  <c r="L740" i="2"/>
  <c r="Y26" i="11"/>
  <c r="Y12" i="11"/>
  <c r="K754" i="2"/>
  <c r="G745" i="2"/>
  <c r="K758" i="2"/>
  <c r="K756" i="2"/>
  <c r="Y60" i="11"/>
  <c r="Y15" i="11"/>
  <c r="G756" i="2"/>
  <c r="K755" i="2"/>
  <c r="Y37" i="11"/>
  <c r="Y38" i="11"/>
  <c r="F748" i="2"/>
  <c r="Y46" i="11"/>
  <c r="Z2" i="11"/>
  <c r="L744" i="2"/>
  <c r="L745" i="2"/>
  <c r="Y41" i="11"/>
  <c r="Y51" i="11"/>
  <c r="U717" i="2" l="1"/>
  <c r="U726" i="2"/>
  <c r="T730" i="2"/>
  <c r="Y719" i="2"/>
  <c r="U722" i="2"/>
  <c r="U718" i="2"/>
  <c r="T719" i="2"/>
  <c r="T720" i="2"/>
  <c r="U735" i="2"/>
  <c r="T732" i="2"/>
  <c r="U734" i="2"/>
  <c r="Y693" i="2"/>
  <c r="U720" i="2"/>
  <c r="U732" i="2"/>
  <c r="U725" i="2"/>
  <c r="U723" i="2"/>
  <c r="T727" i="2"/>
  <c r="T735" i="2"/>
  <c r="U719" i="2"/>
  <c r="T726" i="2"/>
  <c r="U731" i="2"/>
  <c r="Y734" i="2"/>
  <c r="T729" i="2"/>
  <c r="U724" i="2"/>
  <c r="U721" i="2"/>
  <c r="T722" i="2"/>
  <c r="T717" i="2"/>
  <c r="T723" i="2"/>
  <c r="U728" i="2"/>
  <c r="Y724" i="2"/>
  <c r="T721" i="2"/>
  <c r="Y733" i="2"/>
  <c r="V571" i="2"/>
  <c r="V565" i="2"/>
  <c r="V564" i="2"/>
  <c r="V566" i="2"/>
  <c r="V568" i="2"/>
  <c r="V556" i="2"/>
  <c r="V562" i="2"/>
  <c r="V561" i="2"/>
  <c r="V569" i="2"/>
  <c r="V574" i="2"/>
  <c r="V572" i="2"/>
  <c r="V563" i="2"/>
  <c r="V567" i="2"/>
  <c r="V560" i="2"/>
  <c r="V559" i="2"/>
  <c r="V558" i="2"/>
  <c r="V557" i="2"/>
  <c r="V570" i="2"/>
  <c r="V573" i="2"/>
  <c r="V555" i="2"/>
  <c r="S563" i="2"/>
  <c r="S572" i="2"/>
  <c r="S559" i="2"/>
  <c r="S573" i="2"/>
  <c r="S564" i="2"/>
  <c r="S571" i="2"/>
  <c r="S561" i="2"/>
  <c r="S562" i="2"/>
  <c r="S567" i="2"/>
  <c r="X723" i="2"/>
  <c r="S574" i="2"/>
  <c r="S570" i="2"/>
  <c r="S565" i="2"/>
  <c r="S558" i="2"/>
  <c r="S557" i="2"/>
  <c r="S568" i="2"/>
  <c r="S560" i="2"/>
  <c r="S566" i="2"/>
  <c r="S556" i="2"/>
  <c r="S569" i="2"/>
  <c r="N723" i="2"/>
  <c r="Y723" i="2" s="1"/>
  <c r="S555" i="2"/>
  <c r="X720" i="2"/>
  <c r="X725" i="2"/>
  <c r="Y730" i="2"/>
  <c r="Y735" i="2"/>
  <c r="N720" i="2"/>
  <c r="Y720" i="2" s="1"/>
  <c r="X722" i="2"/>
  <c r="Y727" i="2"/>
  <c r="X721" i="2"/>
  <c r="X730" i="2"/>
  <c r="X731" i="2"/>
  <c r="X734" i="2"/>
  <c r="N721" i="2"/>
  <c r="Y721" i="2" s="1"/>
  <c r="X728" i="2"/>
  <c r="X717" i="2"/>
  <c r="X719" i="2"/>
  <c r="X693" i="2"/>
  <c r="X732" i="2"/>
  <c r="N725" i="2"/>
  <c r="Y725" i="2" s="1"/>
  <c r="X729" i="2"/>
  <c r="X735" i="2"/>
  <c r="X724" i="2"/>
  <c r="X718" i="2"/>
  <c r="Q602" i="2"/>
  <c r="Q562" i="2"/>
  <c r="Q561" i="2"/>
  <c r="Q558" i="2"/>
  <c r="Q571" i="2"/>
  <c r="Q563" i="2"/>
  <c r="Q565" i="2"/>
  <c r="Q567" i="2"/>
  <c r="Q560" i="2"/>
  <c r="Q559" i="2"/>
  <c r="Q580" i="2"/>
  <c r="Q573" i="2"/>
  <c r="Q570" i="2"/>
  <c r="Q566" i="2"/>
  <c r="Q569" i="2"/>
  <c r="Q564" i="2"/>
  <c r="Q568" i="2"/>
  <c r="Q574" i="2"/>
  <c r="Q572" i="2"/>
  <c r="Q578" i="2"/>
  <c r="AE533" i="2"/>
  <c r="AF533" i="2"/>
  <c r="AG533" i="2"/>
  <c r="AH533" i="2"/>
  <c r="AI533" i="2"/>
  <c r="AJ533" i="2"/>
  <c r="AK533" i="2"/>
  <c r="AL533" i="2"/>
  <c r="AD533" i="2"/>
  <c r="AE541" i="2"/>
  <c r="AF541" i="2"/>
  <c r="AG541" i="2"/>
  <c r="AH541" i="2"/>
  <c r="AI541" i="2"/>
  <c r="AJ541" i="2"/>
  <c r="AK541" i="2"/>
  <c r="AL541" i="2"/>
  <c r="AD541" i="2"/>
  <c r="AF550" i="2"/>
  <c r="AG550" i="2"/>
  <c r="AH550" i="2"/>
  <c r="AI550" i="2"/>
  <c r="AJ550" i="2"/>
  <c r="AK550" i="2"/>
  <c r="AL550" i="2"/>
  <c r="AD550" i="2"/>
  <c r="AE550" i="2"/>
  <c r="AE538" i="2"/>
  <c r="AF538" i="2"/>
  <c r="AG538" i="2"/>
  <c r="AH538" i="2"/>
  <c r="AI538" i="2"/>
  <c r="AJ538" i="2"/>
  <c r="AK538" i="2"/>
  <c r="AL538" i="2"/>
  <c r="AD538" i="2"/>
  <c r="AE545" i="2"/>
  <c r="AF545" i="2"/>
  <c r="AG545" i="2"/>
  <c r="AH545" i="2"/>
  <c r="AI545" i="2"/>
  <c r="AJ545" i="2"/>
  <c r="AK545" i="2"/>
  <c r="AL545" i="2"/>
  <c r="AD545" i="2"/>
  <c r="AH542" i="2"/>
  <c r="AE542" i="2"/>
  <c r="AJ542" i="2"/>
  <c r="AI542" i="2"/>
  <c r="AL542" i="2"/>
  <c r="AD542" i="2"/>
  <c r="AG542" i="2"/>
  <c r="AF542" i="2"/>
  <c r="AK542" i="2"/>
  <c r="AG539" i="2"/>
  <c r="AH539" i="2"/>
  <c r="AI539" i="2"/>
  <c r="AJ539" i="2"/>
  <c r="AK539" i="2"/>
  <c r="AL539" i="2"/>
  <c r="AD539" i="2"/>
  <c r="AE539" i="2"/>
  <c r="AF539" i="2"/>
  <c r="AH547" i="2"/>
  <c r="AG547" i="2"/>
  <c r="AJ547" i="2"/>
  <c r="AK547" i="2"/>
  <c r="AL547" i="2"/>
  <c r="AD547" i="2"/>
  <c r="AE547" i="2"/>
  <c r="AF547" i="2"/>
  <c r="AI547" i="2"/>
  <c r="AG536" i="2"/>
  <c r="AH536" i="2"/>
  <c r="AI536" i="2"/>
  <c r="AJ536" i="2"/>
  <c r="AK536" i="2"/>
  <c r="AL536" i="2"/>
  <c r="AD536" i="2"/>
  <c r="AE536" i="2"/>
  <c r="AF536" i="2"/>
  <c r="AG543" i="2"/>
  <c r="AH543" i="2"/>
  <c r="AI543" i="2"/>
  <c r="AJ543" i="2"/>
  <c r="AK543" i="2"/>
  <c r="AL543" i="2"/>
  <c r="AD543" i="2"/>
  <c r="AE543" i="2"/>
  <c r="AF543" i="2"/>
  <c r="Y579" i="2"/>
  <c r="AC574" i="2"/>
  <c r="AC569" i="2"/>
  <c r="AC566" i="2"/>
  <c r="AC562" i="2"/>
  <c r="AC558" i="2"/>
  <c r="AC573" i="2"/>
  <c r="AC570" i="2"/>
  <c r="AC565" i="2"/>
  <c r="AC561" i="2"/>
  <c r="AC557" i="2"/>
  <c r="AC572" i="2"/>
  <c r="AC568" i="2"/>
  <c r="AC564" i="2"/>
  <c r="AC560" i="2"/>
  <c r="AC556" i="2"/>
  <c r="AC571" i="2"/>
  <c r="AC567" i="2"/>
  <c r="AC563" i="2"/>
  <c r="AC559" i="2"/>
  <c r="AC555" i="2"/>
  <c r="AI537" i="2"/>
  <c r="AJ537" i="2"/>
  <c r="AK537" i="2"/>
  <c r="AL537" i="2"/>
  <c r="AD537" i="2"/>
  <c r="AE537" i="2"/>
  <c r="AF537" i="2"/>
  <c r="AG537" i="2"/>
  <c r="AH537" i="2"/>
  <c r="AI544" i="2"/>
  <c r="AJ544" i="2"/>
  <c r="AK544" i="2"/>
  <c r="AL544" i="2"/>
  <c r="AD544" i="2"/>
  <c r="AE544" i="2"/>
  <c r="AF544" i="2"/>
  <c r="AG544" i="2"/>
  <c r="AH544" i="2"/>
  <c r="AI534" i="2"/>
  <c r="AJ534" i="2"/>
  <c r="AK534" i="2"/>
  <c r="AL534" i="2"/>
  <c r="AD534" i="2"/>
  <c r="AE534" i="2"/>
  <c r="AF534" i="2"/>
  <c r="AG534" i="2"/>
  <c r="AH534" i="2"/>
  <c r="AJ546" i="2"/>
  <c r="AI546" i="2"/>
  <c r="AL546" i="2"/>
  <c r="AD546" i="2"/>
  <c r="AG546" i="2"/>
  <c r="AF546" i="2"/>
  <c r="AK546" i="2"/>
  <c r="AH546" i="2"/>
  <c r="AE546" i="2"/>
  <c r="AJ551" i="2"/>
  <c r="AK551" i="2"/>
  <c r="AL551" i="2"/>
  <c r="AD551" i="2"/>
  <c r="AE551" i="2"/>
  <c r="AF551" i="2"/>
  <c r="AG551" i="2"/>
  <c r="AH551" i="2"/>
  <c r="AI551" i="2"/>
  <c r="AK535" i="2"/>
  <c r="AL535" i="2"/>
  <c r="AD535" i="2"/>
  <c r="AE535" i="2"/>
  <c r="AF535" i="2"/>
  <c r="AG535" i="2"/>
  <c r="AH535" i="2"/>
  <c r="AI535" i="2"/>
  <c r="AJ535" i="2"/>
  <c r="AL548" i="2"/>
  <c r="AD548" i="2"/>
  <c r="AG548" i="2"/>
  <c r="AF548" i="2"/>
  <c r="AK548" i="2"/>
  <c r="AH548" i="2"/>
  <c r="AE548" i="2"/>
  <c r="AJ548" i="2"/>
  <c r="AI548" i="2"/>
  <c r="Z549" i="2"/>
  <c r="Z545" i="2"/>
  <c r="Z541" i="2"/>
  <c r="Z537" i="2"/>
  <c r="Z533" i="2"/>
  <c r="Z548" i="2"/>
  <c r="Z544" i="2"/>
  <c r="Z540" i="2"/>
  <c r="Z536" i="2"/>
  <c r="Z532" i="2"/>
  <c r="AK532" i="2"/>
  <c r="AL532" i="2"/>
  <c r="AD532" i="2"/>
  <c r="AE532" i="2"/>
  <c r="AF532" i="2"/>
  <c r="Z551" i="2"/>
  <c r="Z547" i="2"/>
  <c r="Z543" i="2"/>
  <c r="Z539" i="2"/>
  <c r="Z535" i="2"/>
  <c r="Z550" i="2"/>
  <c r="Z546" i="2"/>
  <c r="Z542" i="2"/>
  <c r="Z538" i="2"/>
  <c r="Z534" i="2"/>
  <c r="AG532" i="2"/>
  <c r="AH532" i="2"/>
  <c r="AI532" i="2"/>
  <c r="AJ532" i="2"/>
  <c r="AK540" i="2"/>
  <c r="AL540" i="2"/>
  <c r="AD540" i="2"/>
  <c r="AE540" i="2"/>
  <c r="AF540" i="2"/>
  <c r="AG540" i="2"/>
  <c r="AH540" i="2"/>
  <c r="AI540" i="2"/>
  <c r="AJ540" i="2"/>
  <c r="AL549" i="2"/>
  <c r="AD549" i="2"/>
  <c r="AE549" i="2"/>
  <c r="AF549" i="2"/>
  <c r="AG549" i="2"/>
  <c r="AH549" i="2"/>
  <c r="AI549" i="2"/>
  <c r="AJ549" i="2"/>
  <c r="AK549" i="2"/>
  <c r="X727" i="2"/>
  <c r="X726" i="2"/>
  <c r="X733" i="2"/>
  <c r="M748" i="2"/>
  <c r="N748" i="2" s="1"/>
  <c r="J748" i="2"/>
  <c r="I748" i="2"/>
  <c r="T748" i="2" s="1"/>
  <c r="H748" i="2"/>
  <c r="H753" i="2"/>
  <c r="J753" i="2"/>
  <c r="U753" i="2" s="1"/>
  <c r="I753" i="2"/>
  <c r="M753" i="2"/>
  <c r="N753" i="2" s="1"/>
  <c r="H745" i="2"/>
  <c r="J745" i="2"/>
  <c r="I745" i="2"/>
  <c r="M745" i="2"/>
  <c r="N745" i="2" s="1"/>
  <c r="Y745" i="2" s="1"/>
  <c r="H741" i="2"/>
  <c r="J741" i="2"/>
  <c r="I741" i="2"/>
  <c r="T741" i="2" s="1"/>
  <c r="M741" i="2"/>
  <c r="N741" i="2" s="1"/>
  <c r="Y741" i="2" s="1"/>
  <c r="M752" i="2"/>
  <c r="N752" i="2" s="1"/>
  <c r="Y752" i="2" s="1"/>
  <c r="J752" i="2"/>
  <c r="U752" i="2" s="1"/>
  <c r="I752" i="2"/>
  <c r="H752" i="2"/>
  <c r="M755" i="2"/>
  <c r="N755" i="2" s="1"/>
  <c r="Y755" i="2" s="1"/>
  <c r="J755" i="2"/>
  <c r="I755" i="2"/>
  <c r="H755" i="2"/>
  <c r="H749" i="2"/>
  <c r="J749" i="2"/>
  <c r="I749" i="2"/>
  <c r="M749" i="2"/>
  <c r="N749" i="2" s="1"/>
  <c r="Y749" i="2" s="1"/>
  <c r="J744" i="2"/>
  <c r="I744" i="2"/>
  <c r="H744" i="2"/>
  <c r="M744" i="2"/>
  <c r="N744" i="2" s="1"/>
  <c r="H751" i="2"/>
  <c r="J751" i="2"/>
  <c r="I751" i="2"/>
  <c r="T751" i="2" s="1"/>
  <c r="M751" i="2"/>
  <c r="N751" i="2" s="1"/>
  <c r="Y751" i="2" s="1"/>
  <c r="H743" i="2"/>
  <c r="J743" i="2"/>
  <c r="I743" i="2"/>
  <c r="M743" i="2"/>
  <c r="N743" i="2" s="1"/>
  <c r="J742" i="2"/>
  <c r="I742" i="2"/>
  <c r="H742" i="2"/>
  <c r="M742" i="2"/>
  <c r="N742" i="2" s="1"/>
  <c r="M716" i="2"/>
  <c r="J716" i="2"/>
  <c r="U716" i="2" s="1"/>
  <c r="I716" i="2"/>
  <c r="T716" i="2" s="1"/>
  <c r="H716" i="2"/>
  <c r="J754" i="2"/>
  <c r="I754" i="2"/>
  <c r="T754" i="2" s="1"/>
  <c r="H754" i="2"/>
  <c r="M754" i="2"/>
  <c r="N754" i="2" s="1"/>
  <c r="Y754" i="2" s="1"/>
  <c r="M756" i="2"/>
  <c r="N756" i="2" s="1"/>
  <c r="H756" i="2"/>
  <c r="J756" i="2"/>
  <c r="U756" i="2" s="1"/>
  <c r="I756" i="2"/>
  <c r="T756" i="2" s="1"/>
  <c r="M750" i="2"/>
  <c r="N750" i="2" s="1"/>
  <c r="J750" i="2"/>
  <c r="U750" i="2" s="1"/>
  <c r="I750" i="2"/>
  <c r="H750" i="2"/>
  <c r="J757" i="2"/>
  <c r="I757" i="2"/>
  <c r="T757" i="2" s="1"/>
  <c r="H757" i="2"/>
  <c r="M757" i="2"/>
  <c r="N757" i="2" s="1"/>
  <c r="H747" i="2"/>
  <c r="J747" i="2"/>
  <c r="I747" i="2"/>
  <c r="T747" i="2" s="1"/>
  <c r="M747" i="2"/>
  <c r="N747" i="2" s="1"/>
  <c r="J746" i="2"/>
  <c r="I746" i="2"/>
  <c r="H746" i="2"/>
  <c r="M746" i="2"/>
  <c r="N746" i="2" s="1"/>
  <c r="J740" i="2"/>
  <c r="I740" i="2"/>
  <c r="H740" i="2"/>
  <c r="M740" i="2"/>
  <c r="N740" i="2" s="1"/>
  <c r="M758" i="2"/>
  <c r="N758" i="2" s="1"/>
  <c r="H758" i="2"/>
  <c r="J758" i="2"/>
  <c r="I758" i="2"/>
  <c r="W757" i="2"/>
  <c r="R745" i="2"/>
  <c r="W750" i="2"/>
  <c r="W756" i="2"/>
  <c r="W749" i="2"/>
  <c r="R751" i="2"/>
  <c r="W742" i="2"/>
  <c r="R756" i="2"/>
  <c r="W743" i="2"/>
  <c r="R742" i="2"/>
  <c r="P748" i="2"/>
  <c r="E771" i="2"/>
  <c r="P753" i="2"/>
  <c r="E776" i="2"/>
  <c r="P745" i="2"/>
  <c r="E768" i="2"/>
  <c r="P741" i="2"/>
  <c r="E764" i="2"/>
  <c r="P752" i="2"/>
  <c r="E775" i="2"/>
  <c r="P755" i="2"/>
  <c r="E778" i="2"/>
  <c r="R748" i="2"/>
  <c r="P749" i="2"/>
  <c r="E772" i="2"/>
  <c r="W745" i="2"/>
  <c r="W751" i="2"/>
  <c r="P744" i="2"/>
  <c r="E767" i="2"/>
  <c r="P751" i="2"/>
  <c r="E774" i="2"/>
  <c r="P743" i="2"/>
  <c r="E766" i="2"/>
  <c r="P742" i="2"/>
  <c r="E765" i="2"/>
  <c r="P716" i="2"/>
  <c r="E739" i="2"/>
  <c r="R750" i="2"/>
  <c r="R749" i="2"/>
  <c r="W748" i="2"/>
  <c r="W744" i="2"/>
  <c r="R716" i="2"/>
  <c r="P754" i="2"/>
  <c r="E777" i="2"/>
  <c r="R757" i="2"/>
  <c r="R752" i="2"/>
  <c r="R747" i="2"/>
  <c r="W753" i="2"/>
  <c r="P756" i="2"/>
  <c r="E779" i="2"/>
  <c r="R744" i="2"/>
  <c r="R746" i="2"/>
  <c r="R753" i="2"/>
  <c r="R741" i="2"/>
  <c r="W754" i="2"/>
  <c r="W758" i="2"/>
  <c r="W755" i="2"/>
  <c r="R758" i="2"/>
  <c r="W740" i="2"/>
  <c r="W716" i="2"/>
  <c r="P750" i="2"/>
  <c r="E773" i="2"/>
  <c r="P757" i="2"/>
  <c r="E780" i="2"/>
  <c r="P747" i="2"/>
  <c r="E770" i="2"/>
  <c r="P746" i="2"/>
  <c r="E769" i="2"/>
  <c r="P740" i="2"/>
  <c r="E763" i="2"/>
  <c r="W741" i="2"/>
  <c r="R743" i="2"/>
  <c r="W746" i="2"/>
  <c r="W747" i="2"/>
  <c r="P758" i="2"/>
  <c r="E781" i="2"/>
  <c r="R754" i="2"/>
  <c r="R740" i="2"/>
  <c r="W752" i="2"/>
  <c r="R755" i="2"/>
  <c r="K779" i="2"/>
  <c r="Z46" i="11"/>
  <c r="AA2" i="11"/>
  <c r="Y82" i="11"/>
  <c r="Z31" i="11"/>
  <c r="L776" i="2"/>
  <c r="Z57" i="11"/>
  <c r="Y72" i="11"/>
  <c r="Z43" i="11"/>
  <c r="Z36" i="11"/>
  <c r="L781" i="2"/>
  <c r="F765" i="2"/>
  <c r="Z21" i="11"/>
  <c r="L765" i="2"/>
  <c r="L780" i="2"/>
  <c r="G777" i="2"/>
  <c r="Z52" i="11"/>
  <c r="L767" i="2"/>
  <c r="Z17" i="11"/>
  <c r="K763" i="2"/>
  <c r="Z12" i="11"/>
  <c r="G766" i="2"/>
  <c r="G778" i="2"/>
  <c r="L739" i="2"/>
  <c r="L768" i="2"/>
  <c r="F739" i="2"/>
  <c r="Z25" i="11"/>
  <c r="G769" i="2"/>
  <c r="Z24" i="11"/>
  <c r="Z10" i="11"/>
  <c r="L771" i="2"/>
  <c r="G739" i="2"/>
  <c r="Z55" i="11"/>
  <c r="Z26" i="11"/>
  <c r="Y78" i="11"/>
  <c r="Y79" i="11"/>
  <c r="Z60" i="11"/>
  <c r="Z29" i="11"/>
  <c r="Z14" i="11"/>
  <c r="Y74" i="11"/>
  <c r="Y69" i="11"/>
  <c r="Y80" i="11"/>
  <c r="Z49" i="11"/>
  <c r="Z27" i="11"/>
  <c r="L772" i="2"/>
  <c r="F767" i="2"/>
  <c r="G771" i="2"/>
  <c r="G779" i="2"/>
  <c r="Y81" i="11"/>
  <c r="K764" i="2"/>
  <c r="Z19" i="11"/>
  <c r="F768" i="2"/>
  <c r="Z41" i="11"/>
  <c r="K780" i="2"/>
  <c r="K770" i="2"/>
  <c r="Z59" i="11"/>
  <c r="F764" i="2"/>
  <c r="K739" i="2"/>
  <c r="Z16" i="11"/>
  <c r="F772" i="2"/>
  <c r="G765" i="2"/>
  <c r="F777" i="2"/>
  <c r="Y71" i="11"/>
  <c r="F771" i="2"/>
  <c r="Z28" i="11"/>
  <c r="F773" i="2"/>
  <c r="K776" i="2"/>
  <c r="Z8" i="11"/>
  <c r="L770" i="2"/>
  <c r="L777" i="2"/>
  <c r="K774" i="2"/>
  <c r="L774" i="2"/>
  <c r="Y83" i="11"/>
  <c r="F763" i="2"/>
  <c r="Y70" i="11"/>
  <c r="K777" i="2"/>
  <c r="AA4" i="11"/>
  <c r="Z6" i="11"/>
  <c r="Z30" i="11"/>
  <c r="Z35" i="11"/>
  <c r="G774" i="2"/>
  <c r="Z56" i="11"/>
  <c r="L773" i="2"/>
  <c r="L769" i="2"/>
  <c r="Y84" i="11"/>
  <c r="Y77" i="11"/>
  <c r="G773" i="2"/>
  <c r="Z34" i="11"/>
  <c r="Y85" i="11"/>
  <c r="F769" i="2"/>
  <c r="Z61" i="11"/>
  <c r="Z9" i="11"/>
  <c r="F778" i="2"/>
  <c r="K775" i="2"/>
  <c r="Y75" i="11"/>
  <c r="G768" i="2"/>
  <c r="Z11" i="11"/>
  <c r="Z53" i="11"/>
  <c r="Z20" i="11"/>
  <c r="Z51" i="11"/>
  <c r="Y76" i="11"/>
  <c r="Z48" i="11"/>
  <c r="Z37" i="11"/>
  <c r="Z39" i="11"/>
  <c r="Z42" i="11"/>
  <c r="Z5" i="11"/>
  <c r="Y68" i="11"/>
  <c r="F770" i="2"/>
  <c r="K766" i="2"/>
  <c r="G770" i="2"/>
  <c r="AB3" i="11"/>
  <c r="G767" i="2"/>
  <c r="Z15" i="11"/>
  <c r="Z7" i="11"/>
  <c r="K773" i="2"/>
  <c r="Z62" i="11"/>
  <c r="G781" i="2"/>
  <c r="K771" i="2"/>
  <c r="K765" i="2"/>
  <c r="Z18" i="11"/>
  <c r="Z38" i="11"/>
  <c r="Z58" i="11"/>
  <c r="G763" i="2"/>
  <c r="L764" i="2"/>
  <c r="L775" i="2"/>
  <c r="Z33" i="11"/>
  <c r="Y86" i="11"/>
  <c r="F780" i="2"/>
  <c r="F766" i="2"/>
  <c r="Z54" i="11"/>
  <c r="F779" i="2"/>
  <c r="G764" i="2"/>
  <c r="Z13" i="11"/>
  <c r="F781" i="2"/>
  <c r="K769" i="2"/>
  <c r="K772" i="2"/>
  <c r="G772" i="2"/>
  <c r="Z65" i="11"/>
  <c r="Z47" i="11"/>
  <c r="F776" i="2"/>
  <c r="Z63" i="11"/>
  <c r="L766" i="2"/>
  <c r="L763" i="2"/>
  <c r="Z64" i="11"/>
  <c r="K778" i="2"/>
  <c r="K767" i="2"/>
  <c r="K768" i="2"/>
  <c r="G780" i="2"/>
  <c r="K781" i="2"/>
  <c r="Y87" i="11"/>
  <c r="F774" i="2"/>
  <c r="L779" i="2"/>
  <c r="F775" i="2"/>
  <c r="Z32" i="11"/>
  <c r="G775" i="2"/>
  <c r="Y73" i="11"/>
  <c r="L778" i="2"/>
  <c r="G776" i="2"/>
  <c r="Z50" i="11"/>
  <c r="Z40" i="11"/>
  <c r="U740" i="2" l="1"/>
  <c r="U749" i="2"/>
  <c r="T753" i="2"/>
  <c r="Y742" i="2"/>
  <c r="U745" i="2"/>
  <c r="U741" i="2"/>
  <c r="T742" i="2"/>
  <c r="T743" i="2"/>
  <c r="U758" i="2"/>
  <c r="T755" i="2"/>
  <c r="U757" i="2"/>
  <c r="U743" i="2"/>
  <c r="U755" i="2"/>
  <c r="U748" i="2"/>
  <c r="U746" i="2"/>
  <c r="T750" i="2"/>
  <c r="T758" i="2"/>
  <c r="U742" i="2"/>
  <c r="U754" i="2"/>
  <c r="T749" i="2"/>
  <c r="T740" i="2"/>
  <c r="Y757" i="2"/>
  <c r="T752" i="2"/>
  <c r="U747" i="2"/>
  <c r="T745" i="2"/>
  <c r="U744" i="2"/>
  <c r="T746" i="2"/>
  <c r="U751" i="2"/>
  <c r="Y747" i="2"/>
  <c r="T744" i="2"/>
  <c r="Y756" i="2"/>
  <c r="V580" i="2"/>
  <c r="V579" i="2"/>
  <c r="V590" i="2"/>
  <c r="V591" i="2"/>
  <c r="V581" i="2"/>
  <c r="V582" i="2"/>
  <c r="V583" i="2"/>
  <c r="V586" i="2"/>
  <c r="V589" i="2"/>
  <c r="V592" i="2"/>
  <c r="V596" i="2"/>
  <c r="V595" i="2"/>
  <c r="V587" i="2"/>
  <c r="V584" i="2"/>
  <c r="V585" i="2"/>
  <c r="V593" i="2"/>
  <c r="V597" i="2"/>
  <c r="V588" i="2"/>
  <c r="V594" i="2"/>
  <c r="V578" i="2"/>
  <c r="S589" i="2"/>
  <c r="S579" i="2"/>
  <c r="S596" i="2"/>
  <c r="S591" i="2"/>
  <c r="S590" i="2"/>
  <c r="S582" i="2"/>
  <c r="S592" i="2"/>
  <c r="S583" i="2"/>
  <c r="S580" i="2"/>
  <c r="S588" i="2"/>
  <c r="S595" i="2"/>
  <c r="S584" i="2"/>
  <c r="S587" i="2"/>
  <c r="S593" i="2"/>
  <c r="S585" i="2"/>
  <c r="S594" i="2"/>
  <c r="S581" i="2"/>
  <c r="S597" i="2"/>
  <c r="S586" i="2"/>
  <c r="Y746" i="2"/>
  <c r="Y743" i="2"/>
  <c r="S578" i="2"/>
  <c r="X753" i="2"/>
  <c r="Y748" i="2"/>
  <c r="Y753" i="2"/>
  <c r="X744" i="2"/>
  <c r="Y744" i="2"/>
  <c r="X748" i="2"/>
  <c r="Y758" i="2"/>
  <c r="X757" i="2"/>
  <c r="X741" i="2"/>
  <c r="X743" i="2"/>
  <c r="X746" i="2"/>
  <c r="Y750" i="2"/>
  <c r="X716" i="2"/>
  <c r="X749" i="2"/>
  <c r="X742" i="2"/>
  <c r="X752" i="2"/>
  <c r="X755" i="2"/>
  <c r="X750" i="2"/>
  <c r="X751" i="2"/>
  <c r="X754" i="2"/>
  <c r="X756" i="2"/>
  <c r="X740" i="2"/>
  <c r="X758" i="2"/>
  <c r="N716" i="2"/>
  <c r="Y716" i="2" s="1"/>
  <c r="X747" i="2"/>
  <c r="X745" i="2"/>
  <c r="Q601" i="2"/>
  <c r="Q597" i="2"/>
  <c r="Q587" i="2"/>
  <c r="Q589" i="2"/>
  <c r="Q596" i="2"/>
  <c r="Q582" i="2"/>
  <c r="Q590" i="2"/>
  <c r="Q586" i="2"/>
  <c r="Q581" i="2"/>
  <c r="Q585" i="2"/>
  <c r="Q595" i="2"/>
  <c r="Q591" i="2"/>
  <c r="Q592" i="2"/>
  <c r="Q593" i="2"/>
  <c r="Q603" i="2"/>
  <c r="Q583" i="2"/>
  <c r="Q588" i="2"/>
  <c r="Q594" i="2"/>
  <c r="Q584" i="2"/>
  <c r="Q625" i="2"/>
  <c r="AI559" i="2"/>
  <c r="AJ559" i="2"/>
  <c r="AK559" i="2"/>
  <c r="AL559" i="2"/>
  <c r="AD559" i="2"/>
  <c r="AE559" i="2"/>
  <c r="AF559" i="2"/>
  <c r="AG559" i="2"/>
  <c r="AH559" i="2"/>
  <c r="AL567" i="2"/>
  <c r="AD567" i="2"/>
  <c r="AE567" i="2"/>
  <c r="AF567" i="2"/>
  <c r="AG567" i="2"/>
  <c r="AH567" i="2"/>
  <c r="AI567" i="2"/>
  <c r="AJ567" i="2"/>
  <c r="AK567" i="2"/>
  <c r="AK556" i="2"/>
  <c r="AL556" i="2"/>
  <c r="AD556" i="2"/>
  <c r="AE556" i="2"/>
  <c r="AF556" i="2"/>
  <c r="AG556" i="2"/>
  <c r="AH556" i="2"/>
  <c r="AI556" i="2"/>
  <c r="AJ556" i="2"/>
  <c r="AL564" i="2"/>
  <c r="AD564" i="2"/>
  <c r="AE564" i="2"/>
  <c r="AF564" i="2"/>
  <c r="AG564" i="2"/>
  <c r="AH564" i="2"/>
  <c r="AI564" i="2"/>
  <c r="AJ564" i="2"/>
  <c r="AK564" i="2"/>
  <c r="AL572" i="2"/>
  <c r="AD572" i="2"/>
  <c r="AE572" i="2"/>
  <c r="AF572" i="2"/>
  <c r="AG572" i="2"/>
  <c r="AH572" i="2"/>
  <c r="AI572" i="2"/>
  <c r="AJ572" i="2"/>
  <c r="AK572" i="2"/>
  <c r="AG561" i="2"/>
  <c r="AH561" i="2"/>
  <c r="AI561" i="2"/>
  <c r="AJ561" i="2"/>
  <c r="AK561" i="2"/>
  <c r="AL561" i="2"/>
  <c r="AD561" i="2"/>
  <c r="AE561" i="2"/>
  <c r="AF561" i="2"/>
  <c r="AF570" i="2"/>
  <c r="AK570" i="2"/>
  <c r="AH570" i="2"/>
  <c r="AE570" i="2"/>
  <c r="AJ570" i="2"/>
  <c r="AI570" i="2"/>
  <c r="AL570" i="2"/>
  <c r="AD570" i="2"/>
  <c r="AG570" i="2"/>
  <c r="AE558" i="2"/>
  <c r="AF558" i="2"/>
  <c r="AG558" i="2"/>
  <c r="AH558" i="2"/>
  <c r="AI558" i="2"/>
  <c r="AJ558" i="2"/>
  <c r="AK558" i="2"/>
  <c r="AL558" i="2"/>
  <c r="AD558" i="2"/>
  <c r="AF566" i="2"/>
  <c r="AG566" i="2"/>
  <c r="AH566" i="2"/>
  <c r="AI566" i="2"/>
  <c r="AJ566" i="2"/>
  <c r="AK566" i="2"/>
  <c r="AL566" i="2"/>
  <c r="AD566" i="2"/>
  <c r="AE566" i="2"/>
  <c r="AF574" i="2"/>
  <c r="AG574" i="2"/>
  <c r="AH574" i="2"/>
  <c r="AI574" i="2"/>
  <c r="AJ574" i="2"/>
  <c r="AK574" i="2"/>
  <c r="AL574" i="2"/>
  <c r="AD574" i="2"/>
  <c r="AE574" i="2"/>
  <c r="Z574" i="2"/>
  <c r="Z570" i="2"/>
  <c r="Z566" i="2"/>
  <c r="Z562" i="2"/>
  <c r="Z558" i="2"/>
  <c r="Z573" i="2"/>
  <c r="Z569" i="2"/>
  <c r="Z565" i="2"/>
  <c r="Z561" i="2"/>
  <c r="Z557" i="2"/>
  <c r="AI555" i="2"/>
  <c r="AJ555" i="2"/>
  <c r="AK555" i="2"/>
  <c r="AL555" i="2"/>
  <c r="AD555" i="2"/>
  <c r="Z572" i="2"/>
  <c r="Z568" i="2"/>
  <c r="Z564" i="2"/>
  <c r="Z560" i="2"/>
  <c r="Z556" i="2"/>
  <c r="Z571" i="2"/>
  <c r="Z567" i="2"/>
  <c r="Z563" i="2"/>
  <c r="Z559" i="2"/>
  <c r="Z555" i="2"/>
  <c r="AE555" i="2"/>
  <c r="AF555" i="2"/>
  <c r="AG555" i="2"/>
  <c r="AH555" i="2"/>
  <c r="AE563" i="2"/>
  <c r="AF563" i="2"/>
  <c r="AG563" i="2"/>
  <c r="AH563" i="2"/>
  <c r="AI563" i="2"/>
  <c r="AJ563" i="2"/>
  <c r="AK563" i="2"/>
  <c r="AL563" i="2"/>
  <c r="AD563" i="2"/>
  <c r="AH571" i="2"/>
  <c r="AG571" i="2"/>
  <c r="AJ571" i="2"/>
  <c r="AK571" i="2"/>
  <c r="AL571" i="2"/>
  <c r="AD571" i="2"/>
  <c r="AE571" i="2"/>
  <c r="AF571" i="2"/>
  <c r="AI571" i="2"/>
  <c r="AG560" i="2"/>
  <c r="AH560" i="2"/>
  <c r="AI560" i="2"/>
  <c r="AJ560" i="2"/>
  <c r="AK560" i="2"/>
  <c r="AL560" i="2"/>
  <c r="AD560" i="2"/>
  <c r="AE560" i="2"/>
  <c r="AF560" i="2"/>
  <c r="AH568" i="2"/>
  <c r="AI568" i="2"/>
  <c r="AJ568" i="2"/>
  <c r="AK568" i="2"/>
  <c r="AL568" i="2"/>
  <c r="AD568" i="2"/>
  <c r="AE568" i="2"/>
  <c r="AF568" i="2"/>
  <c r="AG568" i="2"/>
  <c r="AK557" i="2"/>
  <c r="AL557" i="2"/>
  <c r="AD557" i="2"/>
  <c r="AE557" i="2"/>
  <c r="AF557" i="2"/>
  <c r="AG557" i="2"/>
  <c r="AH557" i="2"/>
  <c r="AI557" i="2"/>
  <c r="AJ557" i="2"/>
  <c r="AL565" i="2"/>
  <c r="AJ565" i="2"/>
  <c r="AK565" i="2"/>
  <c r="AD565" i="2"/>
  <c r="AE565" i="2"/>
  <c r="AH565" i="2"/>
  <c r="AF565" i="2"/>
  <c r="AG565" i="2"/>
  <c r="AI565" i="2"/>
  <c r="AJ573" i="2"/>
  <c r="AK573" i="2"/>
  <c r="AL573" i="2"/>
  <c r="AD573" i="2"/>
  <c r="AE573" i="2"/>
  <c r="AF573" i="2"/>
  <c r="AG573" i="2"/>
  <c r="AH573" i="2"/>
  <c r="AI573" i="2"/>
  <c r="AI562" i="2"/>
  <c r="AJ562" i="2"/>
  <c r="AK562" i="2"/>
  <c r="AL562" i="2"/>
  <c r="AD562" i="2"/>
  <c r="AE562" i="2"/>
  <c r="AF562" i="2"/>
  <c r="AG562" i="2"/>
  <c r="AH562" i="2"/>
  <c r="AJ569" i="2"/>
  <c r="AK569" i="2"/>
  <c r="AL569" i="2"/>
  <c r="AD569" i="2"/>
  <c r="AE569" i="2"/>
  <c r="AF569" i="2"/>
  <c r="AI569" i="2"/>
  <c r="AH569" i="2"/>
  <c r="AG569" i="2"/>
  <c r="Y602" i="2"/>
  <c r="AC595" i="2"/>
  <c r="AC590" i="2"/>
  <c r="AC587" i="2"/>
  <c r="AC583" i="2"/>
  <c r="AC579" i="2"/>
  <c r="AC594" i="2"/>
  <c r="AC589" i="2"/>
  <c r="AC582" i="2"/>
  <c r="AC597" i="2"/>
  <c r="AC593" i="2"/>
  <c r="AC588" i="2"/>
  <c r="AC585" i="2"/>
  <c r="AC581" i="2"/>
  <c r="AC596" i="2"/>
  <c r="AC591" i="2"/>
  <c r="AC592" i="2"/>
  <c r="AC584" i="2"/>
  <c r="AC580" i="2"/>
  <c r="AC586" i="2"/>
  <c r="AC578" i="2"/>
  <c r="M781" i="2"/>
  <c r="N781" i="2" s="1"/>
  <c r="H781" i="2"/>
  <c r="J781" i="2"/>
  <c r="I781" i="2"/>
  <c r="M779" i="2"/>
  <c r="N779" i="2" s="1"/>
  <c r="J779" i="2"/>
  <c r="U779" i="2" s="1"/>
  <c r="I779" i="2"/>
  <c r="T779" i="2" s="1"/>
  <c r="H779" i="2"/>
  <c r="H739" i="2"/>
  <c r="J739" i="2"/>
  <c r="U739" i="2" s="1"/>
  <c r="I739" i="2"/>
  <c r="T739" i="2" s="1"/>
  <c r="M739" i="2"/>
  <c r="N739" i="2" s="1"/>
  <c r="J765" i="2"/>
  <c r="I765" i="2"/>
  <c r="H765" i="2"/>
  <c r="M765" i="2"/>
  <c r="N765" i="2" s="1"/>
  <c r="I766" i="2"/>
  <c r="H766" i="2"/>
  <c r="J766" i="2"/>
  <c r="M766" i="2"/>
  <c r="N766" i="2" s="1"/>
  <c r="Y766" i="2" s="1"/>
  <c r="M774" i="2"/>
  <c r="N774" i="2" s="1"/>
  <c r="Y774" i="2" s="1"/>
  <c r="I774" i="2"/>
  <c r="T774" i="2" s="1"/>
  <c r="H774" i="2"/>
  <c r="J774" i="2"/>
  <c r="J767" i="2"/>
  <c r="I767" i="2"/>
  <c r="H767" i="2"/>
  <c r="M767" i="2"/>
  <c r="N767" i="2" s="1"/>
  <c r="M778" i="2"/>
  <c r="N778" i="2" s="1"/>
  <c r="Y778" i="2" s="1"/>
  <c r="H778" i="2"/>
  <c r="J778" i="2"/>
  <c r="I778" i="2"/>
  <c r="M775" i="2"/>
  <c r="N775" i="2" s="1"/>
  <c r="Y775" i="2" s="1"/>
  <c r="J775" i="2"/>
  <c r="U775" i="2" s="1"/>
  <c r="I775" i="2"/>
  <c r="H775" i="2"/>
  <c r="I764" i="2"/>
  <c r="T764" i="2" s="1"/>
  <c r="H764" i="2"/>
  <c r="J764" i="2"/>
  <c r="M764" i="2"/>
  <c r="N764" i="2" s="1"/>
  <c r="Y764" i="2" s="1"/>
  <c r="I768" i="2"/>
  <c r="H768" i="2"/>
  <c r="J768" i="2"/>
  <c r="M768" i="2"/>
  <c r="N768" i="2" s="1"/>
  <c r="Y768" i="2" s="1"/>
  <c r="M776" i="2"/>
  <c r="I776" i="2"/>
  <c r="H776" i="2"/>
  <c r="J776" i="2"/>
  <c r="U776" i="2" s="1"/>
  <c r="J771" i="2"/>
  <c r="I771" i="2"/>
  <c r="T771" i="2" s="1"/>
  <c r="H771" i="2"/>
  <c r="M771" i="2"/>
  <c r="N771" i="2" s="1"/>
  <c r="J763" i="2"/>
  <c r="I763" i="2"/>
  <c r="H763" i="2"/>
  <c r="M763" i="2"/>
  <c r="N763" i="2" s="1"/>
  <c r="J769" i="2"/>
  <c r="I769" i="2"/>
  <c r="H769" i="2"/>
  <c r="M769" i="2"/>
  <c r="N769" i="2" s="1"/>
  <c r="I770" i="2"/>
  <c r="T770" i="2" s="1"/>
  <c r="H770" i="2"/>
  <c r="J770" i="2"/>
  <c r="M770" i="2"/>
  <c r="N770" i="2" s="1"/>
  <c r="M780" i="2"/>
  <c r="N780" i="2" s="1"/>
  <c r="J780" i="2"/>
  <c r="I780" i="2"/>
  <c r="T780" i="2" s="1"/>
  <c r="H780" i="2"/>
  <c r="M773" i="2"/>
  <c r="N773" i="2" s="1"/>
  <c r="J773" i="2"/>
  <c r="U773" i="2" s="1"/>
  <c r="I773" i="2"/>
  <c r="H773" i="2"/>
  <c r="M777" i="2"/>
  <c r="N777" i="2" s="1"/>
  <c r="Y777" i="2" s="1"/>
  <c r="H777" i="2"/>
  <c r="J777" i="2"/>
  <c r="I777" i="2"/>
  <c r="T777" i="2" s="1"/>
  <c r="J772" i="2"/>
  <c r="I772" i="2"/>
  <c r="H772" i="2"/>
  <c r="M772" i="2"/>
  <c r="N772" i="2" s="1"/>
  <c r="Y772" i="2" s="1"/>
  <c r="W775" i="2"/>
  <c r="P781" i="2"/>
  <c r="E804" i="2"/>
  <c r="W770" i="2"/>
  <c r="W769" i="2"/>
  <c r="R764" i="2"/>
  <c r="R769" i="2"/>
  <c r="P779" i="2"/>
  <c r="E802" i="2"/>
  <c r="W776" i="2"/>
  <c r="R775" i="2"/>
  <c r="R780" i="2"/>
  <c r="R739" i="2"/>
  <c r="R772" i="2"/>
  <c r="P739" i="2"/>
  <c r="E762" i="2"/>
  <c r="P765" i="2"/>
  <c r="E788" i="2"/>
  <c r="P766" i="2"/>
  <c r="E789" i="2"/>
  <c r="P774" i="2"/>
  <c r="E797" i="2"/>
  <c r="P767" i="2"/>
  <c r="E790" i="2"/>
  <c r="W774" i="2"/>
  <c r="W768" i="2"/>
  <c r="R771" i="2"/>
  <c r="P778" i="2"/>
  <c r="E801" i="2"/>
  <c r="P775" i="2"/>
  <c r="E798" i="2"/>
  <c r="P764" i="2"/>
  <c r="E787" i="2"/>
  <c r="P768" i="2"/>
  <c r="E791" i="2"/>
  <c r="P776" i="2"/>
  <c r="E799" i="2"/>
  <c r="P771" i="2"/>
  <c r="E794" i="2"/>
  <c r="R779" i="2"/>
  <c r="W772" i="2"/>
  <c r="W779" i="2"/>
  <c r="W773" i="2"/>
  <c r="R778" i="2"/>
  <c r="R763" i="2"/>
  <c r="R777" i="2"/>
  <c r="R766" i="2"/>
  <c r="W764" i="2"/>
  <c r="P763" i="2"/>
  <c r="E786" i="2"/>
  <c r="P769" i="2"/>
  <c r="E792" i="2"/>
  <c r="P770" i="2"/>
  <c r="E793" i="2"/>
  <c r="P780" i="2"/>
  <c r="E803" i="2"/>
  <c r="P773" i="2"/>
  <c r="E796" i="2"/>
  <c r="W739" i="2"/>
  <c r="W763" i="2"/>
  <c r="R781" i="2"/>
  <c r="W778" i="2"/>
  <c r="W781" i="2"/>
  <c r="W777" i="2"/>
  <c r="R776" i="2"/>
  <c r="R767" i="2"/>
  <c r="R770" i="2"/>
  <c r="P777" i="2"/>
  <c r="E800" i="2"/>
  <c r="W767" i="2"/>
  <c r="W771" i="2"/>
  <c r="R773" i="2"/>
  <c r="P772" i="2"/>
  <c r="E795" i="2"/>
  <c r="R765" i="2"/>
  <c r="W766" i="2"/>
  <c r="W765" i="2"/>
  <c r="R774" i="2"/>
  <c r="R768" i="2"/>
  <c r="W780" i="2"/>
  <c r="F792" i="2"/>
  <c r="F791" i="2"/>
  <c r="Z76" i="11"/>
  <c r="L801" i="2"/>
  <c r="F802" i="2"/>
  <c r="Z81" i="11"/>
  <c r="Z71" i="11"/>
  <c r="G803" i="2"/>
  <c r="AA9" i="11"/>
  <c r="K799" i="2"/>
  <c r="F788" i="2"/>
  <c r="AA41" i="11"/>
  <c r="AA6" i="11"/>
  <c r="L791" i="2"/>
  <c r="AA37" i="11"/>
  <c r="F803" i="2"/>
  <c r="Z70" i="11"/>
  <c r="AA55" i="11"/>
  <c r="AA49" i="11"/>
  <c r="L799" i="2"/>
  <c r="AB4" i="11"/>
  <c r="Z72" i="11"/>
  <c r="Z80" i="11"/>
  <c r="Z82" i="11"/>
  <c r="G798" i="2"/>
  <c r="AA24" i="11"/>
  <c r="K788" i="2"/>
  <c r="L804" i="2"/>
  <c r="K802" i="2"/>
  <c r="F797" i="2"/>
  <c r="K791" i="2"/>
  <c r="AA51" i="11"/>
  <c r="K801" i="2"/>
  <c r="G789" i="2"/>
  <c r="G799" i="2"/>
  <c r="G802" i="2"/>
  <c r="AA42" i="11"/>
  <c r="K800" i="2"/>
  <c r="F789" i="2"/>
  <c r="AA17" i="11"/>
  <c r="AA15" i="11"/>
  <c r="AA14" i="11"/>
  <c r="F799" i="2"/>
  <c r="F795" i="2"/>
  <c r="AC3" i="11"/>
  <c r="AA56" i="11"/>
  <c r="G795" i="2"/>
  <c r="K762" i="2"/>
  <c r="AA43" i="11"/>
  <c r="AA19" i="11"/>
  <c r="AA47" i="11"/>
  <c r="AA31" i="11"/>
  <c r="F804" i="2"/>
  <c r="AA60" i="11"/>
  <c r="L789" i="2"/>
  <c r="K787" i="2"/>
  <c r="AA36" i="11"/>
  <c r="K803" i="2"/>
  <c r="AA61" i="11"/>
  <c r="G790" i="2"/>
  <c r="F793" i="2"/>
  <c r="G762" i="2"/>
  <c r="K792" i="2"/>
  <c r="AA57" i="11"/>
  <c r="AA11" i="11"/>
  <c r="AA7" i="11"/>
  <c r="K786" i="2"/>
  <c r="K796" i="2"/>
  <c r="L800" i="2"/>
  <c r="AA54" i="11"/>
  <c r="L786" i="2"/>
  <c r="AA10" i="11"/>
  <c r="AA28" i="11"/>
  <c r="G797" i="2"/>
  <c r="AA48" i="11"/>
  <c r="AA35" i="11"/>
  <c r="Z77" i="11"/>
  <c r="K797" i="2"/>
  <c r="L793" i="2"/>
  <c r="F790" i="2"/>
  <c r="AA18" i="11"/>
  <c r="G787" i="2"/>
  <c r="L762" i="2"/>
  <c r="L788" i="2"/>
  <c r="G801" i="2"/>
  <c r="G794" i="2"/>
  <c r="Z83" i="11"/>
  <c r="Z74" i="11"/>
  <c r="G804" i="2"/>
  <c r="AA33" i="11"/>
  <c r="F787" i="2"/>
  <c r="AA16" i="11"/>
  <c r="L798" i="2"/>
  <c r="F798" i="2"/>
  <c r="AA8" i="11"/>
  <c r="AA64" i="11"/>
  <c r="Z79" i="11"/>
  <c r="AA62" i="11"/>
  <c r="AA12" i="11"/>
  <c r="K790" i="2"/>
  <c r="AA58" i="11"/>
  <c r="Z75" i="11"/>
  <c r="K804" i="2"/>
  <c r="Z84" i="11"/>
  <c r="L797" i="2"/>
  <c r="AA63" i="11"/>
  <c r="K789" i="2"/>
  <c r="AA52" i="11"/>
  <c r="F796" i="2"/>
  <c r="AA13" i="11"/>
  <c r="K793" i="2"/>
  <c r="G793" i="2"/>
  <c r="G792" i="2"/>
  <c r="G786" i="2"/>
  <c r="L802" i="2"/>
  <c r="AA40" i="11"/>
  <c r="L794" i="2"/>
  <c r="K795" i="2"/>
  <c r="F794" i="2"/>
  <c r="L792" i="2"/>
  <c r="L796" i="2"/>
  <c r="AA46" i="11"/>
  <c r="Z68" i="11"/>
  <c r="Z86" i="11"/>
  <c r="F786" i="2"/>
  <c r="Z69" i="11"/>
  <c r="AB2" i="11"/>
  <c r="G800" i="2"/>
  <c r="F801" i="2"/>
  <c r="AA30" i="11"/>
  <c r="AA26" i="11"/>
  <c r="AA50" i="11"/>
  <c r="AA5" i="11"/>
  <c r="Z87" i="11"/>
  <c r="K798" i="2"/>
  <c r="AA27" i="11"/>
  <c r="F762" i="2"/>
  <c r="AA21" i="11"/>
  <c r="Z73" i="11"/>
  <c r="L803" i="2"/>
  <c r="AA34" i="11"/>
  <c r="AA65" i="11"/>
  <c r="L787" i="2"/>
  <c r="G796" i="2"/>
  <c r="G791" i="2"/>
  <c r="K794" i="2"/>
  <c r="Z78" i="11"/>
  <c r="AA39" i="11"/>
  <c r="AA20" i="11"/>
  <c r="AA38" i="11"/>
  <c r="AA29" i="11"/>
  <c r="L790" i="2"/>
  <c r="AA59" i="11"/>
  <c r="F800" i="2"/>
  <c r="AA53" i="11"/>
  <c r="Z85" i="11"/>
  <c r="AA25" i="11"/>
  <c r="L795" i="2"/>
  <c r="AA32" i="11"/>
  <c r="G788" i="2"/>
  <c r="U763" i="2" l="1"/>
  <c r="U772" i="2"/>
  <c r="T776" i="2"/>
  <c r="Y765" i="2"/>
  <c r="U768" i="2"/>
  <c r="U764" i="2"/>
  <c r="T765" i="2"/>
  <c r="T766" i="2"/>
  <c r="U781" i="2"/>
  <c r="T778" i="2"/>
  <c r="U780" i="2"/>
  <c r="U766" i="2"/>
  <c r="U778" i="2"/>
  <c r="U771" i="2"/>
  <c r="U769" i="2"/>
  <c r="T773" i="2"/>
  <c r="T781" i="2"/>
  <c r="U765" i="2"/>
  <c r="U777" i="2"/>
  <c r="U767" i="2"/>
  <c r="T772" i="2"/>
  <c r="T763" i="2"/>
  <c r="Y780" i="2"/>
  <c r="T775" i="2"/>
  <c r="Y770" i="2"/>
  <c r="U770" i="2"/>
  <c r="T768" i="2"/>
  <c r="T769" i="2"/>
  <c r="U774" i="2"/>
  <c r="T767" i="2"/>
  <c r="Y779" i="2"/>
  <c r="V608" i="2"/>
  <c r="V605" i="2"/>
  <c r="V610" i="2"/>
  <c r="V604" i="2"/>
  <c r="V620" i="2"/>
  <c r="V616" i="2"/>
  <c r="V618" i="2"/>
  <c r="V614" i="2"/>
  <c r="V609" i="2"/>
  <c r="V617" i="2"/>
  <c r="V619" i="2"/>
  <c r="V613" i="2"/>
  <c r="V606" i="2"/>
  <c r="V607" i="2"/>
  <c r="V611" i="2"/>
  <c r="V615" i="2"/>
  <c r="V602" i="2"/>
  <c r="V612" i="2"/>
  <c r="V603" i="2"/>
  <c r="V601" i="2"/>
  <c r="S608" i="2"/>
  <c r="S604" i="2"/>
  <c r="S616" i="2"/>
  <c r="S605" i="2"/>
  <c r="S603" i="2"/>
  <c r="S613" i="2"/>
  <c r="S620" i="2"/>
  <c r="S614" i="2"/>
  <c r="S612" i="2"/>
  <c r="S607" i="2"/>
  <c r="S606" i="2"/>
  <c r="S619" i="2"/>
  <c r="S611" i="2"/>
  <c r="S609" i="2"/>
  <c r="S617" i="2"/>
  <c r="S610" i="2"/>
  <c r="S618" i="2"/>
  <c r="S615" i="2"/>
  <c r="S602" i="2"/>
  <c r="S601" i="2"/>
  <c r="Y769" i="2"/>
  <c r="X776" i="2"/>
  <c r="N776" i="2"/>
  <c r="Y776" i="2" s="1"/>
  <c r="Y771" i="2"/>
  <c r="X778" i="2"/>
  <c r="Y767" i="2"/>
  <c r="Y781" i="2"/>
  <c r="X766" i="2"/>
  <c r="Y773" i="2"/>
  <c r="X765" i="2"/>
  <c r="X764" i="2"/>
  <c r="X739" i="2"/>
  <c r="X777" i="2"/>
  <c r="X767" i="2"/>
  <c r="X780" i="2"/>
  <c r="X768" i="2"/>
  <c r="Y739" i="2"/>
  <c r="X781" i="2"/>
  <c r="X773" i="2"/>
  <c r="X775" i="2"/>
  <c r="X774" i="2"/>
  <c r="Q648" i="2"/>
  <c r="Q617" i="2"/>
  <c r="Q606" i="2"/>
  <c r="Q616" i="2"/>
  <c r="Q614" i="2"/>
  <c r="Q608" i="2"/>
  <c r="Q609" i="2"/>
  <c r="Q605" i="2"/>
  <c r="Q612" i="2"/>
  <c r="Q620" i="2"/>
  <c r="Q607" i="2"/>
  <c r="Q611" i="2"/>
  <c r="Q626" i="2"/>
  <c r="Q615" i="2"/>
  <c r="Q618" i="2"/>
  <c r="Q604" i="2"/>
  <c r="Q613" i="2"/>
  <c r="Q619" i="2"/>
  <c r="Q610" i="2"/>
  <c r="Q624" i="2"/>
  <c r="X763" i="2"/>
  <c r="X779" i="2"/>
  <c r="X769" i="2"/>
  <c r="X771" i="2"/>
  <c r="AE586" i="2"/>
  <c r="AF586" i="2"/>
  <c r="AG586" i="2"/>
  <c r="AH586" i="2"/>
  <c r="AI586" i="2"/>
  <c r="AJ586" i="2"/>
  <c r="AK586" i="2"/>
  <c r="AL586" i="2"/>
  <c r="AD586" i="2"/>
  <c r="AG584" i="2"/>
  <c r="AH584" i="2"/>
  <c r="AI584" i="2"/>
  <c r="AJ584" i="2"/>
  <c r="AK584" i="2"/>
  <c r="AL584" i="2"/>
  <c r="AD584" i="2"/>
  <c r="AE584" i="2"/>
  <c r="AF584" i="2"/>
  <c r="AG591" i="2"/>
  <c r="AH591" i="2"/>
  <c r="AI591" i="2"/>
  <c r="AJ591" i="2"/>
  <c r="AK591" i="2"/>
  <c r="AL591" i="2"/>
  <c r="AD591" i="2"/>
  <c r="AE591" i="2"/>
  <c r="AF591" i="2"/>
  <c r="AG581" i="2"/>
  <c r="AH581" i="2"/>
  <c r="AI581" i="2"/>
  <c r="AJ581" i="2"/>
  <c r="AK581" i="2"/>
  <c r="AL581" i="2"/>
  <c r="AD581" i="2"/>
  <c r="AE581" i="2"/>
  <c r="AF581" i="2"/>
  <c r="AG588" i="2"/>
  <c r="AH588" i="2"/>
  <c r="AI588" i="2"/>
  <c r="AJ588" i="2"/>
  <c r="AK588" i="2"/>
  <c r="AL588" i="2"/>
  <c r="AD588" i="2"/>
  <c r="AE588" i="2"/>
  <c r="AF588" i="2"/>
  <c r="AH597" i="2"/>
  <c r="AI597" i="2"/>
  <c r="AJ597" i="2"/>
  <c r="AK597" i="2"/>
  <c r="AL597" i="2"/>
  <c r="AD597" i="2"/>
  <c r="AE597" i="2"/>
  <c r="AF597" i="2"/>
  <c r="AG597" i="2"/>
  <c r="AI589" i="2"/>
  <c r="AJ589" i="2"/>
  <c r="AK589" i="2"/>
  <c r="AL589" i="2"/>
  <c r="AD589" i="2"/>
  <c r="AE589" i="2"/>
  <c r="AF589" i="2"/>
  <c r="AG589" i="2"/>
  <c r="AH589" i="2"/>
  <c r="AI579" i="2"/>
  <c r="AJ579" i="2"/>
  <c r="AK579" i="2"/>
  <c r="AL579" i="2"/>
  <c r="AD579" i="2"/>
  <c r="AE579" i="2"/>
  <c r="AF579" i="2"/>
  <c r="AG579" i="2"/>
  <c r="AH579" i="2"/>
  <c r="AJ587" i="2"/>
  <c r="AE587" i="2"/>
  <c r="AL587" i="2"/>
  <c r="AI587" i="2"/>
  <c r="AD587" i="2"/>
  <c r="AF587" i="2"/>
  <c r="AG587" i="2"/>
  <c r="AH587" i="2"/>
  <c r="AK587" i="2"/>
  <c r="AJ595" i="2"/>
  <c r="AK595" i="2"/>
  <c r="AL595" i="2"/>
  <c r="AD595" i="2"/>
  <c r="AE595" i="2"/>
  <c r="AF595" i="2"/>
  <c r="AG595" i="2"/>
  <c r="AH595" i="2"/>
  <c r="AI595" i="2"/>
  <c r="Z597" i="2"/>
  <c r="Z593" i="2"/>
  <c r="Z589" i="2"/>
  <c r="Z585" i="2"/>
  <c r="Z581" i="2"/>
  <c r="Z596" i="2"/>
  <c r="Z592" i="2"/>
  <c r="Z588" i="2"/>
  <c r="Z584" i="2"/>
  <c r="Z580" i="2"/>
  <c r="AE578" i="2"/>
  <c r="AF578" i="2"/>
  <c r="AG578" i="2"/>
  <c r="AH578" i="2"/>
  <c r="Z595" i="2"/>
  <c r="Z591" i="2"/>
  <c r="Z587" i="2"/>
  <c r="Z583" i="2"/>
  <c r="Z579" i="2"/>
  <c r="Z594" i="2"/>
  <c r="Z590" i="2"/>
  <c r="Z586" i="2"/>
  <c r="Z582" i="2"/>
  <c r="Z578" i="2"/>
  <c r="AI578" i="2"/>
  <c r="AJ578" i="2"/>
  <c r="AK578" i="2"/>
  <c r="AL578" i="2"/>
  <c r="AD578" i="2"/>
  <c r="AK580" i="2"/>
  <c r="AL580" i="2"/>
  <c r="AD580" i="2"/>
  <c r="AE580" i="2"/>
  <c r="AF580" i="2"/>
  <c r="AG580" i="2"/>
  <c r="AH580" i="2"/>
  <c r="AI580" i="2"/>
  <c r="AJ580" i="2"/>
  <c r="AL592" i="2"/>
  <c r="AD592" i="2"/>
  <c r="AG592" i="2"/>
  <c r="AF592" i="2"/>
  <c r="AK592" i="2"/>
  <c r="AH592" i="2"/>
  <c r="AE592" i="2"/>
  <c r="AJ592" i="2"/>
  <c r="AI592" i="2"/>
  <c r="AL596" i="2"/>
  <c r="AD596" i="2"/>
  <c r="AE596" i="2"/>
  <c r="AF596" i="2"/>
  <c r="AG596" i="2"/>
  <c r="AH596" i="2"/>
  <c r="AI596" i="2"/>
  <c r="AJ596" i="2"/>
  <c r="AK596" i="2"/>
  <c r="AK585" i="2"/>
  <c r="AL585" i="2"/>
  <c r="AD585" i="2"/>
  <c r="AE585" i="2"/>
  <c r="AF585" i="2"/>
  <c r="AG585" i="2"/>
  <c r="AH585" i="2"/>
  <c r="AI585" i="2"/>
  <c r="AJ585" i="2"/>
  <c r="AL593" i="2"/>
  <c r="AD593" i="2"/>
  <c r="AE593" i="2"/>
  <c r="AF593" i="2"/>
  <c r="AI593" i="2"/>
  <c r="AH593" i="2"/>
  <c r="AG593" i="2"/>
  <c r="AJ593" i="2"/>
  <c r="AK593" i="2"/>
  <c r="AI582" i="2"/>
  <c r="AJ582" i="2"/>
  <c r="AK582" i="2"/>
  <c r="AL582" i="2"/>
  <c r="AD582" i="2"/>
  <c r="AE582" i="2"/>
  <c r="AF582" i="2"/>
  <c r="AG582" i="2"/>
  <c r="AH582" i="2"/>
  <c r="AF594" i="2"/>
  <c r="AG594" i="2"/>
  <c r="AH594" i="2"/>
  <c r="AI594" i="2"/>
  <c r="AJ594" i="2"/>
  <c r="AK594" i="2"/>
  <c r="AL594" i="2"/>
  <c r="AD594" i="2"/>
  <c r="AE594" i="2"/>
  <c r="AE583" i="2"/>
  <c r="AF583" i="2"/>
  <c r="AG583" i="2"/>
  <c r="AH583" i="2"/>
  <c r="AI583" i="2"/>
  <c r="AJ583" i="2"/>
  <c r="AK583" i="2"/>
  <c r="AL583" i="2"/>
  <c r="AD583" i="2"/>
  <c r="AE590" i="2"/>
  <c r="AF590" i="2"/>
  <c r="AG590" i="2"/>
  <c r="AH590" i="2"/>
  <c r="AI590" i="2"/>
  <c r="AJ590" i="2"/>
  <c r="AK590" i="2"/>
  <c r="AL590" i="2"/>
  <c r="AD590" i="2"/>
  <c r="AC618" i="2"/>
  <c r="AC609" i="2"/>
  <c r="AC601" i="2"/>
  <c r="AC617" i="2"/>
  <c r="AC604" i="2"/>
  <c r="Y625" i="2"/>
  <c r="AC620" i="2"/>
  <c r="AC614" i="2"/>
  <c r="AC615" i="2"/>
  <c r="AC607" i="2"/>
  <c r="AC603" i="2"/>
  <c r="AC619" i="2"/>
  <c r="AC613" i="2"/>
  <c r="AC610" i="2"/>
  <c r="AC606" i="2"/>
  <c r="AC602" i="2"/>
  <c r="AC612" i="2"/>
  <c r="AC605" i="2"/>
  <c r="AC616" i="2"/>
  <c r="AC608" i="2"/>
  <c r="AC611" i="2"/>
  <c r="X772" i="2"/>
  <c r="X770" i="2"/>
  <c r="M800" i="2"/>
  <c r="N800" i="2" s="1"/>
  <c r="Y800" i="2" s="1"/>
  <c r="H800" i="2"/>
  <c r="J800" i="2"/>
  <c r="I800" i="2"/>
  <c r="T800" i="2" s="1"/>
  <c r="M794" i="2"/>
  <c r="N794" i="2" s="1"/>
  <c r="H794" i="2"/>
  <c r="J794" i="2"/>
  <c r="I794" i="2"/>
  <c r="T794" i="2" s="1"/>
  <c r="I799" i="2"/>
  <c r="H799" i="2"/>
  <c r="J799" i="2"/>
  <c r="U799" i="2" s="1"/>
  <c r="M799" i="2"/>
  <c r="N799" i="2" s="1"/>
  <c r="J791" i="2"/>
  <c r="I791" i="2"/>
  <c r="H791" i="2"/>
  <c r="M791" i="2"/>
  <c r="N791" i="2" s="1"/>
  <c r="Y791" i="2" s="1"/>
  <c r="J787" i="2"/>
  <c r="I787" i="2"/>
  <c r="T787" i="2" s="1"/>
  <c r="H787" i="2"/>
  <c r="M787" i="2"/>
  <c r="N787" i="2" s="1"/>
  <c r="Y787" i="2" s="1"/>
  <c r="J798" i="2"/>
  <c r="U798" i="2" s="1"/>
  <c r="I798" i="2"/>
  <c r="H798" i="2"/>
  <c r="M798" i="2"/>
  <c r="N798" i="2" s="1"/>
  <c r="Y798" i="2" s="1"/>
  <c r="H801" i="2"/>
  <c r="J801" i="2"/>
  <c r="I801" i="2"/>
  <c r="M801" i="2"/>
  <c r="N801" i="2" s="1"/>
  <c r="Y801" i="2" s="1"/>
  <c r="H790" i="2"/>
  <c r="J790" i="2"/>
  <c r="I790" i="2"/>
  <c r="M790" i="2"/>
  <c r="N790" i="2" s="1"/>
  <c r="I797" i="2"/>
  <c r="T797" i="2" s="1"/>
  <c r="H797" i="2"/>
  <c r="J797" i="2"/>
  <c r="M797" i="2"/>
  <c r="N797" i="2" s="1"/>
  <c r="Y797" i="2" s="1"/>
  <c r="J789" i="2"/>
  <c r="I789" i="2"/>
  <c r="H789" i="2"/>
  <c r="M789" i="2"/>
  <c r="N789" i="2" s="1"/>
  <c r="Y789" i="2" s="1"/>
  <c r="H788" i="2"/>
  <c r="J788" i="2"/>
  <c r="I788" i="2"/>
  <c r="M788" i="2"/>
  <c r="N788" i="2" s="1"/>
  <c r="I762" i="2"/>
  <c r="T762" i="2" s="1"/>
  <c r="H762" i="2"/>
  <c r="J762" i="2"/>
  <c r="U762" i="2" s="1"/>
  <c r="M762" i="2"/>
  <c r="N762" i="2" s="1"/>
  <c r="J802" i="2"/>
  <c r="U802" i="2" s="1"/>
  <c r="I802" i="2"/>
  <c r="T802" i="2" s="1"/>
  <c r="H802" i="2"/>
  <c r="M802" i="2"/>
  <c r="N802" i="2" s="1"/>
  <c r="J795" i="2"/>
  <c r="I795" i="2"/>
  <c r="H795" i="2"/>
  <c r="M795" i="2"/>
  <c r="N795" i="2" s="1"/>
  <c r="Y795" i="2" s="1"/>
  <c r="J796" i="2"/>
  <c r="U796" i="2" s="1"/>
  <c r="I796" i="2"/>
  <c r="H796" i="2"/>
  <c r="M796" i="2"/>
  <c r="N796" i="2" s="1"/>
  <c r="H803" i="2"/>
  <c r="J803" i="2"/>
  <c r="I803" i="2"/>
  <c r="T803" i="2" s="1"/>
  <c r="M803" i="2"/>
  <c r="N803" i="2" s="1"/>
  <c r="J793" i="2"/>
  <c r="I793" i="2"/>
  <c r="T793" i="2" s="1"/>
  <c r="H793" i="2"/>
  <c r="M793" i="2"/>
  <c r="N793" i="2" s="1"/>
  <c r="H792" i="2"/>
  <c r="J792" i="2"/>
  <c r="I792" i="2"/>
  <c r="M792" i="2"/>
  <c r="N792" i="2" s="1"/>
  <c r="H786" i="2"/>
  <c r="J786" i="2"/>
  <c r="I786" i="2"/>
  <c r="M786" i="2"/>
  <c r="N786" i="2" s="1"/>
  <c r="J804" i="2"/>
  <c r="I804" i="2"/>
  <c r="H804" i="2"/>
  <c r="M804" i="2"/>
  <c r="N804" i="2" s="1"/>
  <c r="W803" i="2"/>
  <c r="R797" i="2"/>
  <c r="W789" i="2"/>
  <c r="R796" i="2"/>
  <c r="W790" i="2"/>
  <c r="P800" i="2"/>
  <c r="E823" i="2"/>
  <c r="R799" i="2"/>
  <c r="W800" i="2"/>
  <c r="W801" i="2"/>
  <c r="W786" i="2"/>
  <c r="R786" i="2"/>
  <c r="R801" i="2"/>
  <c r="W802" i="2"/>
  <c r="W795" i="2"/>
  <c r="R802" i="2"/>
  <c r="P794" i="2"/>
  <c r="E817" i="2"/>
  <c r="P799" i="2"/>
  <c r="E822" i="2"/>
  <c r="P791" i="2"/>
  <c r="E814" i="2"/>
  <c r="P787" i="2"/>
  <c r="E810" i="2"/>
  <c r="P798" i="2"/>
  <c r="E821" i="2"/>
  <c r="P801" i="2"/>
  <c r="E824" i="2"/>
  <c r="W791" i="2"/>
  <c r="P790" i="2"/>
  <c r="E813" i="2"/>
  <c r="P797" i="2"/>
  <c r="E820" i="2"/>
  <c r="P789" i="2"/>
  <c r="E812" i="2"/>
  <c r="P788" i="2"/>
  <c r="E811" i="2"/>
  <c r="P762" i="2"/>
  <c r="E785" i="2"/>
  <c r="R795" i="2"/>
  <c r="R803" i="2"/>
  <c r="W799" i="2"/>
  <c r="P802" i="2"/>
  <c r="E825" i="2"/>
  <c r="R792" i="2"/>
  <c r="R787" i="2"/>
  <c r="W792" i="2"/>
  <c r="R791" i="2"/>
  <c r="W788" i="2"/>
  <c r="R788" i="2"/>
  <c r="P795" i="2"/>
  <c r="E818" i="2"/>
  <c r="W794" i="2"/>
  <c r="R793" i="2"/>
  <c r="R790" i="2"/>
  <c r="W804" i="2"/>
  <c r="R804" i="2"/>
  <c r="W762" i="2"/>
  <c r="P796" i="2"/>
  <c r="E819" i="2"/>
  <c r="P803" i="2"/>
  <c r="E826" i="2"/>
  <c r="P793" i="2"/>
  <c r="E816" i="2"/>
  <c r="P792" i="2"/>
  <c r="E815" i="2"/>
  <c r="P786" i="2"/>
  <c r="E809" i="2"/>
  <c r="W787" i="2"/>
  <c r="R789" i="2"/>
  <c r="R800" i="2"/>
  <c r="W796" i="2"/>
  <c r="R794" i="2"/>
  <c r="W797" i="2"/>
  <c r="R762" i="2"/>
  <c r="R798" i="2"/>
  <c r="W793" i="2"/>
  <c r="P804" i="2"/>
  <c r="E827" i="2"/>
  <c r="W798" i="2"/>
  <c r="AA75" i="11"/>
  <c r="K826" i="2"/>
  <c r="AB56" i="11"/>
  <c r="G818" i="2"/>
  <c r="G785" i="2"/>
  <c r="AA83" i="11"/>
  <c r="AB42" i="11"/>
  <c r="AA74" i="11"/>
  <c r="AB26" i="11"/>
  <c r="AB63" i="11"/>
  <c r="L785" i="2"/>
  <c r="AB29" i="11"/>
  <c r="L824" i="2"/>
  <c r="AB61" i="11"/>
  <c r="AB36" i="11"/>
  <c r="K820" i="2"/>
  <c r="L809" i="2"/>
  <c r="AB15" i="11"/>
  <c r="AA76" i="11"/>
  <c r="F826" i="2"/>
  <c r="L825" i="2"/>
  <c r="G826" i="2"/>
  <c r="AB28" i="11"/>
  <c r="L822" i="2"/>
  <c r="G809" i="2"/>
  <c r="F815" i="2"/>
  <c r="G814" i="2"/>
  <c r="G819" i="2"/>
  <c r="AB6" i="11"/>
  <c r="L818" i="2"/>
  <c r="AB20" i="11"/>
  <c r="F785" i="2"/>
  <c r="AB12" i="11"/>
  <c r="AB53" i="11"/>
  <c r="AA72" i="11"/>
  <c r="K809" i="2"/>
  <c r="AB64" i="11"/>
  <c r="AB59" i="11"/>
  <c r="AD3" i="11"/>
  <c r="AB41" i="11"/>
  <c r="AB40" i="11"/>
  <c r="AA68" i="11"/>
  <c r="K813" i="2"/>
  <c r="G820" i="2"/>
  <c r="AB62" i="11"/>
  <c r="AB60" i="11"/>
  <c r="AB51" i="11"/>
  <c r="L814" i="2"/>
  <c r="F817" i="2"/>
  <c r="AC4" i="11"/>
  <c r="AA77" i="11"/>
  <c r="L817" i="2"/>
  <c r="AA84" i="11"/>
  <c r="K817" i="2"/>
  <c r="G824" i="2"/>
  <c r="G811" i="2"/>
  <c r="F824" i="2"/>
  <c r="AB33" i="11"/>
  <c r="G823" i="2"/>
  <c r="G821" i="2"/>
  <c r="K810" i="2"/>
  <c r="AB31" i="11"/>
  <c r="F814" i="2"/>
  <c r="AB37" i="11"/>
  <c r="L821" i="2"/>
  <c r="K819" i="2"/>
  <c r="AB54" i="11"/>
  <c r="AA80" i="11"/>
  <c r="F820" i="2"/>
  <c r="AA73" i="11"/>
  <c r="F813" i="2"/>
  <c r="AA81" i="11"/>
  <c r="L827" i="2"/>
  <c r="AA78" i="11"/>
  <c r="F816" i="2"/>
  <c r="G812" i="2"/>
  <c r="L820" i="2"/>
  <c r="K824" i="2"/>
  <c r="AB11" i="11"/>
  <c r="AB52" i="11"/>
  <c r="K825" i="2"/>
  <c r="K785" i="2"/>
  <c r="AA79" i="11"/>
  <c r="AB46" i="11"/>
  <c r="K811" i="2"/>
  <c r="AA82" i="11"/>
  <c r="AB21" i="11"/>
  <c r="F810" i="2"/>
  <c r="F823" i="2"/>
  <c r="L823" i="2"/>
  <c r="AB34" i="11"/>
  <c r="L815" i="2"/>
  <c r="L811" i="2"/>
  <c r="K812" i="2"/>
  <c r="K827" i="2"/>
  <c r="F812" i="2"/>
  <c r="AB65" i="11"/>
  <c r="AB18" i="11"/>
  <c r="AB16" i="11"/>
  <c r="AB50" i="11"/>
  <c r="K818" i="2"/>
  <c r="AB5" i="11"/>
  <c r="AB9" i="11"/>
  <c r="L812" i="2"/>
  <c r="AB25" i="11"/>
  <c r="K821" i="2"/>
  <c r="K814" i="2"/>
  <c r="G817" i="2"/>
  <c r="G825" i="2"/>
  <c r="AB57" i="11"/>
  <c r="AB32" i="11"/>
  <c r="AB55" i="11"/>
  <c r="AB58" i="11"/>
  <c r="AB30" i="11"/>
  <c r="F811" i="2"/>
  <c r="AB49" i="11"/>
  <c r="F821" i="2"/>
  <c r="AC2" i="11"/>
  <c r="AB43" i="11"/>
  <c r="F809" i="2"/>
  <c r="L826" i="2"/>
  <c r="K822" i="2"/>
  <c r="G815" i="2"/>
  <c r="AB17" i="11"/>
  <c r="K815" i="2"/>
  <c r="F819" i="2"/>
  <c r="AB8" i="11"/>
  <c r="AB13" i="11"/>
  <c r="K823" i="2"/>
  <c r="G816" i="2"/>
  <c r="AB38" i="11"/>
  <c r="G827" i="2"/>
  <c r="AA69" i="11"/>
  <c r="AB27" i="11"/>
  <c r="L816" i="2"/>
  <c r="L813" i="2"/>
  <c r="AB48" i="11"/>
  <c r="AA87" i="11"/>
  <c r="F818" i="2"/>
  <c r="AB19" i="11"/>
  <c r="G813" i="2"/>
  <c r="AB10" i="11"/>
  <c r="AB24" i="11"/>
  <c r="G810" i="2"/>
  <c r="AB7" i="11"/>
  <c r="AB35" i="11"/>
  <c r="G822" i="2"/>
  <c r="AA86" i="11"/>
  <c r="F827" i="2"/>
  <c r="L810" i="2"/>
  <c r="F822" i="2"/>
  <c r="L819" i="2"/>
  <c r="AA70" i="11"/>
  <c r="AB39" i="11"/>
  <c r="AB47" i="11"/>
  <c r="AA85" i="11"/>
  <c r="AB14" i="11"/>
  <c r="F825" i="2"/>
  <c r="AA71" i="11"/>
  <c r="K816" i="2"/>
  <c r="U786" i="2" l="1"/>
  <c r="U795" i="2"/>
  <c r="T799" i="2"/>
  <c r="Y788" i="2"/>
  <c r="U791" i="2"/>
  <c r="U787" i="2"/>
  <c r="T788" i="2"/>
  <c r="T789" i="2"/>
  <c r="U804" i="2"/>
  <c r="T801" i="2"/>
  <c r="U803" i="2"/>
  <c r="U789" i="2"/>
  <c r="U801" i="2"/>
  <c r="T786" i="2"/>
  <c r="U794" i="2"/>
  <c r="U792" i="2"/>
  <c r="T796" i="2"/>
  <c r="T804" i="2"/>
  <c r="U788" i="2"/>
  <c r="U800" i="2"/>
  <c r="T795" i="2"/>
  <c r="U790" i="2"/>
  <c r="Y803" i="2"/>
  <c r="T798" i="2"/>
  <c r="U793" i="2"/>
  <c r="Y793" i="2"/>
  <c r="T791" i="2"/>
  <c r="T792" i="2"/>
  <c r="U797" i="2"/>
  <c r="T790" i="2"/>
  <c r="Y802" i="2"/>
  <c r="V641" i="2"/>
  <c r="V630" i="2"/>
  <c r="V643" i="2"/>
  <c r="V636" i="2"/>
  <c r="V627" i="2"/>
  <c r="V638" i="2"/>
  <c r="V626" i="2"/>
  <c r="V642" i="2"/>
  <c r="V633" i="2"/>
  <c r="V637" i="2"/>
  <c r="V635" i="2"/>
  <c r="V640" i="2"/>
  <c r="V628" i="2"/>
  <c r="V634" i="2"/>
  <c r="V639" i="2"/>
  <c r="V629" i="2"/>
  <c r="V625" i="2"/>
  <c r="V632" i="2"/>
  <c r="V631" i="2"/>
  <c r="V624" i="2"/>
  <c r="S626" i="2"/>
  <c r="S633" i="2"/>
  <c r="S641" i="2"/>
  <c r="S632" i="2"/>
  <c r="S637" i="2"/>
  <c r="S642" i="2"/>
  <c r="S629" i="2"/>
  <c r="S630" i="2"/>
  <c r="Y792" i="2"/>
  <c r="S643" i="2"/>
  <c r="S639" i="2"/>
  <c r="S631" i="2"/>
  <c r="S628" i="2"/>
  <c r="S625" i="2"/>
  <c r="S638" i="2"/>
  <c r="S640" i="2"/>
  <c r="S635" i="2"/>
  <c r="S634" i="2"/>
  <c r="S636" i="2"/>
  <c r="S627" i="2"/>
  <c r="S624" i="2"/>
  <c r="Y794" i="2"/>
  <c r="Y796" i="2"/>
  <c r="Y799" i="2"/>
  <c r="Y804" i="2"/>
  <c r="X790" i="2"/>
  <c r="Y790" i="2"/>
  <c r="X804" i="2"/>
  <c r="Y762" i="2"/>
  <c r="X762" i="2"/>
  <c r="X795" i="2"/>
  <c r="X800" i="2"/>
  <c r="X792" i="2"/>
  <c r="X789" i="2"/>
  <c r="X798" i="2"/>
  <c r="X793" i="2"/>
  <c r="X794" i="2"/>
  <c r="X786" i="2"/>
  <c r="X788" i="2"/>
  <c r="X802" i="2"/>
  <c r="X801" i="2"/>
  <c r="X796" i="2"/>
  <c r="X791" i="2"/>
  <c r="X787" i="2"/>
  <c r="X797" i="2"/>
  <c r="Q647" i="2"/>
  <c r="Q642" i="2"/>
  <c r="Q627" i="2"/>
  <c r="Q638" i="2"/>
  <c r="Q634" i="2"/>
  <c r="Q643" i="2"/>
  <c r="Q628" i="2"/>
  <c r="Q631" i="2"/>
  <c r="Q639" i="2"/>
  <c r="Q640" i="2"/>
  <c r="X803" i="2"/>
  <c r="Q633" i="2"/>
  <c r="Q636" i="2"/>
  <c r="Q641" i="2"/>
  <c r="Q649" i="2"/>
  <c r="Q630" i="2"/>
  <c r="Q635" i="2"/>
  <c r="Q632" i="2"/>
  <c r="Q637" i="2"/>
  <c r="Q629" i="2"/>
  <c r="Q671" i="2"/>
  <c r="AI608" i="2"/>
  <c r="AJ608" i="2"/>
  <c r="AK608" i="2"/>
  <c r="AL608" i="2"/>
  <c r="AD608" i="2"/>
  <c r="AE608" i="2"/>
  <c r="AF608" i="2"/>
  <c r="AG608" i="2"/>
  <c r="AH608" i="2"/>
  <c r="AI605" i="2"/>
  <c r="AJ605" i="2"/>
  <c r="AK605" i="2"/>
  <c r="AL605" i="2"/>
  <c r="AD605" i="2"/>
  <c r="AE605" i="2"/>
  <c r="AF605" i="2"/>
  <c r="AG605" i="2"/>
  <c r="AH605" i="2"/>
  <c r="AK602" i="2"/>
  <c r="AL602" i="2"/>
  <c r="AD602" i="2"/>
  <c r="AE602" i="2"/>
  <c r="AF602" i="2"/>
  <c r="AG602" i="2"/>
  <c r="AH602" i="2"/>
  <c r="AI602" i="2"/>
  <c r="AJ602" i="2"/>
  <c r="AK610" i="2"/>
  <c r="AL610" i="2"/>
  <c r="AD610" i="2"/>
  <c r="AE610" i="2"/>
  <c r="AF610" i="2"/>
  <c r="AG610" i="2"/>
  <c r="AH610" i="2"/>
  <c r="AI610" i="2"/>
  <c r="AJ610" i="2"/>
  <c r="AL619" i="2"/>
  <c r="AD619" i="2"/>
  <c r="AE619" i="2"/>
  <c r="AF619" i="2"/>
  <c r="AG619" i="2"/>
  <c r="AH619" i="2"/>
  <c r="AI619" i="2"/>
  <c r="AJ619" i="2"/>
  <c r="AK619" i="2"/>
  <c r="AK607" i="2"/>
  <c r="AL607" i="2"/>
  <c r="AD607" i="2"/>
  <c r="AE607" i="2"/>
  <c r="AF607" i="2"/>
  <c r="AG607" i="2"/>
  <c r="AH607" i="2"/>
  <c r="AI607" i="2"/>
  <c r="AJ607" i="2"/>
  <c r="AK614" i="2"/>
  <c r="AL614" i="2"/>
  <c r="AD614" i="2"/>
  <c r="AE614" i="2"/>
  <c r="AF614" i="2"/>
  <c r="AG614" i="2"/>
  <c r="AH614" i="2"/>
  <c r="AI614" i="2"/>
  <c r="AJ614" i="2"/>
  <c r="Y648" i="2"/>
  <c r="AC641" i="2"/>
  <c r="AC637" i="2"/>
  <c r="AC633" i="2"/>
  <c r="AC629" i="2"/>
  <c r="AC625" i="2"/>
  <c r="AC640" i="2"/>
  <c r="AC636" i="2"/>
  <c r="AC632" i="2"/>
  <c r="AC628" i="2"/>
  <c r="AC624" i="2"/>
  <c r="AC643" i="2"/>
  <c r="AC638" i="2"/>
  <c r="AC635" i="2"/>
  <c r="AC631" i="2"/>
  <c r="AC627" i="2"/>
  <c r="AC642" i="2"/>
  <c r="AC639" i="2"/>
  <c r="AC634" i="2"/>
  <c r="AC630" i="2"/>
  <c r="AC626" i="2"/>
  <c r="AF617" i="2"/>
  <c r="AK617" i="2"/>
  <c r="AH617" i="2"/>
  <c r="AE617" i="2"/>
  <c r="AJ617" i="2"/>
  <c r="AI617" i="2"/>
  <c r="AL617" i="2"/>
  <c r="AD617" i="2"/>
  <c r="AG617" i="2"/>
  <c r="AE609" i="2"/>
  <c r="AF609" i="2"/>
  <c r="AG609" i="2"/>
  <c r="AH609" i="2"/>
  <c r="AI609" i="2"/>
  <c r="AJ609" i="2"/>
  <c r="AK609" i="2"/>
  <c r="AL609" i="2"/>
  <c r="AD609" i="2"/>
  <c r="AJ611" i="2"/>
  <c r="AI611" i="2"/>
  <c r="AL611" i="2"/>
  <c r="AD611" i="2"/>
  <c r="AG611" i="2"/>
  <c r="AF611" i="2"/>
  <c r="AK611" i="2"/>
  <c r="AH611" i="2"/>
  <c r="AE611" i="2"/>
  <c r="AJ616" i="2"/>
  <c r="AK616" i="2"/>
  <c r="AL616" i="2"/>
  <c r="AD616" i="2"/>
  <c r="AE616" i="2"/>
  <c r="AF616" i="2"/>
  <c r="AI616" i="2"/>
  <c r="AH616" i="2"/>
  <c r="AG616" i="2"/>
  <c r="AI612" i="2"/>
  <c r="AJ612" i="2"/>
  <c r="AK612" i="2"/>
  <c r="AL612" i="2"/>
  <c r="AD612" i="2"/>
  <c r="AE612" i="2"/>
  <c r="AF612" i="2"/>
  <c r="AG612" i="2"/>
  <c r="AH612" i="2"/>
  <c r="AG606" i="2"/>
  <c r="AH606" i="2"/>
  <c r="AI606" i="2"/>
  <c r="AJ606" i="2"/>
  <c r="AK606" i="2"/>
  <c r="AL606" i="2"/>
  <c r="AD606" i="2"/>
  <c r="AE606" i="2"/>
  <c r="AF606" i="2"/>
  <c r="AG613" i="2"/>
  <c r="AH613" i="2"/>
  <c r="AI613" i="2"/>
  <c r="AJ613" i="2"/>
  <c r="AK613" i="2"/>
  <c r="AL613" i="2"/>
  <c r="AD613" i="2"/>
  <c r="AE613" i="2"/>
  <c r="AF613" i="2"/>
  <c r="AG603" i="2"/>
  <c r="AH603" i="2"/>
  <c r="AI603" i="2"/>
  <c r="AJ603" i="2"/>
  <c r="AK603" i="2"/>
  <c r="AL603" i="2"/>
  <c r="AD603" i="2"/>
  <c r="AE603" i="2"/>
  <c r="AF603" i="2"/>
  <c r="AH615" i="2"/>
  <c r="AE615" i="2"/>
  <c r="AJ615" i="2"/>
  <c r="AI615" i="2"/>
  <c r="AL615" i="2"/>
  <c r="AD615" i="2"/>
  <c r="AG615" i="2"/>
  <c r="AF615" i="2"/>
  <c r="AK615" i="2"/>
  <c r="AH620" i="2"/>
  <c r="AI620" i="2"/>
  <c r="AJ620" i="2"/>
  <c r="AK620" i="2"/>
  <c r="AL620" i="2"/>
  <c r="AD620" i="2"/>
  <c r="AE620" i="2"/>
  <c r="AF620" i="2"/>
  <c r="AG620" i="2"/>
  <c r="AE604" i="2"/>
  <c r="AF604" i="2"/>
  <c r="AG604" i="2"/>
  <c r="AH604" i="2"/>
  <c r="AI604" i="2"/>
  <c r="AJ604" i="2"/>
  <c r="AK604" i="2"/>
  <c r="AL604" i="2"/>
  <c r="AD604" i="2"/>
  <c r="Z620" i="2"/>
  <c r="Z616" i="2"/>
  <c r="Z612" i="2"/>
  <c r="Z608" i="2"/>
  <c r="Z604" i="2"/>
  <c r="Z619" i="2"/>
  <c r="Z615" i="2"/>
  <c r="Z611" i="2"/>
  <c r="Z607" i="2"/>
  <c r="Z603" i="2"/>
  <c r="AE601" i="2"/>
  <c r="AF601" i="2"/>
  <c r="AG601" i="2"/>
  <c r="AH601" i="2"/>
  <c r="Z618" i="2"/>
  <c r="Z614" i="2"/>
  <c r="Z610" i="2"/>
  <c r="Z606" i="2"/>
  <c r="Z602" i="2"/>
  <c r="Z617" i="2"/>
  <c r="Z613" i="2"/>
  <c r="Z609" i="2"/>
  <c r="Z605" i="2"/>
  <c r="Z601" i="2"/>
  <c r="AI601" i="2"/>
  <c r="AJ601" i="2"/>
  <c r="AK601" i="2"/>
  <c r="AL601" i="2"/>
  <c r="AD601" i="2"/>
  <c r="AF618" i="2"/>
  <c r="AG618" i="2"/>
  <c r="AH618" i="2"/>
  <c r="AI618" i="2"/>
  <c r="AJ618" i="2"/>
  <c r="AK618" i="2"/>
  <c r="AL618" i="2"/>
  <c r="AD618" i="2"/>
  <c r="AE618" i="2"/>
  <c r="X799" i="2"/>
  <c r="M827" i="2"/>
  <c r="N827" i="2" s="1"/>
  <c r="Y827" i="2" s="1"/>
  <c r="H827" i="2"/>
  <c r="J827" i="2"/>
  <c r="I827" i="2"/>
  <c r="J815" i="2"/>
  <c r="I815" i="2"/>
  <c r="H815" i="2"/>
  <c r="M815" i="2"/>
  <c r="N815" i="2" s="1"/>
  <c r="H816" i="2"/>
  <c r="J816" i="2"/>
  <c r="I816" i="2"/>
  <c r="T816" i="2" s="1"/>
  <c r="M816" i="2"/>
  <c r="N816" i="2" s="1"/>
  <c r="J826" i="2"/>
  <c r="I826" i="2"/>
  <c r="T826" i="2" s="1"/>
  <c r="H826" i="2"/>
  <c r="M826" i="2"/>
  <c r="N826" i="2" s="1"/>
  <c r="M819" i="2"/>
  <c r="N819" i="2" s="1"/>
  <c r="H819" i="2"/>
  <c r="J819" i="2"/>
  <c r="U819" i="2" s="1"/>
  <c r="I819" i="2"/>
  <c r="J785" i="2"/>
  <c r="U785" i="2" s="1"/>
  <c r="I785" i="2"/>
  <c r="T785" i="2" s="1"/>
  <c r="H785" i="2"/>
  <c r="M785" i="2"/>
  <c r="N785" i="2" s="1"/>
  <c r="J811" i="2"/>
  <c r="I811" i="2"/>
  <c r="H811" i="2"/>
  <c r="M811" i="2"/>
  <c r="N811" i="2" s="1"/>
  <c r="H812" i="2"/>
  <c r="J812" i="2"/>
  <c r="I812" i="2"/>
  <c r="M812" i="2"/>
  <c r="N812" i="2" s="1"/>
  <c r="Y812" i="2" s="1"/>
  <c r="M820" i="2"/>
  <c r="N820" i="2" s="1"/>
  <c r="Y820" i="2" s="1"/>
  <c r="J820" i="2"/>
  <c r="I820" i="2"/>
  <c r="T820" i="2" s="1"/>
  <c r="H820" i="2"/>
  <c r="J813" i="2"/>
  <c r="I813" i="2"/>
  <c r="H813" i="2"/>
  <c r="M813" i="2"/>
  <c r="N813" i="2" s="1"/>
  <c r="J809" i="2"/>
  <c r="I809" i="2"/>
  <c r="H809" i="2"/>
  <c r="M809" i="2"/>
  <c r="N809" i="2" s="1"/>
  <c r="M818" i="2"/>
  <c r="N818" i="2" s="1"/>
  <c r="Y818" i="2" s="1"/>
  <c r="H818" i="2"/>
  <c r="J818" i="2"/>
  <c r="I818" i="2"/>
  <c r="M825" i="2"/>
  <c r="N825" i="2" s="1"/>
  <c r="H825" i="2"/>
  <c r="J825" i="2"/>
  <c r="U825" i="2" s="1"/>
  <c r="I825" i="2"/>
  <c r="T825" i="2" s="1"/>
  <c r="J824" i="2"/>
  <c r="I824" i="2"/>
  <c r="H824" i="2"/>
  <c r="M824" i="2"/>
  <c r="N824" i="2" s="1"/>
  <c r="Y824" i="2" s="1"/>
  <c r="I821" i="2"/>
  <c r="H821" i="2"/>
  <c r="J821" i="2"/>
  <c r="U821" i="2" s="1"/>
  <c r="M821" i="2"/>
  <c r="N821" i="2" s="1"/>
  <c r="Y821" i="2" s="1"/>
  <c r="H810" i="2"/>
  <c r="J810" i="2"/>
  <c r="I810" i="2"/>
  <c r="T810" i="2" s="1"/>
  <c r="M810" i="2"/>
  <c r="N810" i="2" s="1"/>
  <c r="Y810" i="2" s="1"/>
  <c r="H814" i="2"/>
  <c r="J814" i="2"/>
  <c r="I814" i="2"/>
  <c r="M814" i="2"/>
  <c r="N814" i="2" s="1"/>
  <c r="Y814" i="2" s="1"/>
  <c r="M822" i="2"/>
  <c r="J822" i="2"/>
  <c r="U822" i="2" s="1"/>
  <c r="I822" i="2"/>
  <c r="H822" i="2"/>
  <c r="J817" i="2"/>
  <c r="I817" i="2"/>
  <c r="T817" i="2" s="1"/>
  <c r="H817" i="2"/>
  <c r="M817" i="2"/>
  <c r="N817" i="2" s="1"/>
  <c r="J823" i="2"/>
  <c r="I823" i="2"/>
  <c r="T823" i="2" s="1"/>
  <c r="H823" i="2"/>
  <c r="M823" i="2"/>
  <c r="N823" i="2" s="1"/>
  <c r="Y823" i="2" s="1"/>
  <c r="P827" i="2"/>
  <c r="E850" i="2"/>
  <c r="W820" i="2"/>
  <c r="R817" i="2"/>
  <c r="W810" i="2"/>
  <c r="P815" i="2"/>
  <c r="E838" i="2"/>
  <c r="P816" i="2"/>
  <c r="E839" i="2"/>
  <c r="P826" i="2"/>
  <c r="E849" i="2"/>
  <c r="E842" i="2"/>
  <c r="P819" i="2"/>
  <c r="W785" i="2"/>
  <c r="W827" i="2"/>
  <c r="R816" i="2"/>
  <c r="W815" i="2"/>
  <c r="R815" i="2"/>
  <c r="P785" i="2"/>
  <c r="E808" i="2"/>
  <c r="P811" i="2"/>
  <c r="E834" i="2"/>
  <c r="P812" i="2"/>
  <c r="E835" i="2"/>
  <c r="P820" i="2"/>
  <c r="E843" i="2"/>
  <c r="P813" i="2"/>
  <c r="E836" i="2"/>
  <c r="W814" i="2"/>
  <c r="R825" i="2"/>
  <c r="R809" i="2"/>
  <c r="W809" i="2"/>
  <c r="W823" i="2"/>
  <c r="R822" i="2"/>
  <c r="W813" i="2"/>
  <c r="R820" i="2"/>
  <c r="W821" i="2"/>
  <c r="W816" i="2"/>
  <c r="R821" i="2"/>
  <c r="R785" i="2"/>
  <c r="W819" i="2"/>
  <c r="R823" i="2"/>
  <c r="R812" i="2"/>
  <c r="P809" i="2"/>
  <c r="E832" i="2"/>
  <c r="R827" i="2"/>
  <c r="R813" i="2"/>
  <c r="W817" i="2"/>
  <c r="P818" i="2"/>
  <c r="E841" i="2"/>
  <c r="R811" i="2"/>
  <c r="W811" i="2"/>
  <c r="R814" i="2"/>
  <c r="R810" i="2"/>
  <c r="P825" i="2"/>
  <c r="E848" i="2"/>
  <c r="W822" i="2"/>
  <c r="R826" i="2"/>
  <c r="R818" i="2"/>
  <c r="P824" i="2"/>
  <c r="E847" i="2"/>
  <c r="P821" i="2"/>
  <c r="E844" i="2"/>
  <c r="P810" i="2"/>
  <c r="E833" i="2"/>
  <c r="P814" i="2"/>
  <c r="E837" i="2"/>
  <c r="P822" i="2"/>
  <c r="E845" i="2"/>
  <c r="P817" i="2"/>
  <c r="E840" i="2"/>
  <c r="W818" i="2"/>
  <c r="W825" i="2"/>
  <c r="R824" i="2"/>
  <c r="W824" i="2"/>
  <c r="P823" i="2"/>
  <c r="E846" i="2"/>
  <c r="R819" i="2"/>
  <c r="W812" i="2"/>
  <c r="W826" i="2"/>
  <c r="L808" i="2"/>
  <c r="G844" i="2"/>
  <c r="L849" i="2"/>
  <c r="AB70" i="11"/>
  <c r="F835" i="2"/>
  <c r="AC17" i="11"/>
  <c r="AC28" i="11"/>
  <c r="AC39" i="11"/>
  <c r="G846" i="2"/>
  <c r="K847" i="2"/>
  <c r="AC59" i="11"/>
  <c r="AB73" i="11"/>
  <c r="F847" i="2"/>
  <c r="K843" i="2"/>
  <c r="AB75" i="11"/>
  <c r="G833" i="2"/>
  <c r="K840" i="2"/>
  <c r="F838" i="2"/>
  <c r="AC49" i="11"/>
  <c r="F850" i="2"/>
  <c r="L850" i="2"/>
  <c r="AC35" i="11"/>
  <c r="AC12" i="11"/>
  <c r="G834" i="2"/>
  <c r="AC36" i="11"/>
  <c r="F845" i="2"/>
  <c r="L848" i="2"/>
  <c r="AC32" i="11"/>
  <c r="AB74" i="11"/>
  <c r="K833" i="2"/>
  <c r="AC27" i="11"/>
  <c r="AC19" i="11"/>
  <c r="AC61" i="11"/>
  <c r="G832" i="2"/>
  <c r="AC38" i="11"/>
  <c r="AC40" i="11"/>
  <c r="K836" i="2"/>
  <c r="AC60" i="11"/>
  <c r="AB72" i="11"/>
  <c r="AC57" i="11"/>
  <c r="AB83" i="11"/>
  <c r="G808" i="2"/>
  <c r="AC64" i="11"/>
  <c r="L845" i="2"/>
  <c r="L840" i="2"/>
  <c r="L832" i="2"/>
  <c r="AC18" i="11"/>
  <c r="AC26" i="11"/>
  <c r="L844" i="2"/>
  <c r="G837" i="2"/>
  <c r="AC63" i="11"/>
  <c r="K832" i="2"/>
  <c r="AC46" i="11"/>
  <c r="K841" i="2"/>
  <c r="AC25" i="11"/>
  <c r="K848" i="2"/>
  <c r="AB81" i="11"/>
  <c r="AC29" i="11"/>
  <c r="L834" i="2"/>
  <c r="AC6" i="11"/>
  <c r="AC21" i="11"/>
  <c r="F844" i="2"/>
  <c r="F808" i="2"/>
  <c r="AC41" i="11"/>
  <c r="AB69" i="11"/>
  <c r="AB87" i="11"/>
  <c r="K844" i="2"/>
  <c r="L839" i="2"/>
  <c r="AB85" i="11"/>
  <c r="K835" i="2"/>
  <c r="L838" i="2"/>
  <c r="AC50" i="11"/>
  <c r="AC9" i="11"/>
  <c r="K850" i="2"/>
  <c r="L846" i="2"/>
  <c r="K842" i="2"/>
  <c r="F846" i="2"/>
  <c r="AC65" i="11"/>
  <c r="AC54" i="11"/>
  <c r="AB77" i="11"/>
  <c r="AC5" i="11"/>
  <c r="F841" i="2"/>
  <c r="AB84" i="11"/>
  <c r="L847" i="2"/>
  <c r="AC15" i="11"/>
  <c r="AC31" i="11"/>
  <c r="G836" i="2"/>
  <c r="AB79" i="11"/>
  <c r="G843" i="2"/>
  <c r="F837" i="2"/>
  <c r="AC47" i="11"/>
  <c r="AB80" i="11"/>
  <c r="K845" i="2"/>
  <c r="L836" i="2"/>
  <c r="F833" i="2"/>
  <c r="F834" i="2"/>
  <c r="G841" i="2"/>
  <c r="K834" i="2"/>
  <c r="F842" i="2"/>
  <c r="AC53" i="11"/>
  <c r="K808" i="2"/>
  <c r="AC42" i="11"/>
  <c r="AC37" i="11"/>
  <c r="F840" i="2"/>
  <c r="AC43" i="11"/>
  <c r="AC10" i="11"/>
  <c r="F843" i="2"/>
  <c r="G849" i="2"/>
  <c r="AC33" i="11"/>
  <c r="L842" i="2"/>
  <c r="G838" i="2"/>
  <c r="AB86" i="11"/>
  <c r="AC56" i="11"/>
  <c r="AC20" i="11"/>
  <c r="AC30" i="11"/>
  <c r="AB76" i="11"/>
  <c r="F849" i="2"/>
  <c r="AC58" i="11"/>
  <c r="AC24" i="11"/>
  <c r="AB71" i="11"/>
  <c r="F836" i="2"/>
  <c r="K837" i="2"/>
  <c r="G842" i="2"/>
  <c r="K839" i="2"/>
  <c r="F839" i="2"/>
  <c r="AC62" i="11"/>
  <c r="F848" i="2"/>
  <c r="G839" i="2"/>
  <c r="AB68" i="11"/>
  <c r="AC7" i="11"/>
  <c r="AC51" i="11"/>
  <c r="K838" i="2"/>
  <c r="AB82" i="11"/>
  <c r="AC52" i="11"/>
  <c r="G850" i="2"/>
  <c r="G847" i="2"/>
  <c r="AD4" i="11"/>
  <c r="AC8" i="11"/>
  <c r="AC13" i="11"/>
  <c r="AC14" i="11"/>
  <c r="G848" i="2"/>
  <c r="AC55" i="11"/>
  <c r="L841" i="2"/>
  <c r="AC11" i="11"/>
  <c r="AB78" i="11"/>
  <c r="K846" i="2"/>
  <c r="AC48" i="11"/>
  <c r="AC16" i="11"/>
  <c r="G845" i="2"/>
  <c r="G835" i="2"/>
  <c r="L837" i="2"/>
  <c r="F832" i="2"/>
  <c r="G840" i="2"/>
  <c r="L843" i="2"/>
  <c r="L835" i="2"/>
  <c r="AD2" i="11"/>
  <c r="K849" i="2"/>
  <c r="L833" i="2"/>
  <c r="AE3" i="11"/>
  <c r="AC34" i="11"/>
  <c r="U809" i="2" l="1"/>
  <c r="U818" i="2"/>
  <c r="T822" i="2"/>
  <c r="Y811" i="2"/>
  <c r="U814" i="2"/>
  <c r="U810" i="2"/>
  <c r="T811" i="2"/>
  <c r="T812" i="2"/>
  <c r="U827" i="2"/>
  <c r="T824" i="2"/>
  <c r="U826" i="2"/>
  <c r="U812" i="2"/>
  <c r="U824" i="2"/>
  <c r="T809" i="2"/>
  <c r="U815" i="2"/>
  <c r="U817" i="2"/>
  <c r="T819" i="2"/>
  <c r="T827" i="2"/>
  <c r="U811" i="2"/>
  <c r="U823" i="2"/>
  <c r="U813" i="2"/>
  <c r="T818" i="2"/>
  <c r="Y826" i="2"/>
  <c r="T821" i="2"/>
  <c r="U816" i="2"/>
  <c r="Y816" i="2"/>
  <c r="T814" i="2"/>
  <c r="T815" i="2"/>
  <c r="U820" i="2"/>
  <c r="T813" i="2"/>
  <c r="Y825" i="2"/>
  <c r="V648" i="2"/>
  <c r="V652" i="2"/>
  <c r="V662" i="2"/>
  <c r="V651" i="2"/>
  <c r="V650" i="2"/>
  <c r="V649" i="2"/>
  <c r="V661" i="2"/>
  <c r="V663" i="2"/>
  <c r="V659" i="2"/>
  <c r="V665" i="2"/>
  <c r="V657" i="2"/>
  <c r="V654" i="2"/>
  <c r="V658" i="2"/>
  <c r="V666" i="2"/>
  <c r="V656" i="2"/>
  <c r="V655" i="2"/>
  <c r="V660" i="2"/>
  <c r="V653" i="2"/>
  <c r="V664" i="2"/>
  <c r="V647" i="2"/>
  <c r="Y815" i="2"/>
  <c r="S654" i="2"/>
  <c r="S665" i="2"/>
  <c r="S658" i="2"/>
  <c r="S659" i="2"/>
  <c r="S663" i="2"/>
  <c r="S666" i="2"/>
  <c r="S660" i="2"/>
  <c r="S650" i="2"/>
  <c r="S662" i="2"/>
  <c r="X819" i="2"/>
  <c r="S657" i="2"/>
  <c r="S661" i="2"/>
  <c r="S655" i="2"/>
  <c r="S656" i="2"/>
  <c r="S648" i="2"/>
  <c r="S653" i="2"/>
  <c r="S664" i="2"/>
  <c r="S652" i="2"/>
  <c r="S651" i="2"/>
  <c r="S649" i="2"/>
  <c r="S647" i="2"/>
  <c r="Y819" i="2"/>
  <c r="Y817" i="2"/>
  <c r="X824" i="2"/>
  <c r="Y813" i="2"/>
  <c r="X820" i="2"/>
  <c r="X827" i="2"/>
  <c r="Y785" i="2"/>
  <c r="X822" i="2"/>
  <c r="N822" i="2"/>
  <c r="Y822" i="2" s="1"/>
  <c r="X826" i="2"/>
  <c r="X809" i="2"/>
  <c r="X814" i="2"/>
  <c r="X821" i="2"/>
  <c r="X811" i="2"/>
  <c r="Q652" i="2"/>
  <c r="Q655" i="2"/>
  <c r="Q653" i="2"/>
  <c r="Q664" i="2"/>
  <c r="Q656" i="2"/>
  <c r="Q663" i="2"/>
  <c r="Q654" i="2"/>
  <c r="Q666" i="2"/>
  <c r="Q661" i="2"/>
  <c r="Q665" i="2"/>
  <c r="Q694" i="2"/>
  <c r="Q660" i="2"/>
  <c r="Q658" i="2"/>
  <c r="Q672" i="2"/>
  <c r="Q659" i="2"/>
  <c r="Q662" i="2"/>
  <c r="Q651" i="2"/>
  <c r="Q657" i="2"/>
  <c r="Q650" i="2"/>
  <c r="Q670" i="2"/>
  <c r="X823" i="2"/>
  <c r="X825" i="2"/>
  <c r="X817" i="2"/>
  <c r="X816" i="2"/>
  <c r="X812" i="2"/>
  <c r="X785" i="2"/>
  <c r="X815" i="2"/>
  <c r="X813" i="2"/>
  <c r="X810" i="2"/>
  <c r="AK630" i="2"/>
  <c r="AL630" i="2"/>
  <c r="AD630" i="2"/>
  <c r="AE630" i="2"/>
  <c r="AF630" i="2"/>
  <c r="AG630" i="2"/>
  <c r="AH630" i="2"/>
  <c r="AI630" i="2"/>
  <c r="AJ630" i="2"/>
  <c r="AL639" i="2"/>
  <c r="AD639" i="2"/>
  <c r="AG639" i="2"/>
  <c r="AF639" i="2"/>
  <c r="AK639" i="2"/>
  <c r="AH639" i="2"/>
  <c r="AE639" i="2"/>
  <c r="AJ639" i="2"/>
  <c r="AI639" i="2"/>
  <c r="AK627" i="2"/>
  <c r="AL627" i="2"/>
  <c r="AD627" i="2"/>
  <c r="AE627" i="2"/>
  <c r="AF627" i="2"/>
  <c r="AG627" i="2"/>
  <c r="AH627" i="2"/>
  <c r="AI627" i="2"/>
  <c r="AJ627" i="2"/>
  <c r="AL635" i="2"/>
  <c r="AD635" i="2"/>
  <c r="AE635" i="2"/>
  <c r="AF635" i="2"/>
  <c r="AG635" i="2"/>
  <c r="AH635" i="2"/>
  <c r="AI635" i="2"/>
  <c r="AJ635" i="2"/>
  <c r="AK635" i="2"/>
  <c r="AL643" i="2"/>
  <c r="AD643" i="2"/>
  <c r="AE643" i="2"/>
  <c r="AF643" i="2"/>
  <c r="AG643" i="2"/>
  <c r="AH643" i="2"/>
  <c r="AI643" i="2"/>
  <c r="AJ643" i="2"/>
  <c r="AK643" i="2"/>
  <c r="AE628" i="2"/>
  <c r="AF628" i="2"/>
  <c r="AG628" i="2"/>
  <c r="AH628" i="2"/>
  <c r="AI628" i="2"/>
  <c r="AJ628" i="2"/>
  <c r="AK628" i="2"/>
  <c r="AL628" i="2"/>
  <c r="AD628" i="2"/>
  <c r="AF636" i="2"/>
  <c r="AG636" i="2"/>
  <c r="AH636" i="2"/>
  <c r="AI636" i="2"/>
  <c r="AJ636" i="2"/>
  <c r="AK636" i="2"/>
  <c r="AL636" i="2"/>
  <c r="AD636" i="2"/>
  <c r="AE636" i="2"/>
  <c r="AE625" i="2"/>
  <c r="AF625" i="2"/>
  <c r="AG625" i="2"/>
  <c r="AH625" i="2"/>
  <c r="AI625" i="2"/>
  <c r="AJ625" i="2"/>
  <c r="AK625" i="2"/>
  <c r="AL625" i="2"/>
  <c r="AD625" i="2"/>
  <c r="AE633" i="2"/>
  <c r="AH633" i="2"/>
  <c r="AG633" i="2"/>
  <c r="AL633" i="2"/>
  <c r="AI633" i="2"/>
  <c r="AF633" i="2"/>
  <c r="AK633" i="2"/>
  <c r="AJ633" i="2"/>
  <c r="AD633" i="2"/>
  <c r="AF641" i="2"/>
  <c r="AG641" i="2"/>
  <c r="AH641" i="2"/>
  <c r="AI641" i="2"/>
  <c r="AJ641" i="2"/>
  <c r="AK641" i="2"/>
  <c r="AL641" i="2"/>
  <c r="AD641" i="2"/>
  <c r="AE641" i="2"/>
  <c r="AG626" i="2"/>
  <c r="AH626" i="2"/>
  <c r="AI626" i="2"/>
  <c r="AJ626" i="2"/>
  <c r="AK626" i="2"/>
  <c r="AL626" i="2"/>
  <c r="AD626" i="2"/>
  <c r="AE626" i="2"/>
  <c r="AF626" i="2"/>
  <c r="AH634" i="2"/>
  <c r="AI634" i="2"/>
  <c r="AJ634" i="2"/>
  <c r="AK634" i="2"/>
  <c r="AL634" i="2"/>
  <c r="AD634" i="2"/>
  <c r="AE634" i="2"/>
  <c r="AF634" i="2"/>
  <c r="AG634" i="2"/>
  <c r="AH642" i="2"/>
  <c r="AI642" i="2"/>
  <c r="AJ642" i="2"/>
  <c r="AK642" i="2"/>
  <c r="AL642" i="2"/>
  <c r="AD642" i="2"/>
  <c r="AE642" i="2"/>
  <c r="AF642" i="2"/>
  <c r="AG642" i="2"/>
  <c r="AG631" i="2"/>
  <c r="AH631" i="2"/>
  <c r="AI631" i="2"/>
  <c r="AJ631" i="2"/>
  <c r="AK631" i="2"/>
  <c r="AL631" i="2"/>
  <c r="AD631" i="2"/>
  <c r="AE631" i="2"/>
  <c r="AF631" i="2"/>
  <c r="AH638" i="2"/>
  <c r="AG638" i="2"/>
  <c r="AJ638" i="2"/>
  <c r="AK638" i="2"/>
  <c r="AL638" i="2"/>
  <c r="AD638" i="2"/>
  <c r="AE638" i="2"/>
  <c r="AF638" i="2"/>
  <c r="AI638" i="2"/>
  <c r="Z641" i="2"/>
  <c r="Z637" i="2"/>
  <c r="Z633" i="2"/>
  <c r="Z629" i="2"/>
  <c r="Z625" i="2"/>
  <c r="Z640" i="2"/>
  <c r="Z636" i="2"/>
  <c r="Z632" i="2"/>
  <c r="Z628" i="2"/>
  <c r="Z624" i="2"/>
  <c r="AI624" i="2"/>
  <c r="AJ624" i="2"/>
  <c r="AK624" i="2"/>
  <c r="AL624" i="2"/>
  <c r="AD624" i="2"/>
  <c r="Z643" i="2"/>
  <c r="Z639" i="2"/>
  <c r="Z635" i="2"/>
  <c r="Z631" i="2"/>
  <c r="Z627" i="2"/>
  <c r="Z642" i="2"/>
  <c r="Z638" i="2"/>
  <c r="Z634" i="2"/>
  <c r="Z630" i="2"/>
  <c r="Z626" i="2"/>
  <c r="AE624" i="2"/>
  <c r="AF624" i="2"/>
  <c r="AG624" i="2"/>
  <c r="AH624" i="2"/>
  <c r="AI632" i="2"/>
  <c r="AJ632" i="2"/>
  <c r="AK632" i="2"/>
  <c r="AL632" i="2"/>
  <c r="AD632" i="2"/>
  <c r="AE632" i="2"/>
  <c r="AF632" i="2"/>
  <c r="AG632" i="2"/>
  <c r="AH632" i="2"/>
  <c r="AJ640" i="2"/>
  <c r="AK640" i="2"/>
  <c r="AL640" i="2"/>
  <c r="AD640" i="2"/>
  <c r="AE640" i="2"/>
  <c r="AF640" i="2"/>
  <c r="AI640" i="2"/>
  <c r="AH640" i="2"/>
  <c r="AG640" i="2"/>
  <c r="AI629" i="2"/>
  <c r="AJ629" i="2"/>
  <c r="AK629" i="2"/>
  <c r="AL629" i="2"/>
  <c r="AD629" i="2"/>
  <c r="AE629" i="2"/>
  <c r="AF629" i="2"/>
  <c r="AG629" i="2"/>
  <c r="AH629" i="2"/>
  <c r="AJ637" i="2"/>
  <c r="AK637" i="2"/>
  <c r="AL637" i="2"/>
  <c r="AD637" i="2"/>
  <c r="AE637" i="2"/>
  <c r="AF637" i="2"/>
  <c r="AG637" i="2"/>
  <c r="AH637" i="2"/>
  <c r="AI637" i="2"/>
  <c r="Y671" i="2"/>
  <c r="AC666" i="2"/>
  <c r="AC661" i="2"/>
  <c r="AC658" i="2"/>
  <c r="AC654" i="2"/>
  <c r="AC650" i="2"/>
  <c r="AC665" i="2"/>
  <c r="AC662" i="2"/>
  <c r="AC657" i="2"/>
  <c r="AC653" i="2"/>
  <c r="AC649" i="2"/>
  <c r="AC664" i="2"/>
  <c r="AC660" i="2"/>
  <c r="AC656" i="2"/>
  <c r="AC652" i="2"/>
  <c r="AC648" i="2"/>
  <c r="AC663" i="2"/>
  <c r="AC659" i="2"/>
  <c r="AC655" i="2"/>
  <c r="AC651" i="2"/>
  <c r="AC647" i="2"/>
  <c r="X818" i="2"/>
  <c r="M846" i="2"/>
  <c r="N846" i="2" s="1"/>
  <c r="Y846" i="2" s="1"/>
  <c r="H846" i="2"/>
  <c r="J846" i="2"/>
  <c r="I846" i="2"/>
  <c r="T846" i="2" s="1"/>
  <c r="J840" i="2"/>
  <c r="I840" i="2"/>
  <c r="T840" i="2" s="1"/>
  <c r="H840" i="2"/>
  <c r="M840" i="2"/>
  <c r="N840" i="2" s="1"/>
  <c r="M845" i="2"/>
  <c r="N845" i="2" s="1"/>
  <c r="H845" i="2"/>
  <c r="J845" i="2"/>
  <c r="U845" i="2" s="1"/>
  <c r="I845" i="2"/>
  <c r="I837" i="2"/>
  <c r="H837" i="2"/>
  <c r="J837" i="2"/>
  <c r="M837" i="2"/>
  <c r="N837" i="2" s="1"/>
  <c r="Y837" i="2" s="1"/>
  <c r="I833" i="2"/>
  <c r="T833" i="2" s="1"/>
  <c r="H833" i="2"/>
  <c r="J833" i="2"/>
  <c r="M833" i="2"/>
  <c r="N833" i="2" s="1"/>
  <c r="Y833" i="2" s="1"/>
  <c r="M844" i="2"/>
  <c r="N844" i="2" s="1"/>
  <c r="Y844" i="2" s="1"/>
  <c r="J844" i="2"/>
  <c r="U844" i="2" s="1"/>
  <c r="I844" i="2"/>
  <c r="H844" i="2"/>
  <c r="M847" i="2"/>
  <c r="N847" i="2" s="1"/>
  <c r="Y847" i="2" s="1"/>
  <c r="J847" i="2"/>
  <c r="I847" i="2"/>
  <c r="H847" i="2"/>
  <c r="M841" i="2"/>
  <c r="N841" i="2" s="1"/>
  <c r="Y841" i="2" s="1"/>
  <c r="H841" i="2"/>
  <c r="J841" i="2"/>
  <c r="I841" i="2"/>
  <c r="J832" i="2"/>
  <c r="I832" i="2"/>
  <c r="H832" i="2"/>
  <c r="M832" i="2"/>
  <c r="N832" i="2" s="1"/>
  <c r="J836" i="2"/>
  <c r="I836" i="2"/>
  <c r="H836" i="2"/>
  <c r="M836" i="2"/>
  <c r="N836" i="2" s="1"/>
  <c r="M843" i="2"/>
  <c r="H843" i="2"/>
  <c r="J843" i="2"/>
  <c r="I843" i="2"/>
  <c r="T843" i="2" s="1"/>
  <c r="I835" i="2"/>
  <c r="H835" i="2"/>
  <c r="J835" i="2"/>
  <c r="M835" i="2"/>
  <c r="N835" i="2" s="1"/>
  <c r="Y835" i="2" s="1"/>
  <c r="J834" i="2"/>
  <c r="I834" i="2"/>
  <c r="H834" i="2"/>
  <c r="M834" i="2"/>
  <c r="N834" i="2" s="1"/>
  <c r="H808" i="2"/>
  <c r="J808" i="2"/>
  <c r="U808" i="2" s="1"/>
  <c r="I808" i="2"/>
  <c r="T808" i="2" s="1"/>
  <c r="M808" i="2"/>
  <c r="N808" i="2" s="1"/>
  <c r="M842" i="2"/>
  <c r="N842" i="2" s="1"/>
  <c r="J842" i="2"/>
  <c r="U842" i="2" s="1"/>
  <c r="I842" i="2"/>
  <c r="H842" i="2"/>
  <c r="M848" i="2"/>
  <c r="N848" i="2" s="1"/>
  <c r="J848" i="2"/>
  <c r="U848" i="2" s="1"/>
  <c r="I848" i="2"/>
  <c r="T848" i="2" s="1"/>
  <c r="H848" i="2"/>
  <c r="M849" i="2"/>
  <c r="N849" i="2" s="1"/>
  <c r="H849" i="2"/>
  <c r="J849" i="2"/>
  <c r="I849" i="2"/>
  <c r="T849" i="2" s="1"/>
  <c r="I839" i="2"/>
  <c r="T839" i="2" s="1"/>
  <c r="H839" i="2"/>
  <c r="J839" i="2"/>
  <c r="M839" i="2"/>
  <c r="N839" i="2" s="1"/>
  <c r="J838" i="2"/>
  <c r="I838" i="2"/>
  <c r="H838" i="2"/>
  <c r="M838" i="2"/>
  <c r="N838" i="2" s="1"/>
  <c r="M850" i="2"/>
  <c r="N850" i="2" s="1"/>
  <c r="Y850" i="2" s="1"/>
  <c r="J850" i="2"/>
  <c r="I850" i="2"/>
  <c r="H850" i="2"/>
  <c r="W835" i="2"/>
  <c r="R842" i="2"/>
  <c r="W847" i="2"/>
  <c r="W848" i="2"/>
  <c r="P846" i="2"/>
  <c r="E869" i="2"/>
  <c r="W841" i="2"/>
  <c r="P840" i="2"/>
  <c r="E863" i="2"/>
  <c r="P845" i="2"/>
  <c r="E868" i="2"/>
  <c r="P837" i="2"/>
  <c r="E860" i="2"/>
  <c r="P833" i="2"/>
  <c r="E856" i="2"/>
  <c r="P844" i="2"/>
  <c r="E867" i="2"/>
  <c r="P847" i="2"/>
  <c r="E870" i="2"/>
  <c r="R841" i="2"/>
  <c r="W845" i="2"/>
  <c r="W834" i="2"/>
  <c r="P841" i="2"/>
  <c r="E864" i="2"/>
  <c r="W840" i="2"/>
  <c r="R836" i="2"/>
  <c r="P832" i="2"/>
  <c r="E855" i="2"/>
  <c r="R846" i="2"/>
  <c r="R808" i="2"/>
  <c r="R844" i="2"/>
  <c r="W839" i="2"/>
  <c r="R843" i="2"/>
  <c r="W836" i="2"/>
  <c r="R845" i="2"/>
  <c r="W832" i="2"/>
  <c r="P836" i="2"/>
  <c r="E859" i="2"/>
  <c r="P843" i="2"/>
  <c r="E866" i="2"/>
  <c r="P835" i="2"/>
  <c r="E858" i="2"/>
  <c r="P834" i="2"/>
  <c r="E857" i="2"/>
  <c r="P808" i="2"/>
  <c r="E831" i="2"/>
  <c r="W838" i="2"/>
  <c r="R839" i="2"/>
  <c r="W850" i="2"/>
  <c r="W808" i="2"/>
  <c r="P842" i="2"/>
  <c r="E865" i="2"/>
  <c r="W833" i="2"/>
  <c r="W843" i="2"/>
  <c r="W849" i="2"/>
  <c r="R847" i="2"/>
  <c r="R849" i="2"/>
  <c r="P848" i="2"/>
  <c r="E871" i="2"/>
  <c r="R833" i="2"/>
  <c r="R837" i="2"/>
  <c r="R834" i="2"/>
  <c r="R850" i="2"/>
  <c r="R835" i="2"/>
  <c r="W842" i="2"/>
  <c r="W844" i="2"/>
  <c r="W846" i="2"/>
  <c r="R832" i="2"/>
  <c r="R848" i="2"/>
  <c r="W837" i="2"/>
  <c r="R838" i="2"/>
  <c r="P849" i="2"/>
  <c r="E872" i="2"/>
  <c r="P839" i="2"/>
  <c r="E862" i="2"/>
  <c r="P838" i="2"/>
  <c r="E861" i="2"/>
  <c r="R840" i="2"/>
  <c r="P850" i="2"/>
  <c r="E873" i="2"/>
  <c r="AC85" i="11"/>
  <c r="AD18" i="11"/>
  <c r="AE2" i="11"/>
  <c r="L858" i="2"/>
  <c r="AD34" i="11"/>
  <c r="AD48" i="11"/>
  <c r="L867" i="2"/>
  <c r="G870" i="2"/>
  <c r="AC84" i="11"/>
  <c r="AD5" i="11"/>
  <c r="L872" i="2"/>
  <c r="AC87" i="11"/>
  <c r="AC72" i="11"/>
  <c r="G873" i="2"/>
  <c r="AD49" i="11"/>
  <c r="G831" i="2"/>
  <c r="F873" i="2"/>
  <c r="AD29" i="11"/>
  <c r="F858" i="2"/>
  <c r="K856" i="2"/>
  <c r="AC79" i="11"/>
  <c r="G863" i="2"/>
  <c r="F866" i="2"/>
  <c r="K859" i="2"/>
  <c r="L855" i="2"/>
  <c r="F860" i="2"/>
  <c r="AD62" i="11"/>
  <c r="L862" i="2"/>
  <c r="L865" i="2"/>
  <c r="AF3" i="11"/>
  <c r="AD30" i="11"/>
  <c r="AD31" i="11"/>
  <c r="AD20" i="11"/>
  <c r="G865" i="2"/>
  <c r="F864" i="2"/>
  <c r="G859" i="2"/>
  <c r="G867" i="2"/>
  <c r="AC73" i="11"/>
  <c r="AD64" i="11"/>
  <c r="AD8" i="11"/>
  <c r="AC74" i="11"/>
  <c r="L856" i="2"/>
  <c r="K870" i="2"/>
  <c r="G866" i="2"/>
  <c r="AD9" i="11"/>
  <c r="AD55" i="11"/>
  <c r="L857" i="2"/>
  <c r="G855" i="2"/>
  <c r="L871" i="2"/>
  <c r="L864" i="2"/>
  <c r="G858" i="2"/>
  <c r="AD51" i="11"/>
  <c r="K873" i="2"/>
  <c r="AD59" i="11"/>
  <c r="F865" i="2"/>
  <c r="G868" i="2"/>
  <c r="AD28" i="11"/>
  <c r="F856" i="2"/>
  <c r="AD63" i="11"/>
  <c r="AD10" i="11"/>
  <c r="AD38" i="11"/>
  <c r="AD40" i="11"/>
  <c r="AD24" i="11"/>
  <c r="F867" i="2"/>
  <c r="K867" i="2"/>
  <c r="AC69" i="11"/>
  <c r="AD33" i="11"/>
  <c r="AD6" i="11"/>
  <c r="AC83" i="11"/>
  <c r="F869" i="2"/>
  <c r="AD17" i="11"/>
  <c r="AC78" i="11"/>
  <c r="G856" i="2"/>
  <c r="AC68" i="11"/>
  <c r="L868" i="2"/>
  <c r="AD58" i="11"/>
  <c r="F831" i="2"/>
  <c r="AC86" i="11"/>
  <c r="G869" i="2"/>
  <c r="G871" i="2"/>
  <c r="F855" i="2"/>
  <c r="F870" i="2"/>
  <c r="F857" i="2"/>
  <c r="AC75" i="11"/>
  <c r="AC77" i="11"/>
  <c r="AD21" i="11"/>
  <c r="AD25" i="11"/>
  <c r="AC76" i="11"/>
  <c r="AD32" i="11"/>
  <c r="AD56" i="11"/>
  <c r="AD65" i="11"/>
  <c r="K866" i="2"/>
  <c r="AD52" i="11"/>
  <c r="L859" i="2"/>
  <c r="AD50" i="11"/>
  <c r="L873" i="2"/>
  <c r="G861" i="2"/>
  <c r="L831" i="2"/>
  <c r="AC71" i="11"/>
  <c r="F862" i="2"/>
  <c r="L866" i="2"/>
  <c r="K831" i="2"/>
  <c r="F861" i="2"/>
  <c r="AD13" i="11"/>
  <c r="AD53" i="11"/>
  <c r="F863" i="2"/>
  <c r="K863" i="2"/>
  <c r="K857" i="2"/>
  <c r="G862" i="2"/>
  <c r="F859" i="2"/>
  <c r="AC80" i="11"/>
  <c r="AD11" i="11"/>
  <c r="AD14" i="11"/>
  <c r="K869" i="2"/>
  <c r="K861" i="2"/>
  <c r="AC70" i="11"/>
  <c r="AD57" i="11"/>
  <c r="K871" i="2"/>
  <c r="AD15" i="11"/>
  <c r="AD54" i="11"/>
  <c r="K864" i="2"/>
  <c r="G857" i="2"/>
  <c r="AD43" i="11"/>
  <c r="G860" i="2"/>
  <c r="AD16" i="11"/>
  <c r="K858" i="2"/>
  <c r="AE4" i="11"/>
  <c r="AD47" i="11"/>
  <c r="K862" i="2"/>
  <c r="AD12" i="11"/>
  <c r="K865" i="2"/>
  <c r="L870" i="2"/>
  <c r="AD27" i="11"/>
  <c r="G872" i="2"/>
  <c r="AD36" i="11"/>
  <c r="K855" i="2"/>
  <c r="L869" i="2"/>
  <c r="AD7" i="11"/>
  <c r="AD46" i="11"/>
  <c r="K872" i="2"/>
  <c r="K860" i="2"/>
  <c r="AD41" i="11"/>
  <c r="AD35" i="11"/>
  <c r="AD37" i="11"/>
  <c r="F868" i="2"/>
  <c r="L860" i="2"/>
  <c r="L863" i="2"/>
  <c r="AD26" i="11"/>
  <c r="AD39" i="11"/>
  <c r="AC82" i="11"/>
  <c r="AD60" i="11"/>
  <c r="AD42" i="11"/>
  <c r="K868" i="2"/>
  <c r="F871" i="2"/>
  <c r="L861" i="2"/>
  <c r="AD19" i="11"/>
  <c r="F872" i="2"/>
  <c r="AC81" i="11"/>
  <c r="G864" i="2"/>
  <c r="AD61" i="11"/>
  <c r="U832" i="2" l="1"/>
  <c r="U841" i="2"/>
  <c r="T845" i="2"/>
  <c r="Y834" i="2"/>
  <c r="U837" i="2"/>
  <c r="U833" i="2"/>
  <c r="T834" i="2"/>
  <c r="T835" i="2"/>
  <c r="U850" i="2"/>
  <c r="T847" i="2"/>
  <c r="U849" i="2"/>
  <c r="U835" i="2"/>
  <c r="U847" i="2"/>
  <c r="T832" i="2"/>
  <c r="U840" i="2"/>
  <c r="U838" i="2"/>
  <c r="T842" i="2"/>
  <c r="T850" i="2"/>
  <c r="U834" i="2"/>
  <c r="U846" i="2"/>
  <c r="T841" i="2"/>
  <c r="U836" i="2"/>
  <c r="Y849" i="2"/>
  <c r="T844" i="2"/>
  <c r="U839" i="2"/>
  <c r="Y842" i="2"/>
  <c r="Y839" i="2"/>
  <c r="T837" i="2"/>
  <c r="U843" i="2"/>
  <c r="T838" i="2"/>
  <c r="T836" i="2"/>
  <c r="Y848" i="2"/>
  <c r="V676" i="2"/>
  <c r="V678" i="2"/>
  <c r="V684" i="2"/>
  <c r="V689" i="2"/>
  <c r="V672" i="2"/>
  <c r="V683" i="2"/>
  <c r="V679" i="2"/>
  <c r="V681" i="2"/>
  <c r="V673" i="2"/>
  <c r="V686" i="2"/>
  <c r="V677" i="2"/>
  <c r="V674" i="2"/>
  <c r="V688" i="2"/>
  <c r="V682" i="2"/>
  <c r="V687" i="2"/>
  <c r="V680" i="2"/>
  <c r="V685" i="2"/>
  <c r="V675" i="2"/>
  <c r="V671" i="2"/>
  <c r="V670" i="2"/>
  <c r="Y838" i="2"/>
  <c r="S686" i="2"/>
  <c r="S679" i="2"/>
  <c r="S672" i="2"/>
  <c r="S674" i="2"/>
  <c r="S687" i="2"/>
  <c r="S684" i="2"/>
  <c r="S673" i="2"/>
  <c r="S675" i="2"/>
  <c r="S685" i="2"/>
  <c r="S676" i="2"/>
  <c r="S680" i="2"/>
  <c r="S671" i="2"/>
  <c r="S681" i="2"/>
  <c r="S689" i="2"/>
  <c r="S682" i="2"/>
  <c r="S678" i="2"/>
  <c r="S683" i="2"/>
  <c r="S688" i="2"/>
  <c r="S677" i="2"/>
  <c r="S670" i="2"/>
  <c r="Y840" i="2"/>
  <c r="Y836" i="2"/>
  <c r="X842" i="2"/>
  <c r="X843" i="2"/>
  <c r="Y808" i="2"/>
  <c r="X844" i="2"/>
  <c r="X834" i="2"/>
  <c r="X841" i="2"/>
  <c r="X840" i="2"/>
  <c r="X838" i="2"/>
  <c r="X833" i="2"/>
  <c r="Y845" i="2"/>
  <c r="X808" i="2"/>
  <c r="X845" i="2"/>
  <c r="X847" i="2"/>
  <c r="X835" i="2"/>
  <c r="X846" i="2"/>
  <c r="X848" i="2"/>
  <c r="X836" i="2"/>
  <c r="N843" i="2"/>
  <c r="Y843" i="2" s="1"/>
  <c r="X839" i="2"/>
  <c r="Q693" i="2"/>
  <c r="Q680" i="2"/>
  <c r="Q685" i="2"/>
  <c r="Q695" i="2"/>
  <c r="Q683" i="2"/>
  <c r="Q688" i="2"/>
  <c r="Q689" i="2"/>
  <c r="Q686" i="2"/>
  <c r="Q687" i="2"/>
  <c r="Q678" i="2"/>
  <c r="Q673" i="2"/>
  <c r="Q674" i="2"/>
  <c r="Q682" i="2"/>
  <c r="Q681" i="2"/>
  <c r="Q717" i="2"/>
  <c r="Q684" i="2"/>
  <c r="Q677" i="2"/>
  <c r="Q679" i="2"/>
  <c r="Q676" i="2"/>
  <c r="Q675" i="2"/>
  <c r="X832" i="2"/>
  <c r="X850" i="2"/>
  <c r="X849" i="2"/>
  <c r="X837" i="2"/>
  <c r="Z665" i="2"/>
  <c r="Z661" i="2"/>
  <c r="Z657" i="2"/>
  <c r="Z653" i="2"/>
  <c r="Z649" i="2"/>
  <c r="Z666" i="2"/>
  <c r="Z662" i="2"/>
  <c r="Z658" i="2"/>
  <c r="Z654" i="2"/>
  <c r="Z650" i="2"/>
  <c r="AJ647" i="2"/>
  <c r="AK647" i="2"/>
  <c r="AL647" i="2"/>
  <c r="AD647" i="2"/>
  <c r="AE647" i="2"/>
  <c r="Z663" i="2"/>
  <c r="Z659" i="2"/>
  <c r="Z655" i="2"/>
  <c r="Z651" i="2"/>
  <c r="Z647" i="2"/>
  <c r="Z664" i="2"/>
  <c r="Z660" i="2"/>
  <c r="Z656" i="2"/>
  <c r="Z652" i="2"/>
  <c r="Z648" i="2"/>
  <c r="AF647" i="2"/>
  <c r="AG647" i="2"/>
  <c r="AH647" i="2"/>
  <c r="AI647" i="2"/>
  <c r="AJ655" i="2"/>
  <c r="AK655" i="2"/>
  <c r="AL655" i="2"/>
  <c r="AD655" i="2"/>
  <c r="AE655" i="2"/>
  <c r="AF655" i="2"/>
  <c r="AG655" i="2"/>
  <c r="AH655" i="2"/>
  <c r="AI655" i="2"/>
  <c r="AJ663" i="2"/>
  <c r="AK663" i="2"/>
  <c r="AL663" i="2"/>
  <c r="AD663" i="2"/>
  <c r="AE663" i="2"/>
  <c r="AF663" i="2"/>
  <c r="AI663" i="2"/>
  <c r="AH663" i="2"/>
  <c r="AG663" i="2"/>
  <c r="AJ652" i="2"/>
  <c r="AK652" i="2"/>
  <c r="AL652" i="2"/>
  <c r="AD652" i="2"/>
  <c r="AE652" i="2"/>
  <c r="AF652" i="2"/>
  <c r="AG652" i="2"/>
  <c r="AH652" i="2"/>
  <c r="AI652" i="2"/>
  <c r="AJ660" i="2"/>
  <c r="AK660" i="2"/>
  <c r="AL660" i="2"/>
  <c r="AD660" i="2"/>
  <c r="AE660" i="2"/>
  <c r="AF660" i="2"/>
  <c r="AG660" i="2"/>
  <c r="AH660" i="2"/>
  <c r="AI660" i="2"/>
  <c r="AL649" i="2"/>
  <c r="AD649" i="2"/>
  <c r="AE649" i="2"/>
  <c r="AF649" i="2"/>
  <c r="AG649" i="2"/>
  <c r="AH649" i="2"/>
  <c r="AI649" i="2"/>
  <c r="AJ649" i="2"/>
  <c r="AK649" i="2"/>
  <c r="AL657" i="2"/>
  <c r="AD657" i="2"/>
  <c r="AE657" i="2"/>
  <c r="AF657" i="2"/>
  <c r="AG657" i="2"/>
  <c r="AH657" i="2"/>
  <c r="AI657" i="2"/>
  <c r="AJ657" i="2"/>
  <c r="AK657" i="2"/>
  <c r="AL665" i="2"/>
  <c r="AD665" i="2"/>
  <c r="AE665" i="2"/>
  <c r="AF665" i="2"/>
  <c r="AG665" i="2"/>
  <c r="AH665" i="2"/>
  <c r="AI665" i="2"/>
  <c r="AJ665" i="2"/>
  <c r="AK665" i="2"/>
  <c r="AL654" i="2"/>
  <c r="AD654" i="2"/>
  <c r="AE654" i="2"/>
  <c r="AF654" i="2"/>
  <c r="AG654" i="2"/>
  <c r="AH654" i="2"/>
  <c r="AI654" i="2"/>
  <c r="AJ654" i="2"/>
  <c r="AK654" i="2"/>
  <c r="AL661" i="2"/>
  <c r="AD661" i="2"/>
  <c r="AE661" i="2"/>
  <c r="AF661" i="2"/>
  <c r="AI661" i="2"/>
  <c r="AH661" i="2"/>
  <c r="AG661" i="2"/>
  <c r="AJ661" i="2"/>
  <c r="AK661" i="2"/>
  <c r="Y694" i="2"/>
  <c r="AC689" i="2"/>
  <c r="AC683" i="2"/>
  <c r="AC679" i="2"/>
  <c r="AC675" i="2"/>
  <c r="AC688" i="2"/>
  <c r="AC678" i="2"/>
  <c r="AC684" i="2"/>
  <c r="AC687" i="2"/>
  <c r="AC681" i="2"/>
  <c r="AC677" i="2"/>
  <c r="AC673" i="2"/>
  <c r="AC671" i="2"/>
  <c r="AC685" i="2"/>
  <c r="AC680" i="2"/>
  <c r="AC676" i="2"/>
  <c r="AC672" i="2"/>
  <c r="AC670" i="2"/>
  <c r="AC686" i="2"/>
  <c r="AC682" i="2"/>
  <c r="AC674" i="2"/>
  <c r="AF651" i="2"/>
  <c r="AG651" i="2"/>
  <c r="AH651" i="2"/>
  <c r="AI651" i="2"/>
  <c r="AJ651" i="2"/>
  <c r="AK651" i="2"/>
  <c r="AL651" i="2"/>
  <c r="AD651" i="2"/>
  <c r="AE651" i="2"/>
  <c r="AF659" i="2"/>
  <c r="AG659" i="2"/>
  <c r="AH659" i="2"/>
  <c r="AI659" i="2"/>
  <c r="AJ659" i="2"/>
  <c r="AK659" i="2"/>
  <c r="AL659" i="2"/>
  <c r="AD659" i="2"/>
  <c r="AE659" i="2"/>
  <c r="AF648" i="2"/>
  <c r="AG648" i="2"/>
  <c r="AH648" i="2"/>
  <c r="AI648" i="2"/>
  <c r="AJ648" i="2"/>
  <c r="AK648" i="2"/>
  <c r="AL648" i="2"/>
  <c r="AD648" i="2"/>
  <c r="AE648" i="2"/>
  <c r="AF656" i="2"/>
  <c r="AG656" i="2"/>
  <c r="AH656" i="2"/>
  <c r="AI656" i="2"/>
  <c r="AJ656" i="2"/>
  <c r="AK656" i="2"/>
  <c r="AL656" i="2"/>
  <c r="AD656" i="2"/>
  <c r="AE656" i="2"/>
  <c r="AF664" i="2"/>
  <c r="AG664" i="2"/>
  <c r="AH664" i="2"/>
  <c r="AI664" i="2"/>
  <c r="AJ664" i="2"/>
  <c r="AK664" i="2"/>
  <c r="AL664" i="2"/>
  <c r="AD664" i="2"/>
  <c r="AE664" i="2"/>
  <c r="AH653" i="2"/>
  <c r="AI653" i="2"/>
  <c r="AJ653" i="2"/>
  <c r="AK653" i="2"/>
  <c r="AL653" i="2"/>
  <c r="AD653" i="2"/>
  <c r="AE653" i="2"/>
  <c r="AF653" i="2"/>
  <c r="AG653" i="2"/>
  <c r="AH662" i="2"/>
  <c r="AE662" i="2"/>
  <c r="AJ662" i="2"/>
  <c r="AI662" i="2"/>
  <c r="AL662" i="2"/>
  <c r="AD662" i="2"/>
  <c r="AG662" i="2"/>
  <c r="AF662" i="2"/>
  <c r="AK662" i="2"/>
  <c r="AH650" i="2"/>
  <c r="AI650" i="2"/>
  <c r="AJ650" i="2"/>
  <c r="AK650" i="2"/>
  <c r="AL650" i="2"/>
  <c r="AD650" i="2"/>
  <c r="AE650" i="2"/>
  <c r="AF650" i="2"/>
  <c r="AG650" i="2"/>
  <c r="AH658" i="2"/>
  <c r="AI658" i="2"/>
  <c r="AJ658" i="2"/>
  <c r="AK658" i="2"/>
  <c r="AL658" i="2"/>
  <c r="AD658" i="2"/>
  <c r="AE658" i="2"/>
  <c r="AF658" i="2"/>
  <c r="AG658" i="2"/>
  <c r="AH666" i="2"/>
  <c r="AI666" i="2"/>
  <c r="AJ666" i="2"/>
  <c r="AK666" i="2"/>
  <c r="AL666" i="2"/>
  <c r="AD666" i="2"/>
  <c r="AE666" i="2"/>
  <c r="AF666" i="2"/>
  <c r="AG666" i="2"/>
  <c r="J873" i="2"/>
  <c r="I873" i="2"/>
  <c r="H873" i="2"/>
  <c r="M873" i="2"/>
  <c r="N873" i="2" s="1"/>
  <c r="Y873" i="2" s="1"/>
  <c r="J861" i="2"/>
  <c r="I861" i="2"/>
  <c r="H861" i="2"/>
  <c r="M861" i="2"/>
  <c r="N861" i="2" s="1"/>
  <c r="H862" i="2"/>
  <c r="J862" i="2"/>
  <c r="I862" i="2"/>
  <c r="T862" i="2" s="1"/>
  <c r="M862" i="2"/>
  <c r="N862" i="2" s="1"/>
  <c r="M872" i="2"/>
  <c r="N872" i="2" s="1"/>
  <c r="H872" i="2"/>
  <c r="J872" i="2"/>
  <c r="I872" i="2"/>
  <c r="T872" i="2" s="1"/>
  <c r="J871" i="2"/>
  <c r="U871" i="2" s="1"/>
  <c r="I871" i="2"/>
  <c r="T871" i="2" s="1"/>
  <c r="H871" i="2"/>
  <c r="M871" i="2"/>
  <c r="N871" i="2" s="1"/>
  <c r="M865" i="2"/>
  <c r="N865" i="2" s="1"/>
  <c r="J865" i="2"/>
  <c r="U865" i="2" s="1"/>
  <c r="I865" i="2"/>
  <c r="H865" i="2"/>
  <c r="I831" i="2"/>
  <c r="T831" i="2" s="1"/>
  <c r="H831" i="2"/>
  <c r="J831" i="2"/>
  <c r="U831" i="2" s="1"/>
  <c r="M831" i="2"/>
  <c r="N831" i="2" s="1"/>
  <c r="J857" i="2"/>
  <c r="I857" i="2"/>
  <c r="H857" i="2"/>
  <c r="M857" i="2"/>
  <c r="N857" i="2" s="1"/>
  <c r="H858" i="2"/>
  <c r="J858" i="2"/>
  <c r="I858" i="2"/>
  <c r="M858" i="2"/>
  <c r="N858" i="2" s="1"/>
  <c r="Y858" i="2" s="1"/>
  <c r="I866" i="2"/>
  <c r="T866" i="2" s="1"/>
  <c r="H866" i="2"/>
  <c r="J866" i="2"/>
  <c r="M866" i="2"/>
  <c r="N866" i="2" s="1"/>
  <c r="J859" i="2"/>
  <c r="I859" i="2"/>
  <c r="H859" i="2"/>
  <c r="M859" i="2"/>
  <c r="N859" i="2" s="1"/>
  <c r="J855" i="2"/>
  <c r="I855" i="2"/>
  <c r="H855" i="2"/>
  <c r="M855" i="2"/>
  <c r="N855" i="2" s="1"/>
  <c r="M864" i="2"/>
  <c r="N864" i="2" s="1"/>
  <c r="Y864" i="2" s="1"/>
  <c r="J864" i="2"/>
  <c r="I864" i="2"/>
  <c r="H864" i="2"/>
  <c r="M870" i="2"/>
  <c r="N870" i="2" s="1"/>
  <c r="Y870" i="2" s="1"/>
  <c r="H870" i="2"/>
  <c r="J870" i="2"/>
  <c r="I870" i="2"/>
  <c r="M867" i="2"/>
  <c r="N867" i="2" s="1"/>
  <c r="Y867" i="2" s="1"/>
  <c r="J867" i="2"/>
  <c r="U867" i="2" s="1"/>
  <c r="I867" i="2"/>
  <c r="H867" i="2"/>
  <c r="H856" i="2"/>
  <c r="J856" i="2"/>
  <c r="I856" i="2"/>
  <c r="T856" i="2" s="1"/>
  <c r="M856" i="2"/>
  <c r="N856" i="2" s="1"/>
  <c r="Y856" i="2" s="1"/>
  <c r="H860" i="2"/>
  <c r="J860" i="2"/>
  <c r="I860" i="2"/>
  <c r="M860" i="2"/>
  <c r="N860" i="2" s="1"/>
  <c r="Y860" i="2" s="1"/>
  <c r="I868" i="2"/>
  <c r="H868" i="2"/>
  <c r="J868" i="2"/>
  <c r="U868" i="2" s="1"/>
  <c r="M868" i="2"/>
  <c r="N868" i="2" s="1"/>
  <c r="M863" i="2"/>
  <c r="N863" i="2" s="1"/>
  <c r="J863" i="2"/>
  <c r="I863" i="2"/>
  <c r="T863" i="2" s="1"/>
  <c r="H863" i="2"/>
  <c r="J869" i="2"/>
  <c r="I869" i="2"/>
  <c r="T869" i="2" s="1"/>
  <c r="H869" i="2"/>
  <c r="M869" i="2"/>
  <c r="N869" i="2" s="1"/>
  <c r="Y869" i="2" s="1"/>
  <c r="R863" i="2"/>
  <c r="R855" i="2"/>
  <c r="R856" i="2"/>
  <c r="W856" i="2"/>
  <c r="W873" i="2"/>
  <c r="W861" i="2"/>
  <c r="W855" i="2"/>
  <c r="W859" i="2"/>
  <c r="W862" i="2"/>
  <c r="R867" i="2"/>
  <c r="R859" i="2"/>
  <c r="W863" i="2"/>
  <c r="W857" i="2"/>
  <c r="W864" i="2"/>
  <c r="R865" i="2"/>
  <c r="P873" i="2"/>
  <c r="P861" i="2"/>
  <c r="P862" i="2"/>
  <c r="P872" i="2"/>
  <c r="R861" i="2"/>
  <c r="W860" i="2"/>
  <c r="R871" i="2"/>
  <c r="W869" i="2"/>
  <c r="W867" i="2"/>
  <c r="W865" i="2"/>
  <c r="R858" i="2"/>
  <c r="R873" i="2"/>
  <c r="R857" i="2"/>
  <c r="R860" i="2"/>
  <c r="P871" i="2"/>
  <c r="R872" i="2"/>
  <c r="R870" i="2"/>
  <c r="W872" i="2"/>
  <c r="W866" i="2"/>
  <c r="P865" i="2"/>
  <c r="W831" i="2"/>
  <c r="R862" i="2"/>
  <c r="P831" i="2"/>
  <c r="E854" i="2"/>
  <c r="P857" i="2"/>
  <c r="P858" i="2"/>
  <c r="P866" i="2"/>
  <c r="P859" i="2"/>
  <c r="R868" i="2"/>
  <c r="R866" i="2"/>
  <c r="R831" i="2"/>
  <c r="R869" i="2"/>
  <c r="P855" i="2"/>
  <c r="P864" i="2"/>
  <c r="W868" i="2"/>
  <c r="R864" i="2"/>
  <c r="P870" i="2"/>
  <c r="P867" i="2"/>
  <c r="P856" i="2"/>
  <c r="P860" i="2"/>
  <c r="P868" i="2"/>
  <c r="P863" i="2"/>
  <c r="P869" i="2"/>
  <c r="W871" i="2"/>
  <c r="W870" i="2"/>
  <c r="W858" i="2"/>
  <c r="AG3" i="11"/>
  <c r="AD78" i="11"/>
  <c r="AE48" i="11"/>
  <c r="AD83" i="11"/>
  <c r="AE47" i="11"/>
  <c r="AE63" i="11"/>
  <c r="AE14" i="11"/>
  <c r="AE35" i="11"/>
  <c r="AE13" i="11"/>
  <c r="AE38" i="11"/>
  <c r="AE31" i="11"/>
  <c r="L854" i="2"/>
  <c r="AE12" i="11"/>
  <c r="AD81" i="11"/>
  <c r="K854" i="2"/>
  <c r="AD74" i="11"/>
  <c r="AE62" i="11"/>
  <c r="AE55" i="11"/>
  <c r="AE60" i="11"/>
  <c r="AE43" i="11"/>
  <c r="AE37" i="11"/>
  <c r="AE41" i="11"/>
  <c r="AE25" i="11"/>
  <c r="G854" i="2"/>
  <c r="AE58" i="11"/>
  <c r="AE52" i="11"/>
  <c r="AD72" i="11"/>
  <c r="AE28" i="11"/>
  <c r="AE57" i="11"/>
  <c r="AE16" i="11"/>
  <c r="AE49" i="11"/>
  <c r="AE40" i="11"/>
  <c r="AE32" i="11"/>
  <c r="AD77" i="11"/>
  <c r="AD69" i="11"/>
  <c r="AE36" i="11"/>
  <c r="AD87" i="11"/>
  <c r="AD79" i="11"/>
  <c r="AE50" i="11"/>
  <c r="AF2" i="11"/>
  <c r="AE20" i="11"/>
  <c r="AE24" i="11"/>
  <c r="AD84" i="11"/>
  <c r="AE18" i="11"/>
  <c r="AE56" i="11"/>
  <c r="AE6" i="11"/>
  <c r="AE9" i="11"/>
  <c r="AE7" i="11"/>
  <c r="AF4" i="11"/>
  <c r="AE8" i="11"/>
  <c r="F854" i="2"/>
  <c r="AE29" i="11"/>
  <c r="AE17" i="11"/>
  <c r="AD86" i="11"/>
  <c r="AE15" i="11"/>
  <c r="AE39" i="11"/>
  <c r="AE19" i="11"/>
  <c r="AE33" i="11"/>
  <c r="AD76" i="11"/>
  <c r="AD80" i="11"/>
  <c r="AE34" i="11"/>
  <c r="AE53" i="11"/>
  <c r="AE11" i="11"/>
  <c r="AE5" i="11"/>
  <c r="AD71" i="11"/>
  <c r="AD75" i="11"/>
  <c r="AE59" i="11"/>
  <c r="AE21" i="11"/>
  <c r="AE10" i="11"/>
  <c r="AE65" i="11"/>
  <c r="AE46" i="11"/>
  <c r="AE64" i="11"/>
  <c r="AE27" i="11"/>
  <c r="AD85" i="11"/>
  <c r="AD70" i="11"/>
  <c r="AD68" i="11"/>
  <c r="AE61" i="11"/>
  <c r="AE30" i="11"/>
  <c r="AE51" i="11"/>
  <c r="AE54" i="11"/>
  <c r="AD73" i="11"/>
  <c r="AD82" i="11"/>
  <c r="AE42" i="11"/>
  <c r="AE26" i="11"/>
  <c r="U855" i="2" l="1"/>
  <c r="U864" i="2"/>
  <c r="T868" i="2"/>
  <c r="Y857" i="2"/>
  <c r="U860" i="2"/>
  <c r="U856" i="2"/>
  <c r="T857" i="2"/>
  <c r="T858" i="2"/>
  <c r="U873" i="2"/>
  <c r="T870" i="2"/>
  <c r="U872" i="2"/>
  <c r="U858" i="2"/>
  <c r="U870" i="2"/>
  <c r="T855" i="2"/>
  <c r="U863" i="2"/>
  <c r="U861" i="2"/>
  <c r="T865" i="2"/>
  <c r="T873" i="2"/>
  <c r="U857" i="2"/>
  <c r="U869" i="2"/>
  <c r="T864" i="2"/>
  <c r="U859" i="2"/>
  <c r="T867" i="2"/>
  <c r="Y872" i="2"/>
  <c r="U862" i="2"/>
  <c r="Y865" i="2"/>
  <c r="Y862" i="2"/>
  <c r="U866" i="2"/>
  <c r="T860" i="2"/>
  <c r="T861" i="2"/>
  <c r="T859" i="2"/>
  <c r="Y871" i="2"/>
  <c r="V708" i="2"/>
  <c r="V706" i="2"/>
  <c r="V711" i="2"/>
  <c r="V695" i="2"/>
  <c r="V704" i="2"/>
  <c r="V702" i="2"/>
  <c r="V705" i="2"/>
  <c r="V697" i="2"/>
  <c r="V712" i="2"/>
  <c r="V696" i="2"/>
  <c r="V703" i="2"/>
  <c r="V710" i="2"/>
  <c r="V694" i="2"/>
  <c r="V700" i="2"/>
  <c r="V707" i="2"/>
  <c r="V698" i="2"/>
  <c r="V709" i="2"/>
  <c r="V701" i="2"/>
  <c r="V699" i="2"/>
  <c r="V693" i="2"/>
  <c r="Y831" i="2"/>
  <c r="Y861" i="2"/>
  <c r="S707" i="2"/>
  <c r="S697" i="2"/>
  <c r="S695" i="2"/>
  <c r="S703" i="2"/>
  <c r="S700" i="2"/>
  <c r="S701" i="2"/>
  <c r="S712" i="2"/>
  <c r="S702" i="2"/>
  <c r="S710" i="2"/>
  <c r="Y859" i="2"/>
  <c r="S711" i="2"/>
  <c r="S704" i="2"/>
  <c r="S708" i="2"/>
  <c r="S696" i="2"/>
  <c r="S705" i="2"/>
  <c r="S699" i="2"/>
  <c r="S706" i="2"/>
  <c r="S694" i="2"/>
  <c r="S698" i="2"/>
  <c r="S709" i="2"/>
  <c r="S693" i="2"/>
  <c r="Y863" i="2"/>
  <c r="X867" i="2"/>
  <c r="X864" i="2"/>
  <c r="Y868" i="2"/>
  <c r="X869" i="2"/>
  <c r="X863" i="2"/>
  <c r="X865" i="2"/>
  <c r="X872" i="2"/>
  <c r="X870" i="2"/>
  <c r="Y866" i="2"/>
  <c r="Q698" i="2"/>
  <c r="Q702" i="2"/>
  <c r="Q707" i="2"/>
  <c r="Q704" i="2"/>
  <c r="Q697" i="2"/>
  <c r="Q701" i="2"/>
  <c r="Q709" i="2"/>
  <c r="Q711" i="2"/>
  <c r="Q718" i="2"/>
  <c r="Q703" i="2"/>
  <c r="Q699" i="2"/>
  <c r="Q700" i="2"/>
  <c r="Q740" i="2"/>
  <c r="Q705" i="2"/>
  <c r="Q696" i="2"/>
  <c r="Q710" i="2"/>
  <c r="Q712" i="2"/>
  <c r="Q706" i="2"/>
  <c r="Q708" i="2"/>
  <c r="Q716" i="2"/>
  <c r="X873" i="2"/>
  <c r="X855" i="2"/>
  <c r="X861" i="2"/>
  <c r="AK674" i="2"/>
  <c r="AL674" i="2"/>
  <c r="AF674" i="2"/>
  <c r="AE674" i="2"/>
  <c r="AJ674" i="2"/>
  <c r="AG674" i="2"/>
  <c r="AD674" i="2"/>
  <c r="AI674" i="2"/>
  <c r="AH674" i="2"/>
  <c r="AH686" i="2"/>
  <c r="AE686" i="2"/>
  <c r="AJ686" i="2"/>
  <c r="AI686" i="2"/>
  <c r="AL686" i="2"/>
  <c r="AD686" i="2"/>
  <c r="AK686" i="2"/>
  <c r="AF686" i="2"/>
  <c r="AG686" i="2"/>
  <c r="AI672" i="2"/>
  <c r="AH672" i="2"/>
  <c r="AK672" i="2"/>
  <c r="AL672" i="2"/>
  <c r="AF672" i="2"/>
  <c r="AE672" i="2"/>
  <c r="AJ672" i="2"/>
  <c r="AG672" i="2"/>
  <c r="AD672" i="2"/>
  <c r="AI680" i="2"/>
  <c r="AH680" i="2"/>
  <c r="AK680" i="2"/>
  <c r="AL680" i="2"/>
  <c r="AF680" i="2"/>
  <c r="AE680" i="2"/>
  <c r="AJ680" i="2"/>
  <c r="AG680" i="2"/>
  <c r="AD680" i="2"/>
  <c r="AJ671" i="2"/>
  <c r="AK671" i="2"/>
  <c r="AL671" i="2"/>
  <c r="AD671" i="2"/>
  <c r="AE671" i="2"/>
  <c r="AF671" i="2"/>
  <c r="AG671" i="2"/>
  <c r="AH671" i="2"/>
  <c r="AI671" i="2"/>
  <c r="AI677" i="2"/>
  <c r="AH677" i="2"/>
  <c r="AK677" i="2"/>
  <c r="AL677" i="2"/>
  <c r="AF677" i="2"/>
  <c r="AE677" i="2"/>
  <c r="AJ677" i="2"/>
  <c r="AG677" i="2"/>
  <c r="AD677" i="2"/>
  <c r="AJ687" i="2"/>
  <c r="AK687" i="2"/>
  <c r="AL687" i="2"/>
  <c r="AD687" i="2"/>
  <c r="AE687" i="2"/>
  <c r="AF687" i="2"/>
  <c r="AG687" i="2"/>
  <c r="AH687" i="2"/>
  <c r="AI687" i="2"/>
  <c r="AK678" i="2"/>
  <c r="AL678" i="2"/>
  <c r="AF678" i="2"/>
  <c r="AE678" i="2"/>
  <c r="AJ678" i="2"/>
  <c r="AG678" i="2"/>
  <c r="AD678" i="2"/>
  <c r="AI678" i="2"/>
  <c r="AH678" i="2"/>
  <c r="AK675" i="2"/>
  <c r="AL675" i="2"/>
  <c r="AF675" i="2"/>
  <c r="AE675" i="2"/>
  <c r="AJ675" i="2"/>
  <c r="AG675" i="2"/>
  <c r="AD675" i="2"/>
  <c r="AI675" i="2"/>
  <c r="AH675" i="2"/>
  <c r="AK683" i="2"/>
  <c r="AL683" i="2"/>
  <c r="AF683" i="2"/>
  <c r="AE683" i="2"/>
  <c r="AJ683" i="2"/>
  <c r="AG683" i="2"/>
  <c r="AD683" i="2"/>
  <c r="AI683" i="2"/>
  <c r="AH683" i="2"/>
  <c r="Y717" i="2"/>
  <c r="AC712" i="2"/>
  <c r="AC706" i="2"/>
  <c r="AC709" i="2"/>
  <c r="AC700" i="2"/>
  <c r="AC696" i="2"/>
  <c r="AC711" i="2"/>
  <c r="AC705" i="2"/>
  <c r="AC707" i="2"/>
  <c r="AC699" i="2"/>
  <c r="AC695" i="2"/>
  <c r="AC710" i="2"/>
  <c r="AC704" i="2"/>
  <c r="AC702" i="2"/>
  <c r="AC698" i="2"/>
  <c r="AC694" i="2"/>
  <c r="AC708" i="2"/>
  <c r="AC703" i="2"/>
  <c r="AC701" i="2"/>
  <c r="AC697" i="2"/>
  <c r="AC693" i="2"/>
  <c r="AG682" i="2"/>
  <c r="AD682" i="2"/>
  <c r="AI682" i="2"/>
  <c r="AH682" i="2"/>
  <c r="AK682" i="2"/>
  <c r="AL682" i="2"/>
  <c r="AF682" i="2"/>
  <c r="AE682" i="2"/>
  <c r="AJ682" i="2"/>
  <c r="Z687" i="2"/>
  <c r="Z683" i="2"/>
  <c r="Z679" i="2"/>
  <c r="Z675" i="2"/>
  <c r="Z671" i="2"/>
  <c r="Z686" i="2"/>
  <c r="Z682" i="2"/>
  <c r="Z678" i="2"/>
  <c r="Z674" i="2"/>
  <c r="Z670" i="2"/>
  <c r="AF670" i="2"/>
  <c r="AG670" i="2"/>
  <c r="AH670" i="2"/>
  <c r="AI670" i="2"/>
  <c r="Z689" i="2"/>
  <c r="Z685" i="2"/>
  <c r="Z681" i="2"/>
  <c r="Z677" i="2"/>
  <c r="Z673" i="2"/>
  <c r="Z688" i="2"/>
  <c r="Z684" i="2"/>
  <c r="Z680" i="2"/>
  <c r="Z676" i="2"/>
  <c r="Z672" i="2"/>
  <c r="AJ670" i="2"/>
  <c r="AK670" i="2"/>
  <c r="AL670" i="2"/>
  <c r="AD670" i="2"/>
  <c r="AE670" i="2"/>
  <c r="AE676" i="2"/>
  <c r="AJ676" i="2"/>
  <c r="AG676" i="2"/>
  <c r="AD676" i="2"/>
  <c r="AI676" i="2"/>
  <c r="AH676" i="2"/>
  <c r="AK676" i="2"/>
  <c r="AL676" i="2"/>
  <c r="AF676" i="2"/>
  <c r="AF685" i="2"/>
  <c r="AE685" i="2"/>
  <c r="AH685" i="2"/>
  <c r="AG685" i="2"/>
  <c r="AJ685" i="2"/>
  <c r="AK685" i="2"/>
  <c r="AL685" i="2"/>
  <c r="AD685" i="2"/>
  <c r="AI685" i="2"/>
  <c r="AE673" i="2"/>
  <c r="AJ673" i="2"/>
  <c r="AG673" i="2"/>
  <c r="AD673" i="2"/>
  <c r="AI673" i="2"/>
  <c r="AH673" i="2"/>
  <c r="AK673" i="2"/>
  <c r="AL673" i="2"/>
  <c r="AF673" i="2"/>
  <c r="AE681" i="2"/>
  <c r="AJ681" i="2"/>
  <c r="AG681" i="2"/>
  <c r="AD681" i="2"/>
  <c r="AI681" i="2"/>
  <c r="AH681" i="2"/>
  <c r="AK681" i="2"/>
  <c r="AL681" i="2"/>
  <c r="AF681" i="2"/>
  <c r="AH684" i="2"/>
  <c r="AE684" i="2"/>
  <c r="AJ684" i="2"/>
  <c r="AI684" i="2"/>
  <c r="AL684" i="2"/>
  <c r="AD684" i="2"/>
  <c r="AK684" i="2"/>
  <c r="AF684" i="2"/>
  <c r="AG684" i="2"/>
  <c r="AL688" i="2"/>
  <c r="AD688" i="2"/>
  <c r="AE688" i="2"/>
  <c r="AF688" i="2"/>
  <c r="AG688" i="2"/>
  <c r="AH688" i="2"/>
  <c r="AI688" i="2"/>
  <c r="AJ688" i="2"/>
  <c r="AK688" i="2"/>
  <c r="AG679" i="2"/>
  <c r="AD679" i="2"/>
  <c r="AI679" i="2"/>
  <c r="AH679" i="2"/>
  <c r="AK679" i="2"/>
  <c r="AL679" i="2"/>
  <c r="AF679" i="2"/>
  <c r="AE679" i="2"/>
  <c r="AJ679" i="2"/>
  <c r="AH689" i="2"/>
  <c r="AI689" i="2"/>
  <c r="AJ689" i="2"/>
  <c r="AK689" i="2"/>
  <c r="AL689" i="2"/>
  <c r="AD689" i="2"/>
  <c r="AE689" i="2"/>
  <c r="AF689" i="2"/>
  <c r="AG689" i="2"/>
  <c r="X866" i="2"/>
  <c r="X859" i="2"/>
  <c r="X871" i="2"/>
  <c r="X831" i="2"/>
  <c r="X860" i="2"/>
  <c r="X856" i="2"/>
  <c r="X857" i="2"/>
  <c r="X868" i="2"/>
  <c r="X862" i="2"/>
  <c r="X858" i="2"/>
  <c r="H854" i="2"/>
  <c r="J854" i="2"/>
  <c r="U854" i="2" s="1"/>
  <c r="I854" i="2"/>
  <c r="T854" i="2" s="1"/>
  <c r="M854" i="2"/>
  <c r="N854" i="2" s="1"/>
  <c r="R854" i="2"/>
  <c r="P854" i="2"/>
  <c r="W854" i="2"/>
  <c r="AF63" i="11"/>
  <c r="AF37" i="11"/>
  <c r="AE72" i="11"/>
  <c r="AF21" i="11"/>
  <c r="AE79" i="11"/>
  <c r="AE69" i="11"/>
  <c r="AF20" i="11"/>
  <c r="AF59" i="11"/>
  <c r="AF16" i="11"/>
  <c r="AF58" i="11"/>
  <c r="AF25" i="11"/>
  <c r="AG4" i="11"/>
  <c r="AF29" i="11"/>
  <c r="AE78" i="11"/>
  <c r="AF48" i="11"/>
  <c r="AF60" i="11"/>
  <c r="AF43" i="11"/>
  <c r="AF57" i="11"/>
  <c r="AF12" i="11"/>
  <c r="AF34" i="11"/>
  <c r="AF24" i="11"/>
  <c r="AF9" i="11"/>
  <c r="AE85" i="11"/>
  <c r="AE83" i="11"/>
  <c r="AE82" i="11"/>
  <c r="AE87" i="11"/>
  <c r="AF65" i="11"/>
  <c r="AF13" i="11"/>
  <c r="AF5" i="11"/>
  <c r="AF42" i="11"/>
  <c r="AF46" i="11"/>
  <c r="AF53" i="11"/>
  <c r="AF17" i="11"/>
  <c r="AG2" i="11"/>
  <c r="AF55" i="11"/>
  <c r="AF7" i="11"/>
  <c r="AE70" i="11"/>
  <c r="AF62" i="11"/>
  <c r="AF10" i="11"/>
  <c r="AF31" i="11"/>
  <c r="AF14" i="11"/>
  <c r="AF28" i="11"/>
  <c r="AE74" i="11"/>
  <c r="AF50" i="11"/>
  <c r="AF52" i="11"/>
  <c r="AF32" i="11"/>
  <c r="AF27" i="11"/>
  <c r="AE80" i="11"/>
  <c r="AF8" i="11"/>
  <c r="AF49" i="11"/>
  <c r="AF38" i="11"/>
  <c r="AE86" i="11"/>
  <c r="AF35" i="11"/>
  <c r="AF30" i="11"/>
  <c r="AF18" i="11"/>
  <c r="AF41" i="11"/>
  <c r="AE76" i="11"/>
  <c r="AF40" i="11"/>
  <c r="AF56" i="11"/>
  <c r="AE77" i="11"/>
  <c r="AE73" i="11"/>
  <c r="AF19" i="11"/>
  <c r="AF47" i="11"/>
  <c r="AF51" i="11"/>
  <c r="AF61" i="11"/>
  <c r="AF39" i="11"/>
  <c r="AF36" i="11"/>
  <c r="AF64" i="11"/>
  <c r="AF15" i="11"/>
  <c r="AE81" i="11"/>
  <c r="AE75" i="11"/>
  <c r="AH3" i="11"/>
  <c r="AF6" i="11"/>
  <c r="AF33" i="11"/>
  <c r="AE84" i="11"/>
  <c r="AF54" i="11"/>
  <c r="AF26" i="11"/>
  <c r="AE68" i="11"/>
  <c r="AE71" i="11"/>
  <c r="AF11" i="11"/>
  <c r="Y854" i="2" l="1"/>
  <c r="V732" i="2"/>
  <c r="V723" i="2"/>
  <c r="V725" i="2"/>
  <c r="V729" i="2"/>
  <c r="V717" i="2"/>
  <c r="V727" i="2"/>
  <c r="V719" i="2"/>
  <c r="V720" i="2"/>
  <c r="V730" i="2"/>
  <c r="V733" i="2"/>
  <c r="V718" i="2"/>
  <c r="V724" i="2"/>
  <c r="V735" i="2"/>
  <c r="V721" i="2"/>
  <c r="V728" i="2"/>
  <c r="V722" i="2"/>
  <c r="V726" i="2"/>
  <c r="V734" i="2"/>
  <c r="V731" i="2"/>
  <c r="V716" i="2"/>
  <c r="S733" i="2"/>
  <c r="S725" i="2"/>
  <c r="S735" i="2"/>
  <c r="S721" i="2"/>
  <c r="S723" i="2"/>
  <c r="S727" i="2"/>
  <c r="S734" i="2"/>
  <c r="S722" i="2"/>
  <c r="S732" i="2"/>
  <c r="S717" i="2"/>
  <c r="S728" i="2"/>
  <c r="S724" i="2"/>
  <c r="S729" i="2"/>
  <c r="S719" i="2"/>
  <c r="S726" i="2"/>
  <c r="S718" i="2"/>
  <c r="S731" i="2"/>
  <c r="S720" i="2"/>
  <c r="S730" i="2"/>
  <c r="S716" i="2"/>
  <c r="Q739" i="2"/>
  <c r="Q729" i="2"/>
  <c r="Q733" i="2"/>
  <c r="Q728" i="2"/>
  <c r="Q723" i="2"/>
  <c r="Q726" i="2"/>
  <c r="Q734" i="2"/>
  <c r="Q724" i="2"/>
  <c r="Q727" i="2"/>
  <c r="Q725" i="2"/>
  <c r="Q731" i="2"/>
  <c r="Q735" i="2"/>
  <c r="Q719" i="2"/>
  <c r="Q763" i="2"/>
  <c r="Q722" i="2"/>
  <c r="Q741" i="2"/>
  <c r="Q732" i="2"/>
  <c r="Q720" i="2"/>
  <c r="Q730" i="2"/>
  <c r="Q721" i="2"/>
  <c r="X854" i="2"/>
  <c r="Z710" i="2"/>
  <c r="Z706" i="2"/>
  <c r="Z702" i="2"/>
  <c r="Z698" i="2"/>
  <c r="Z694" i="2"/>
  <c r="Z709" i="2"/>
  <c r="Z705" i="2"/>
  <c r="Z701" i="2"/>
  <c r="Z697" i="2"/>
  <c r="Z693" i="2"/>
  <c r="AF693" i="2"/>
  <c r="AG693" i="2"/>
  <c r="AH693" i="2"/>
  <c r="AI693" i="2"/>
  <c r="Z712" i="2"/>
  <c r="Z708" i="2"/>
  <c r="Z704" i="2"/>
  <c r="Z700" i="2"/>
  <c r="Z696" i="2"/>
  <c r="Z711" i="2"/>
  <c r="Z707" i="2"/>
  <c r="Z703" i="2"/>
  <c r="Z699" i="2"/>
  <c r="Z695" i="2"/>
  <c r="AJ693" i="2"/>
  <c r="AK693" i="2"/>
  <c r="AL693" i="2"/>
  <c r="AD693" i="2"/>
  <c r="AE693" i="2"/>
  <c r="AF701" i="2"/>
  <c r="AG701" i="2"/>
  <c r="AH701" i="2"/>
  <c r="AI701" i="2"/>
  <c r="AJ701" i="2"/>
  <c r="AK701" i="2"/>
  <c r="AL701" i="2"/>
  <c r="AD701" i="2"/>
  <c r="AE701" i="2"/>
  <c r="AF708" i="2"/>
  <c r="AI708" i="2"/>
  <c r="AH708" i="2"/>
  <c r="AG708" i="2"/>
  <c r="AJ708" i="2"/>
  <c r="AK708" i="2"/>
  <c r="AL708" i="2"/>
  <c r="AD708" i="2"/>
  <c r="AE708" i="2"/>
  <c r="AF698" i="2"/>
  <c r="AG698" i="2"/>
  <c r="AH698" i="2"/>
  <c r="AI698" i="2"/>
  <c r="AJ698" i="2"/>
  <c r="AK698" i="2"/>
  <c r="AL698" i="2"/>
  <c r="AD698" i="2"/>
  <c r="AE698" i="2"/>
  <c r="AE704" i="2"/>
  <c r="AF704" i="2"/>
  <c r="AG704" i="2"/>
  <c r="AH704" i="2"/>
  <c r="AI704" i="2"/>
  <c r="AJ704" i="2"/>
  <c r="AK704" i="2"/>
  <c r="AL704" i="2"/>
  <c r="AD704" i="2"/>
  <c r="AH695" i="2"/>
  <c r="AI695" i="2"/>
  <c r="AJ695" i="2"/>
  <c r="AK695" i="2"/>
  <c r="AL695" i="2"/>
  <c r="AD695" i="2"/>
  <c r="AE695" i="2"/>
  <c r="AF695" i="2"/>
  <c r="AG695" i="2"/>
  <c r="AH707" i="2"/>
  <c r="AE707" i="2"/>
  <c r="AJ707" i="2"/>
  <c r="AI707" i="2"/>
  <c r="AL707" i="2"/>
  <c r="AD707" i="2"/>
  <c r="AG707" i="2"/>
  <c r="AF707" i="2"/>
  <c r="AK707" i="2"/>
  <c r="AH711" i="2"/>
  <c r="AI711" i="2"/>
  <c r="AJ711" i="2"/>
  <c r="AK711" i="2"/>
  <c r="AL711" i="2"/>
  <c r="AD711" i="2"/>
  <c r="AE711" i="2"/>
  <c r="AF711" i="2"/>
  <c r="AG711" i="2"/>
  <c r="AH700" i="2"/>
  <c r="AI700" i="2"/>
  <c r="AJ700" i="2"/>
  <c r="AK700" i="2"/>
  <c r="AL700" i="2"/>
  <c r="AD700" i="2"/>
  <c r="AE700" i="2"/>
  <c r="AF700" i="2"/>
  <c r="AG700" i="2"/>
  <c r="AG706" i="2"/>
  <c r="AH706" i="2"/>
  <c r="AI706" i="2"/>
  <c r="AJ706" i="2"/>
  <c r="AK706" i="2"/>
  <c r="AL706" i="2"/>
  <c r="AD706" i="2"/>
  <c r="AE706" i="2"/>
  <c r="AF706" i="2"/>
  <c r="Y740" i="2"/>
  <c r="AC735" i="2"/>
  <c r="AC730" i="2"/>
  <c r="AC727" i="2"/>
  <c r="AC723" i="2"/>
  <c r="AC719" i="2"/>
  <c r="AC734" i="2"/>
  <c r="AC731" i="2"/>
  <c r="AC726" i="2"/>
  <c r="AC722" i="2"/>
  <c r="AC718" i="2"/>
  <c r="AC733" i="2"/>
  <c r="AC729" i="2"/>
  <c r="AC725" i="2"/>
  <c r="AC721" i="2"/>
  <c r="AC717" i="2"/>
  <c r="AC732" i="2"/>
  <c r="AC728" i="2"/>
  <c r="AC724" i="2"/>
  <c r="AC720" i="2"/>
  <c r="AC716" i="2"/>
  <c r="AJ697" i="2"/>
  <c r="AK697" i="2"/>
  <c r="AL697" i="2"/>
  <c r="AD697" i="2"/>
  <c r="AE697" i="2"/>
  <c r="AF697" i="2"/>
  <c r="AG697" i="2"/>
  <c r="AH697" i="2"/>
  <c r="AI697" i="2"/>
  <c r="AI703" i="2"/>
  <c r="AJ703" i="2"/>
  <c r="AK703" i="2"/>
  <c r="AL703" i="2"/>
  <c r="AD703" i="2"/>
  <c r="AE703" i="2"/>
  <c r="AF703" i="2"/>
  <c r="AG703" i="2"/>
  <c r="AH703" i="2"/>
  <c r="AJ694" i="2"/>
  <c r="AK694" i="2"/>
  <c r="AL694" i="2"/>
  <c r="AD694" i="2"/>
  <c r="AE694" i="2"/>
  <c r="AF694" i="2"/>
  <c r="AG694" i="2"/>
  <c r="AH694" i="2"/>
  <c r="AI694" i="2"/>
  <c r="AJ702" i="2"/>
  <c r="AD702" i="2"/>
  <c r="AL702" i="2"/>
  <c r="AF702" i="2"/>
  <c r="AE702" i="2"/>
  <c r="AI702" i="2"/>
  <c r="AG702" i="2"/>
  <c r="AH702" i="2"/>
  <c r="AK702" i="2"/>
  <c r="AJ710" i="2"/>
  <c r="AK710" i="2"/>
  <c r="AL710" i="2"/>
  <c r="AD710" i="2"/>
  <c r="AE710" i="2"/>
  <c r="AF710" i="2"/>
  <c r="AG710" i="2"/>
  <c r="AH710" i="2"/>
  <c r="AI710" i="2"/>
  <c r="AL699" i="2"/>
  <c r="AD699" i="2"/>
  <c r="AE699" i="2"/>
  <c r="AF699" i="2"/>
  <c r="AG699" i="2"/>
  <c r="AH699" i="2"/>
  <c r="AI699" i="2"/>
  <c r="AJ699" i="2"/>
  <c r="AK699" i="2"/>
  <c r="AK705" i="2"/>
  <c r="AL705" i="2"/>
  <c r="AD705" i="2"/>
  <c r="AE705" i="2"/>
  <c r="AF705" i="2"/>
  <c r="AG705" i="2"/>
  <c r="AH705" i="2"/>
  <c r="AI705" i="2"/>
  <c r="AJ705" i="2"/>
  <c r="AL696" i="2"/>
  <c r="AD696" i="2"/>
  <c r="AE696" i="2"/>
  <c r="AF696" i="2"/>
  <c r="AG696" i="2"/>
  <c r="AH696" i="2"/>
  <c r="AI696" i="2"/>
  <c r="AJ696" i="2"/>
  <c r="AK696" i="2"/>
  <c r="AL709" i="2"/>
  <c r="AD709" i="2"/>
  <c r="AE709" i="2"/>
  <c r="AF709" i="2"/>
  <c r="AG709" i="2"/>
  <c r="AH709" i="2"/>
  <c r="AI709" i="2"/>
  <c r="AJ709" i="2"/>
  <c r="AK709" i="2"/>
  <c r="AL712" i="2"/>
  <c r="AD712" i="2"/>
  <c r="AE712" i="2"/>
  <c r="AF712" i="2"/>
  <c r="AG712" i="2"/>
  <c r="AH712" i="2"/>
  <c r="AI712" i="2"/>
  <c r="AJ712" i="2"/>
  <c r="AK712" i="2"/>
  <c r="AF75" i="11"/>
  <c r="AF85" i="11"/>
  <c r="AG42" i="11"/>
  <c r="AF78" i="11"/>
  <c r="AF87" i="11"/>
  <c r="AG28" i="11"/>
  <c r="AG58" i="11"/>
  <c r="AG9" i="11"/>
  <c r="AG65" i="11"/>
  <c r="AI3" i="11"/>
  <c r="AG5" i="11"/>
  <c r="AG25" i="11"/>
  <c r="AG60" i="11"/>
  <c r="AG55" i="11"/>
  <c r="AF68" i="11"/>
  <c r="AG46" i="11"/>
  <c r="AG61" i="11"/>
  <c r="AF74" i="11"/>
  <c r="AG11" i="11"/>
  <c r="AG56" i="11"/>
  <c r="AG34" i="11"/>
  <c r="AH2" i="11"/>
  <c r="AG43" i="11"/>
  <c r="AG36" i="11"/>
  <c r="AG57" i="11"/>
  <c r="AG47" i="11"/>
  <c r="AG64" i="11"/>
  <c r="AG16" i="11"/>
  <c r="AG51" i="11"/>
  <c r="AG30" i="11"/>
  <c r="AG26" i="11"/>
  <c r="AG17" i="11"/>
  <c r="AG37" i="11"/>
  <c r="AG14" i="11"/>
  <c r="AG32" i="11"/>
  <c r="AF69" i="11"/>
  <c r="AF72" i="11"/>
  <c r="AF80" i="11"/>
  <c r="AG8" i="11"/>
  <c r="AF77" i="11"/>
  <c r="AF83" i="11"/>
  <c r="AF76" i="11"/>
  <c r="AG52" i="11"/>
  <c r="AG63" i="11"/>
  <c r="AG6" i="11"/>
  <c r="AG31" i="11"/>
  <c r="AG21" i="11"/>
  <c r="AG62" i="11"/>
  <c r="AG29" i="11"/>
  <c r="AF70" i="11"/>
  <c r="AG50" i="11"/>
  <c r="AG20" i="11"/>
  <c r="AG39" i="11"/>
  <c r="AG54" i="11"/>
  <c r="AF81" i="11"/>
  <c r="AF79" i="11"/>
  <c r="AG33" i="11"/>
  <c r="AG12" i="11"/>
  <c r="AG41" i="11"/>
  <c r="AF82" i="11"/>
  <c r="AG15" i="11"/>
  <c r="AG19" i="11"/>
  <c r="AF71" i="11"/>
  <c r="AG10" i="11"/>
  <c r="AG49" i="11"/>
  <c r="AG27" i="11"/>
  <c r="AF84" i="11"/>
  <c r="AG35" i="11"/>
  <c r="AG53" i="11"/>
  <c r="AG48" i="11"/>
  <c r="AG38" i="11"/>
  <c r="AG13" i="11"/>
  <c r="AF73" i="11"/>
  <c r="AG18" i="11"/>
  <c r="AG40" i="11"/>
  <c r="AG24" i="11"/>
  <c r="AG7" i="11"/>
  <c r="AH4" i="11"/>
  <c r="AG59" i="11"/>
  <c r="AF86" i="11"/>
  <c r="V757" i="2" l="1"/>
  <c r="V745" i="2"/>
  <c r="V744" i="2"/>
  <c r="V750" i="2"/>
  <c r="V753" i="2"/>
  <c r="V742" i="2"/>
  <c r="V758" i="2"/>
  <c r="V740" i="2"/>
  <c r="V756" i="2"/>
  <c r="V749" i="2"/>
  <c r="V751" i="2"/>
  <c r="V747" i="2"/>
  <c r="V752" i="2"/>
  <c r="V743" i="2"/>
  <c r="V754" i="2"/>
  <c r="V741" i="2"/>
  <c r="V748" i="2"/>
  <c r="V746" i="2"/>
  <c r="V755" i="2"/>
  <c r="V739" i="2"/>
  <c r="S748" i="2"/>
  <c r="S741" i="2"/>
  <c r="S745" i="2"/>
  <c r="S749" i="2"/>
  <c r="S757" i="2"/>
  <c r="S740" i="2"/>
  <c r="S756" i="2"/>
  <c r="S750" i="2"/>
  <c r="S752" i="2"/>
  <c r="S746" i="2"/>
  <c r="S755" i="2"/>
  <c r="S742" i="2"/>
  <c r="S747" i="2"/>
  <c r="S744" i="2"/>
  <c r="S743" i="2"/>
  <c r="S754" i="2"/>
  <c r="S753" i="2"/>
  <c r="S751" i="2"/>
  <c r="S758" i="2"/>
  <c r="S739" i="2"/>
  <c r="Q744" i="2"/>
  <c r="Q743" i="2"/>
  <c r="Q764" i="2"/>
  <c r="Q786" i="2"/>
  <c r="Q758" i="2"/>
  <c r="Q748" i="2"/>
  <c r="Q747" i="2"/>
  <c r="Q749" i="2"/>
  <c r="Q751" i="2"/>
  <c r="Q752" i="2"/>
  <c r="Q753" i="2"/>
  <c r="Q755" i="2"/>
  <c r="Q745" i="2"/>
  <c r="Q742" i="2"/>
  <c r="Q754" i="2"/>
  <c r="Q750" i="2"/>
  <c r="Q757" i="2"/>
  <c r="Q746" i="2"/>
  <c r="Q756" i="2"/>
  <c r="Q762" i="2"/>
  <c r="AI720" i="2"/>
  <c r="AJ720" i="2"/>
  <c r="AK720" i="2"/>
  <c r="AL720" i="2"/>
  <c r="AD720" i="2"/>
  <c r="AE720" i="2"/>
  <c r="AF720" i="2"/>
  <c r="AG720" i="2"/>
  <c r="AH720" i="2"/>
  <c r="AJ728" i="2"/>
  <c r="AK728" i="2"/>
  <c r="AL728" i="2"/>
  <c r="AD728" i="2"/>
  <c r="AE728" i="2"/>
  <c r="AF728" i="2"/>
  <c r="AG728" i="2"/>
  <c r="AH728" i="2"/>
  <c r="AI728" i="2"/>
  <c r="AI717" i="2"/>
  <c r="AJ717" i="2"/>
  <c r="AK717" i="2"/>
  <c r="AL717" i="2"/>
  <c r="AD717" i="2"/>
  <c r="AE717" i="2"/>
  <c r="AF717" i="2"/>
  <c r="AG717" i="2"/>
  <c r="AH717" i="2"/>
  <c r="AJ725" i="2"/>
  <c r="AK725" i="2"/>
  <c r="AL725" i="2"/>
  <c r="AD725" i="2"/>
  <c r="AE725" i="2"/>
  <c r="AF725" i="2"/>
  <c r="AG725" i="2"/>
  <c r="AH725" i="2"/>
  <c r="AI725" i="2"/>
  <c r="AJ733" i="2"/>
  <c r="AK733" i="2"/>
  <c r="AL733" i="2"/>
  <c r="AD733" i="2"/>
  <c r="AE733" i="2"/>
  <c r="AF733" i="2"/>
  <c r="AG733" i="2"/>
  <c r="AH733" i="2"/>
  <c r="AI733" i="2"/>
  <c r="AG722" i="2"/>
  <c r="AH722" i="2"/>
  <c r="AI722" i="2"/>
  <c r="AJ722" i="2"/>
  <c r="AK722" i="2"/>
  <c r="AL722" i="2"/>
  <c r="AD722" i="2"/>
  <c r="AE722" i="2"/>
  <c r="AF722" i="2"/>
  <c r="AH731" i="2"/>
  <c r="AE731" i="2"/>
  <c r="AJ731" i="2"/>
  <c r="AI731" i="2"/>
  <c r="AL731" i="2"/>
  <c r="AD731" i="2"/>
  <c r="AG731" i="2"/>
  <c r="AF731" i="2"/>
  <c r="AK731" i="2"/>
  <c r="AG719" i="2"/>
  <c r="AH719" i="2"/>
  <c r="AI719" i="2"/>
  <c r="AJ719" i="2"/>
  <c r="AK719" i="2"/>
  <c r="AL719" i="2"/>
  <c r="AD719" i="2"/>
  <c r="AE719" i="2"/>
  <c r="AF719" i="2"/>
  <c r="AH727" i="2"/>
  <c r="AI727" i="2"/>
  <c r="AJ727" i="2"/>
  <c r="AK727" i="2"/>
  <c r="AL727" i="2"/>
  <c r="AD727" i="2"/>
  <c r="AE727" i="2"/>
  <c r="AF727" i="2"/>
  <c r="AG727" i="2"/>
  <c r="AH735" i="2"/>
  <c r="AI735" i="2"/>
  <c r="AJ735" i="2"/>
  <c r="AK735" i="2"/>
  <c r="AL735" i="2"/>
  <c r="AD735" i="2"/>
  <c r="AE735" i="2"/>
  <c r="AF735" i="2"/>
  <c r="AG735" i="2"/>
  <c r="Z733" i="2"/>
  <c r="Z729" i="2"/>
  <c r="Z725" i="2"/>
  <c r="Z721" i="2"/>
  <c r="Z717" i="2"/>
  <c r="Z732" i="2"/>
  <c r="Z728" i="2"/>
  <c r="Z724" i="2"/>
  <c r="Z720" i="2"/>
  <c r="Z716" i="2"/>
  <c r="AE716" i="2"/>
  <c r="AF716" i="2"/>
  <c r="AG716" i="2"/>
  <c r="AH716" i="2"/>
  <c r="Z735" i="2"/>
  <c r="Z731" i="2"/>
  <c r="Z727" i="2"/>
  <c r="Z723" i="2"/>
  <c r="Z719" i="2"/>
  <c r="Z734" i="2"/>
  <c r="Z730" i="2"/>
  <c r="Z726" i="2"/>
  <c r="Z722" i="2"/>
  <c r="Z718" i="2"/>
  <c r="AI716" i="2"/>
  <c r="AJ716" i="2"/>
  <c r="AK716" i="2"/>
  <c r="AL716" i="2"/>
  <c r="AD716" i="2"/>
  <c r="AE724" i="2"/>
  <c r="AF724" i="2"/>
  <c r="AG724" i="2"/>
  <c r="AH724" i="2"/>
  <c r="AI724" i="2"/>
  <c r="AJ724" i="2"/>
  <c r="AK724" i="2"/>
  <c r="AL724" i="2"/>
  <c r="AD724" i="2"/>
  <c r="AF732" i="2"/>
  <c r="AI732" i="2"/>
  <c r="AH732" i="2"/>
  <c r="AG732" i="2"/>
  <c r="AJ732" i="2"/>
  <c r="AK732" i="2"/>
  <c r="AL732" i="2"/>
  <c r="AD732" i="2"/>
  <c r="AE732" i="2"/>
  <c r="AE721" i="2"/>
  <c r="AF721" i="2"/>
  <c r="AG721" i="2"/>
  <c r="AH721" i="2"/>
  <c r="AI721" i="2"/>
  <c r="AJ721" i="2"/>
  <c r="AK721" i="2"/>
  <c r="AL721" i="2"/>
  <c r="AD721" i="2"/>
  <c r="AF729" i="2"/>
  <c r="AG729" i="2"/>
  <c r="AH729" i="2"/>
  <c r="AI729" i="2"/>
  <c r="AJ729" i="2"/>
  <c r="AK729" i="2"/>
  <c r="AL729" i="2"/>
  <c r="AD729" i="2"/>
  <c r="AE729" i="2"/>
  <c r="AK718" i="2"/>
  <c r="AL718" i="2"/>
  <c r="AD718" i="2"/>
  <c r="AE718" i="2"/>
  <c r="AF718" i="2"/>
  <c r="AG718" i="2"/>
  <c r="AH718" i="2"/>
  <c r="AI718" i="2"/>
  <c r="AJ718" i="2"/>
  <c r="AL726" i="2"/>
  <c r="AD726" i="2"/>
  <c r="AE726" i="2"/>
  <c r="AF726" i="2"/>
  <c r="AG726" i="2"/>
  <c r="AH726" i="2"/>
  <c r="AI726" i="2"/>
  <c r="AJ726" i="2"/>
  <c r="AK726" i="2"/>
  <c r="AL734" i="2"/>
  <c r="AD734" i="2"/>
  <c r="AE734" i="2"/>
  <c r="AF734" i="2"/>
  <c r="AG734" i="2"/>
  <c r="AH734" i="2"/>
  <c r="AI734" i="2"/>
  <c r="AJ734" i="2"/>
  <c r="AK734" i="2"/>
  <c r="AK723" i="2"/>
  <c r="AL723" i="2"/>
  <c r="AD723" i="2"/>
  <c r="AE723" i="2"/>
  <c r="AF723" i="2"/>
  <c r="AG723" i="2"/>
  <c r="AH723" i="2"/>
  <c r="AI723" i="2"/>
  <c r="AJ723" i="2"/>
  <c r="AL730" i="2"/>
  <c r="AD730" i="2"/>
  <c r="AE730" i="2"/>
  <c r="AF730" i="2"/>
  <c r="AI730" i="2"/>
  <c r="AH730" i="2"/>
  <c r="AG730" i="2"/>
  <c r="AJ730" i="2"/>
  <c r="AK730" i="2"/>
  <c r="Y763" i="2"/>
  <c r="AC758" i="2"/>
  <c r="AC753" i="2"/>
  <c r="AC750" i="2"/>
  <c r="AC746" i="2"/>
  <c r="AC742" i="2"/>
  <c r="AC757" i="2"/>
  <c r="AC754" i="2"/>
  <c r="AC749" i="2"/>
  <c r="AC745" i="2"/>
  <c r="AC741" i="2"/>
  <c r="AC756" i="2"/>
  <c r="AC752" i="2"/>
  <c r="AC748" i="2"/>
  <c r="AC744" i="2"/>
  <c r="AC740" i="2"/>
  <c r="AC755" i="2"/>
  <c r="AC751" i="2"/>
  <c r="AC747" i="2"/>
  <c r="AC743" i="2"/>
  <c r="AC739" i="2"/>
  <c r="AG71" i="11"/>
  <c r="AG83" i="11"/>
  <c r="AH41" i="11"/>
  <c r="AH56" i="11"/>
  <c r="AH27" i="11"/>
  <c r="AH48" i="11"/>
  <c r="AH55" i="11"/>
  <c r="AH9" i="11"/>
  <c r="AH38" i="11"/>
  <c r="AH19" i="11"/>
  <c r="AG78" i="11"/>
  <c r="AG77" i="11"/>
  <c r="AH21" i="11"/>
  <c r="AH24" i="11"/>
  <c r="AH34" i="11"/>
  <c r="AH15" i="11"/>
  <c r="AG74" i="11"/>
  <c r="AH20" i="11"/>
  <c r="AG82" i="11"/>
  <c r="AH52" i="11"/>
  <c r="AH57" i="11"/>
  <c r="AI4" i="11"/>
  <c r="AG85" i="11"/>
  <c r="AH40" i="11"/>
  <c r="AH58" i="11"/>
  <c r="AH11" i="11"/>
  <c r="AG80" i="11"/>
  <c r="AH54" i="11"/>
  <c r="AH46" i="11"/>
  <c r="AH36" i="11"/>
  <c r="AH10" i="11"/>
  <c r="AH39" i="11"/>
  <c r="AH60" i="11"/>
  <c r="AH59" i="11"/>
  <c r="AH53" i="11"/>
  <c r="AG86" i="11"/>
  <c r="AH62" i="11"/>
  <c r="AH12" i="11"/>
  <c r="AH37" i="11"/>
  <c r="AH14" i="11"/>
  <c r="AH47" i="11"/>
  <c r="AG73" i="11"/>
  <c r="AG68" i="11"/>
  <c r="AH65" i="11"/>
  <c r="AH26" i="11"/>
  <c r="AG72" i="11"/>
  <c r="AI2" i="11"/>
  <c r="AG75" i="11"/>
  <c r="AH8" i="11"/>
  <c r="AH29" i="11"/>
  <c r="AJ3" i="11"/>
  <c r="AH35" i="11"/>
  <c r="AH42" i="11"/>
  <c r="AH7" i="11"/>
  <c r="AG79" i="11"/>
  <c r="AH33" i="11"/>
  <c r="AG69" i="11"/>
  <c r="AG81" i="11"/>
  <c r="AH13" i="11"/>
  <c r="AH17" i="11"/>
  <c r="AH16" i="11"/>
  <c r="AH31" i="11"/>
  <c r="AH64" i="11"/>
  <c r="AH61" i="11"/>
  <c r="AH25" i="11"/>
  <c r="AH5" i="11"/>
  <c r="AG87" i="11"/>
  <c r="AH6" i="11"/>
  <c r="AH18" i="11"/>
  <c r="AG76" i="11"/>
  <c r="AH63" i="11"/>
  <c r="AG84" i="11"/>
  <c r="AH51" i="11"/>
  <c r="AH50" i="11"/>
  <c r="AG70" i="11"/>
  <c r="AH49" i="11"/>
  <c r="AH43" i="11"/>
  <c r="AH28" i="11"/>
  <c r="AH32" i="11"/>
  <c r="AH30" i="11"/>
  <c r="V769" i="2" l="1"/>
  <c r="V772" i="2"/>
  <c r="V766" i="2"/>
  <c r="V765" i="2"/>
  <c r="V775" i="2"/>
  <c r="V776" i="2"/>
  <c r="V771" i="2"/>
  <c r="V779" i="2"/>
  <c r="V777" i="2"/>
  <c r="V770" i="2"/>
  <c r="V773" i="2"/>
  <c r="V764" i="2"/>
  <c r="V763" i="2"/>
  <c r="V781" i="2"/>
  <c r="V778" i="2"/>
  <c r="V774" i="2"/>
  <c r="V767" i="2"/>
  <c r="V768" i="2"/>
  <c r="V780" i="2"/>
  <c r="V762" i="2"/>
  <c r="S766" i="2"/>
  <c r="S770" i="2"/>
  <c r="S780" i="2"/>
  <c r="S776" i="2"/>
  <c r="S773" i="2"/>
  <c r="S767" i="2"/>
  <c r="S765" i="2"/>
  <c r="S772" i="2"/>
  <c r="S781" i="2"/>
  <c r="S778" i="2"/>
  <c r="S768" i="2"/>
  <c r="S777" i="2"/>
  <c r="S779" i="2"/>
  <c r="S763" i="2"/>
  <c r="S774" i="2"/>
  <c r="S769" i="2"/>
  <c r="S764" i="2"/>
  <c r="S775" i="2"/>
  <c r="S771" i="2"/>
  <c r="S762" i="2"/>
  <c r="Q785" i="2"/>
  <c r="Q769" i="2"/>
  <c r="Q773" i="2"/>
  <c r="Q765" i="2"/>
  <c r="Q778" i="2"/>
  <c r="Q775" i="2"/>
  <c r="Q772" i="2"/>
  <c r="Q771" i="2"/>
  <c r="Q809" i="2"/>
  <c r="Q766" i="2"/>
  <c r="Q779" i="2"/>
  <c r="Q780" i="2"/>
  <c r="Q777" i="2"/>
  <c r="Q768" i="2"/>
  <c r="Q776" i="2"/>
  <c r="Q774" i="2"/>
  <c r="Q770" i="2"/>
  <c r="Q781" i="2"/>
  <c r="Q787" i="2"/>
  <c r="Q767" i="2"/>
  <c r="AJ743" i="2"/>
  <c r="AK743" i="2"/>
  <c r="AL743" i="2"/>
  <c r="AD743" i="2"/>
  <c r="AE743" i="2"/>
  <c r="AF743" i="2"/>
  <c r="AG743" i="2"/>
  <c r="AH743" i="2"/>
  <c r="AI743" i="2"/>
  <c r="AJ751" i="2"/>
  <c r="AK751" i="2"/>
  <c r="AL751" i="2"/>
  <c r="AD751" i="2"/>
  <c r="AE751" i="2"/>
  <c r="AF751" i="2"/>
  <c r="AG751" i="2"/>
  <c r="AH751" i="2"/>
  <c r="AI751" i="2"/>
  <c r="AJ740" i="2"/>
  <c r="AK740" i="2"/>
  <c r="AL740" i="2"/>
  <c r="AD740" i="2"/>
  <c r="AE740" i="2"/>
  <c r="AF740" i="2"/>
  <c r="AG740" i="2"/>
  <c r="AH740" i="2"/>
  <c r="AI740" i="2"/>
  <c r="AJ748" i="2"/>
  <c r="AF748" i="2"/>
  <c r="AG748" i="2"/>
  <c r="AD748" i="2"/>
  <c r="AE748" i="2"/>
  <c r="AL748" i="2"/>
  <c r="AK748" i="2"/>
  <c r="AH748" i="2"/>
  <c r="AI748" i="2"/>
  <c r="AJ756" i="2"/>
  <c r="AK756" i="2"/>
  <c r="AL756" i="2"/>
  <c r="AD756" i="2"/>
  <c r="AE756" i="2"/>
  <c r="AF756" i="2"/>
  <c r="AG756" i="2"/>
  <c r="AH756" i="2"/>
  <c r="AI756" i="2"/>
  <c r="AH745" i="2"/>
  <c r="AI745" i="2"/>
  <c r="AJ745" i="2"/>
  <c r="AK745" i="2"/>
  <c r="AL745" i="2"/>
  <c r="AD745" i="2"/>
  <c r="AE745" i="2"/>
  <c r="AF745" i="2"/>
  <c r="AG745" i="2"/>
  <c r="AH754" i="2"/>
  <c r="AE754" i="2"/>
  <c r="AJ754" i="2"/>
  <c r="AI754" i="2"/>
  <c r="AL754" i="2"/>
  <c r="AD754" i="2"/>
  <c r="AG754" i="2"/>
  <c r="AF754" i="2"/>
  <c r="AK754" i="2"/>
  <c r="AH742" i="2"/>
  <c r="AI742" i="2"/>
  <c r="AJ742" i="2"/>
  <c r="AK742" i="2"/>
  <c r="AL742" i="2"/>
  <c r="AD742" i="2"/>
  <c r="AE742" i="2"/>
  <c r="AF742" i="2"/>
  <c r="AG742" i="2"/>
  <c r="AH750" i="2"/>
  <c r="AI750" i="2"/>
  <c r="AJ750" i="2"/>
  <c r="AK750" i="2"/>
  <c r="AL750" i="2"/>
  <c r="AD750" i="2"/>
  <c r="AE750" i="2"/>
  <c r="AF750" i="2"/>
  <c r="AG750" i="2"/>
  <c r="AH758" i="2"/>
  <c r="AI758" i="2"/>
  <c r="AJ758" i="2"/>
  <c r="AK758" i="2"/>
  <c r="AL758" i="2"/>
  <c r="AD758" i="2"/>
  <c r="AE758" i="2"/>
  <c r="AF758" i="2"/>
  <c r="AG758" i="2"/>
  <c r="Z758" i="2"/>
  <c r="Z754" i="2"/>
  <c r="Z750" i="2"/>
  <c r="Z746" i="2"/>
  <c r="Z742" i="2"/>
  <c r="Z757" i="2"/>
  <c r="Z753" i="2"/>
  <c r="Z749" i="2"/>
  <c r="Z745" i="2"/>
  <c r="Z741" i="2"/>
  <c r="AF739" i="2"/>
  <c r="AG739" i="2"/>
  <c r="AH739" i="2"/>
  <c r="AI739" i="2"/>
  <c r="Z756" i="2"/>
  <c r="Z752" i="2"/>
  <c r="Z748" i="2"/>
  <c r="Z744" i="2"/>
  <c r="Z740" i="2"/>
  <c r="Z755" i="2"/>
  <c r="Z751" i="2"/>
  <c r="Z747" i="2"/>
  <c r="Z743" i="2"/>
  <c r="Z739" i="2"/>
  <c r="AJ739" i="2"/>
  <c r="AK739" i="2"/>
  <c r="AL739" i="2"/>
  <c r="AD739" i="2"/>
  <c r="AE739" i="2"/>
  <c r="AF747" i="2"/>
  <c r="AG747" i="2"/>
  <c r="AH747" i="2"/>
  <c r="AI747" i="2"/>
  <c r="AJ747" i="2"/>
  <c r="AK747" i="2"/>
  <c r="AL747" i="2"/>
  <c r="AD747" i="2"/>
  <c r="AE747" i="2"/>
  <c r="AF755" i="2"/>
  <c r="AG755" i="2"/>
  <c r="AH755" i="2"/>
  <c r="AI755" i="2"/>
  <c r="AJ755" i="2"/>
  <c r="AK755" i="2"/>
  <c r="AL755" i="2"/>
  <c r="AD755" i="2"/>
  <c r="AE755" i="2"/>
  <c r="AF744" i="2"/>
  <c r="AG744" i="2"/>
  <c r="AH744" i="2"/>
  <c r="AI744" i="2"/>
  <c r="AJ744" i="2"/>
  <c r="AK744" i="2"/>
  <c r="AL744" i="2"/>
  <c r="AD744" i="2"/>
  <c r="AE744" i="2"/>
  <c r="AF752" i="2"/>
  <c r="AG752" i="2"/>
  <c r="AH752" i="2"/>
  <c r="AI752" i="2"/>
  <c r="AJ752" i="2"/>
  <c r="AK752" i="2"/>
  <c r="AL752" i="2"/>
  <c r="AD752" i="2"/>
  <c r="AE752" i="2"/>
  <c r="AL741" i="2"/>
  <c r="AD741" i="2"/>
  <c r="AE741" i="2"/>
  <c r="AF741" i="2"/>
  <c r="AG741" i="2"/>
  <c r="AH741" i="2"/>
  <c r="AI741" i="2"/>
  <c r="AJ741" i="2"/>
  <c r="AK741" i="2"/>
  <c r="AL749" i="2"/>
  <c r="AD749" i="2"/>
  <c r="AE749" i="2"/>
  <c r="AF749" i="2"/>
  <c r="AG749" i="2"/>
  <c r="AH749" i="2"/>
  <c r="AI749" i="2"/>
  <c r="AJ749" i="2"/>
  <c r="AK749" i="2"/>
  <c r="AL757" i="2"/>
  <c r="AD757" i="2"/>
  <c r="AE757" i="2"/>
  <c r="AF757" i="2"/>
  <c r="AG757" i="2"/>
  <c r="AH757" i="2"/>
  <c r="AI757" i="2"/>
  <c r="AJ757" i="2"/>
  <c r="AK757" i="2"/>
  <c r="AL746" i="2"/>
  <c r="AD746" i="2"/>
  <c r="AE746" i="2"/>
  <c r="AF746" i="2"/>
  <c r="AG746" i="2"/>
  <c r="AH746" i="2"/>
  <c r="AI746" i="2"/>
  <c r="AJ746" i="2"/>
  <c r="AK746" i="2"/>
  <c r="AL753" i="2"/>
  <c r="AD753" i="2"/>
  <c r="AE753" i="2"/>
  <c r="AF753" i="2"/>
  <c r="AI753" i="2"/>
  <c r="AH753" i="2"/>
  <c r="AG753" i="2"/>
  <c r="AJ753" i="2"/>
  <c r="AK753" i="2"/>
  <c r="Y786" i="2"/>
  <c r="AC779" i="2"/>
  <c r="AC773" i="2"/>
  <c r="AC770" i="2"/>
  <c r="AC766" i="2"/>
  <c r="AC762" i="2"/>
  <c r="AC777" i="2"/>
  <c r="AC778" i="2"/>
  <c r="AC769" i="2"/>
  <c r="AC765" i="2"/>
  <c r="AC772" i="2"/>
  <c r="AC781" i="2"/>
  <c r="AC775" i="2"/>
  <c r="AC776" i="2"/>
  <c r="AC768" i="2"/>
  <c r="AC764" i="2"/>
  <c r="AC780" i="2"/>
  <c r="AC774" i="2"/>
  <c r="AC771" i="2"/>
  <c r="AC767" i="2"/>
  <c r="AC763" i="2"/>
  <c r="AI63" i="11"/>
  <c r="AH86" i="11"/>
  <c r="AH76" i="11"/>
  <c r="AI12" i="11"/>
  <c r="AI11" i="11"/>
  <c r="AI48" i="11"/>
  <c r="AI61" i="11"/>
  <c r="AK3" i="11"/>
  <c r="AI37" i="11"/>
  <c r="AI42" i="11"/>
  <c r="AH78" i="11"/>
  <c r="AI33" i="11"/>
  <c r="AH71" i="11"/>
  <c r="AI39" i="11"/>
  <c r="AI25" i="11"/>
  <c r="AI17" i="11"/>
  <c r="AI24" i="11"/>
  <c r="AI28" i="11"/>
  <c r="AH74" i="11"/>
  <c r="AI65" i="11"/>
  <c r="AI49" i="11"/>
  <c r="AJ2" i="11"/>
  <c r="AH81" i="11"/>
  <c r="AI7" i="11"/>
  <c r="AH82" i="11"/>
  <c r="AI32" i="11"/>
  <c r="AH84" i="11"/>
  <c r="AI43" i="11"/>
  <c r="AH68" i="11"/>
  <c r="AI58" i="11"/>
  <c r="AI26" i="11"/>
  <c r="AH69" i="11"/>
  <c r="AI8" i="11"/>
  <c r="AH73" i="11"/>
  <c r="AH80" i="11"/>
  <c r="AH83" i="11"/>
  <c r="AI50" i="11"/>
  <c r="AI55" i="11"/>
  <c r="AI54" i="11"/>
  <c r="AI6" i="11"/>
  <c r="AJ4" i="11"/>
  <c r="AH85" i="11"/>
  <c r="AI15" i="11"/>
  <c r="AI60" i="11"/>
  <c r="AH77" i="11"/>
  <c r="AI56" i="11"/>
  <c r="AH70" i="11"/>
  <c r="AI38" i="11"/>
  <c r="AI35" i="11"/>
  <c r="AI18" i="11"/>
  <c r="AI19" i="11"/>
  <c r="AI53" i="11"/>
  <c r="AI46" i="11"/>
  <c r="AI47" i="11"/>
  <c r="AI21" i="11"/>
  <c r="AH75" i="11"/>
  <c r="AI16" i="11"/>
  <c r="AH87" i="11"/>
  <c r="AI41" i="11"/>
  <c r="AI27" i="11"/>
  <c r="AI13" i="11"/>
  <c r="AI51" i="11"/>
  <c r="AH72" i="11"/>
  <c r="AI30" i="11"/>
  <c r="AI64" i="11"/>
  <c r="AI10" i="11"/>
  <c r="AI57" i="11"/>
  <c r="AI40" i="11"/>
  <c r="AI36" i="11"/>
  <c r="AI20" i="11"/>
  <c r="AI14" i="11"/>
  <c r="AI34" i="11"/>
  <c r="AH79" i="11"/>
  <c r="AI5" i="11"/>
  <c r="AI59" i="11"/>
  <c r="AI62" i="11"/>
  <c r="AI52" i="11"/>
  <c r="AI31" i="11"/>
  <c r="AI29" i="11"/>
  <c r="AI9" i="11"/>
  <c r="V794" i="2" l="1"/>
  <c r="V804" i="2"/>
  <c r="V799" i="2"/>
  <c r="V790" i="2"/>
  <c r="V797" i="2"/>
  <c r="V802" i="2"/>
  <c r="V801" i="2"/>
  <c r="V786" i="2"/>
  <c r="V798" i="2"/>
  <c r="V791" i="2"/>
  <c r="V793" i="2"/>
  <c r="V787" i="2"/>
  <c r="V788" i="2"/>
  <c r="V800" i="2"/>
  <c r="V803" i="2"/>
  <c r="V796" i="2"/>
  <c r="V789" i="2"/>
  <c r="V795" i="2"/>
  <c r="V792" i="2"/>
  <c r="V785" i="2"/>
  <c r="S792" i="2"/>
  <c r="S795" i="2"/>
  <c r="S797" i="2"/>
  <c r="S788" i="2"/>
  <c r="S801" i="2"/>
  <c r="S804" i="2"/>
  <c r="S786" i="2"/>
  <c r="S802" i="2"/>
  <c r="S796" i="2"/>
  <c r="S798" i="2"/>
  <c r="S793" i="2"/>
  <c r="S800" i="2"/>
  <c r="S799" i="2"/>
  <c r="S787" i="2"/>
  <c r="S790" i="2"/>
  <c r="S794" i="2"/>
  <c r="S791" i="2"/>
  <c r="S803" i="2"/>
  <c r="S789" i="2"/>
  <c r="S785" i="2"/>
  <c r="Q790" i="2"/>
  <c r="Q804" i="2"/>
  <c r="Q797" i="2"/>
  <c r="Q791" i="2"/>
  <c r="Q803" i="2"/>
  <c r="Q789" i="2"/>
  <c r="Q794" i="2"/>
  <c r="Q798" i="2"/>
  <c r="Q788" i="2"/>
  <c r="Q792" i="2"/>
  <c r="Q810" i="2"/>
  <c r="Q793" i="2"/>
  <c r="Q799" i="2"/>
  <c r="Q800" i="2"/>
  <c r="Q802" i="2"/>
  <c r="Q832" i="2"/>
  <c r="Q795" i="2"/>
  <c r="Q801" i="2"/>
  <c r="Q796" i="2"/>
  <c r="Q808" i="2"/>
  <c r="AK763" i="2"/>
  <c r="AL763" i="2"/>
  <c r="AD763" i="2"/>
  <c r="AE763" i="2"/>
  <c r="AF763" i="2"/>
  <c r="AG763" i="2"/>
  <c r="AH763" i="2"/>
  <c r="AI763" i="2"/>
  <c r="AJ763" i="2"/>
  <c r="AG767" i="2"/>
  <c r="AH767" i="2"/>
  <c r="AI767" i="2"/>
  <c r="AJ767" i="2"/>
  <c r="AK767" i="2"/>
  <c r="AL767" i="2"/>
  <c r="AD767" i="2"/>
  <c r="AE767" i="2"/>
  <c r="AF767" i="2"/>
  <c r="AG774" i="2"/>
  <c r="AH774" i="2"/>
  <c r="AI774" i="2"/>
  <c r="AJ774" i="2"/>
  <c r="AK774" i="2"/>
  <c r="AL774" i="2"/>
  <c r="AD774" i="2"/>
  <c r="AE774" i="2"/>
  <c r="AF774" i="2"/>
  <c r="AG764" i="2"/>
  <c r="AH764" i="2"/>
  <c r="AI764" i="2"/>
  <c r="AJ764" i="2"/>
  <c r="AK764" i="2"/>
  <c r="AL764" i="2"/>
  <c r="AD764" i="2"/>
  <c r="AE764" i="2"/>
  <c r="AF764" i="2"/>
  <c r="AH776" i="2"/>
  <c r="AE776" i="2"/>
  <c r="AJ776" i="2"/>
  <c r="AI776" i="2"/>
  <c r="AL776" i="2"/>
  <c r="AD776" i="2"/>
  <c r="AG776" i="2"/>
  <c r="AF776" i="2"/>
  <c r="AK776" i="2"/>
  <c r="AH781" i="2"/>
  <c r="AI781" i="2"/>
  <c r="AJ781" i="2"/>
  <c r="AK781" i="2"/>
  <c r="AL781" i="2"/>
  <c r="AD781" i="2"/>
  <c r="AE781" i="2"/>
  <c r="AF781" i="2"/>
  <c r="AG781" i="2"/>
  <c r="AI765" i="2"/>
  <c r="AJ765" i="2"/>
  <c r="AK765" i="2"/>
  <c r="AL765" i="2"/>
  <c r="AD765" i="2"/>
  <c r="AE765" i="2"/>
  <c r="AF765" i="2"/>
  <c r="AG765" i="2"/>
  <c r="AH765" i="2"/>
  <c r="AJ778" i="2"/>
  <c r="AI778" i="2"/>
  <c r="AL778" i="2"/>
  <c r="AD778" i="2"/>
  <c r="AG778" i="2"/>
  <c r="AF778" i="2"/>
  <c r="AK778" i="2"/>
  <c r="AH778" i="2"/>
  <c r="AE778" i="2"/>
  <c r="Z781" i="2"/>
  <c r="Z777" i="2"/>
  <c r="Z773" i="2"/>
  <c r="Z769" i="2"/>
  <c r="Z765" i="2"/>
  <c r="Z780" i="2"/>
  <c r="Z776" i="2"/>
  <c r="Z772" i="2"/>
  <c r="Z768" i="2"/>
  <c r="Z764" i="2"/>
  <c r="AI762" i="2"/>
  <c r="AJ762" i="2"/>
  <c r="AK762" i="2"/>
  <c r="AL762" i="2"/>
  <c r="AD762" i="2"/>
  <c r="Z779" i="2"/>
  <c r="Z775" i="2"/>
  <c r="Z771" i="2"/>
  <c r="Z767" i="2"/>
  <c r="Z763" i="2"/>
  <c r="Z778" i="2"/>
  <c r="Z774" i="2"/>
  <c r="Z770" i="2"/>
  <c r="Z766" i="2"/>
  <c r="Z762" i="2"/>
  <c r="AE762" i="2"/>
  <c r="AF762" i="2"/>
  <c r="AG762" i="2"/>
  <c r="AH762" i="2"/>
  <c r="AI770" i="2"/>
  <c r="AJ770" i="2"/>
  <c r="AK770" i="2"/>
  <c r="AL770" i="2"/>
  <c r="AD770" i="2"/>
  <c r="AE770" i="2"/>
  <c r="AF770" i="2"/>
  <c r="AG770" i="2"/>
  <c r="AH770" i="2"/>
  <c r="AJ779" i="2"/>
  <c r="AK779" i="2"/>
  <c r="AL779" i="2"/>
  <c r="AD779" i="2"/>
  <c r="AF779" i="2"/>
  <c r="AG779" i="2"/>
  <c r="AH779" i="2"/>
  <c r="AI779" i="2"/>
  <c r="AE779" i="2"/>
  <c r="AK771" i="2"/>
  <c r="AL771" i="2"/>
  <c r="AD771" i="2"/>
  <c r="AE771" i="2"/>
  <c r="AF771" i="2"/>
  <c r="AG771" i="2"/>
  <c r="AH771" i="2"/>
  <c r="AI771" i="2"/>
  <c r="AJ771" i="2"/>
  <c r="AL780" i="2"/>
  <c r="AD780" i="2"/>
  <c r="AE780" i="2"/>
  <c r="AF780" i="2"/>
  <c r="AG780" i="2"/>
  <c r="AH780" i="2"/>
  <c r="AI780" i="2"/>
  <c r="AJ780" i="2"/>
  <c r="AK780" i="2"/>
  <c r="AK768" i="2"/>
  <c r="AL768" i="2"/>
  <c r="AD768" i="2"/>
  <c r="AE768" i="2"/>
  <c r="AF768" i="2"/>
  <c r="AG768" i="2"/>
  <c r="AH768" i="2"/>
  <c r="AI768" i="2"/>
  <c r="AJ768" i="2"/>
  <c r="AK775" i="2"/>
  <c r="AL775" i="2"/>
  <c r="AD775" i="2"/>
  <c r="AE775" i="2"/>
  <c r="AF775" i="2"/>
  <c r="AG775" i="2"/>
  <c r="AH775" i="2"/>
  <c r="AI775" i="2"/>
  <c r="AJ775" i="2"/>
  <c r="AF772" i="2"/>
  <c r="AK772" i="2"/>
  <c r="AH772" i="2"/>
  <c r="AE772" i="2"/>
  <c r="AJ772" i="2"/>
  <c r="AI772" i="2"/>
  <c r="AL772" i="2"/>
  <c r="AD772" i="2"/>
  <c r="AG772" i="2"/>
  <c r="AE769" i="2"/>
  <c r="AF769" i="2"/>
  <c r="AG769" i="2"/>
  <c r="AH769" i="2"/>
  <c r="AI769" i="2"/>
  <c r="AJ769" i="2"/>
  <c r="AK769" i="2"/>
  <c r="AL769" i="2"/>
  <c r="AD769" i="2"/>
  <c r="AF777" i="2"/>
  <c r="AI777" i="2"/>
  <c r="AH777" i="2"/>
  <c r="AG777" i="2"/>
  <c r="AJ777" i="2"/>
  <c r="AK777" i="2"/>
  <c r="AL777" i="2"/>
  <c r="AD777" i="2"/>
  <c r="AE777" i="2"/>
  <c r="AE766" i="2"/>
  <c r="AF766" i="2"/>
  <c r="AG766" i="2"/>
  <c r="AH766" i="2"/>
  <c r="AI766" i="2"/>
  <c r="AJ766" i="2"/>
  <c r="AK766" i="2"/>
  <c r="AL766" i="2"/>
  <c r="AD766" i="2"/>
  <c r="AE773" i="2"/>
  <c r="AF773" i="2"/>
  <c r="AG773" i="2"/>
  <c r="AH773" i="2"/>
  <c r="AI773" i="2"/>
  <c r="AJ773" i="2"/>
  <c r="AK773" i="2"/>
  <c r="AL773" i="2"/>
  <c r="AD773" i="2"/>
  <c r="Y809" i="2"/>
  <c r="AC804" i="2"/>
  <c r="AC798" i="2"/>
  <c r="AC801" i="2"/>
  <c r="AC792" i="2"/>
  <c r="AC788" i="2"/>
  <c r="AC803" i="2"/>
  <c r="AC797" i="2"/>
  <c r="AC799" i="2"/>
  <c r="AC791" i="2"/>
  <c r="AC787" i="2"/>
  <c r="AC802" i="2"/>
  <c r="AC796" i="2"/>
  <c r="AC794" i="2"/>
  <c r="AC790" i="2"/>
  <c r="AC786" i="2"/>
  <c r="AC800" i="2"/>
  <c r="AC795" i="2"/>
  <c r="AC793" i="2"/>
  <c r="AC789" i="2"/>
  <c r="AC785" i="2"/>
  <c r="AJ39" i="11"/>
  <c r="AJ42" i="11"/>
  <c r="AJ63" i="11"/>
  <c r="AJ65" i="11"/>
  <c r="AJ12" i="11"/>
  <c r="AI75" i="11"/>
  <c r="AI80" i="11"/>
  <c r="AI79" i="11"/>
  <c r="AJ9" i="11"/>
  <c r="AJ32" i="11"/>
  <c r="AJ29" i="11"/>
  <c r="AJ48" i="11"/>
  <c r="AK4" i="11"/>
  <c r="AJ20" i="11"/>
  <c r="AJ60" i="11"/>
  <c r="AJ55" i="11"/>
  <c r="AJ58" i="11"/>
  <c r="AJ17" i="11"/>
  <c r="AJ62" i="11"/>
  <c r="AJ24" i="11"/>
  <c r="AJ47" i="11"/>
  <c r="AJ10" i="11"/>
  <c r="AI72" i="11"/>
  <c r="AJ26" i="11"/>
  <c r="AI84" i="11"/>
  <c r="AI78" i="11"/>
  <c r="AJ21" i="11"/>
  <c r="AJ49" i="11"/>
  <c r="AJ52" i="11"/>
  <c r="AJ35" i="11"/>
  <c r="AJ19" i="11"/>
  <c r="AJ37" i="11"/>
  <c r="AI74" i="11"/>
  <c r="AJ5" i="11"/>
  <c r="AJ43" i="11"/>
  <c r="AJ54" i="11"/>
  <c r="AL3" i="11"/>
  <c r="AI82" i="11"/>
  <c r="AJ64" i="11"/>
  <c r="AJ27" i="11"/>
  <c r="AJ36" i="11"/>
  <c r="AJ34" i="11"/>
  <c r="AJ56" i="11"/>
  <c r="AJ8" i="11"/>
  <c r="AI70" i="11"/>
  <c r="AI73" i="11"/>
  <c r="AJ59" i="11"/>
  <c r="AJ53" i="11"/>
  <c r="AI87" i="11"/>
  <c r="AI76" i="11"/>
  <c r="AJ18" i="11"/>
  <c r="AJ28" i="11"/>
  <c r="AJ61" i="11"/>
  <c r="AI85" i="11"/>
  <c r="AJ50" i="11"/>
  <c r="AJ40" i="11"/>
  <c r="AJ13" i="11"/>
  <c r="AI86" i="11"/>
  <c r="AK2" i="11"/>
  <c r="AJ14" i="11"/>
  <c r="AJ6" i="11"/>
  <c r="AI81" i="11"/>
  <c r="AJ51" i="11"/>
  <c r="AI69" i="11"/>
  <c r="AI83" i="11"/>
  <c r="AI71" i="11"/>
  <c r="AJ41" i="11"/>
  <c r="AJ15" i="11"/>
  <c r="AI77" i="11"/>
  <c r="AJ46" i="11"/>
  <c r="AJ25" i="11"/>
  <c r="AJ33" i="11"/>
  <c r="AJ16" i="11"/>
  <c r="AJ7" i="11"/>
  <c r="AI68" i="11"/>
  <c r="AJ31" i="11"/>
  <c r="AJ11" i="11"/>
  <c r="AJ38" i="11"/>
  <c r="AJ30" i="11"/>
  <c r="AJ57" i="11"/>
  <c r="V826" i="2" l="1"/>
  <c r="V823" i="2"/>
  <c r="V825" i="2"/>
  <c r="V811" i="2"/>
  <c r="V820" i="2"/>
  <c r="V812" i="2"/>
  <c r="V821" i="2"/>
  <c r="V819" i="2"/>
  <c r="V809" i="2"/>
  <c r="V810" i="2"/>
  <c r="V813" i="2"/>
  <c r="V818" i="2"/>
  <c r="V814" i="2"/>
  <c r="V824" i="2"/>
  <c r="V815" i="2"/>
  <c r="V816" i="2"/>
  <c r="V822" i="2"/>
  <c r="V827" i="2"/>
  <c r="V817" i="2"/>
  <c r="V808" i="2"/>
  <c r="S809" i="2"/>
  <c r="S810" i="2"/>
  <c r="S827" i="2"/>
  <c r="S826" i="2"/>
  <c r="S818" i="2"/>
  <c r="S819" i="2"/>
  <c r="S825" i="2"/>
  <c r="S822" i="2"/>
  <c r="S824" i="2"/>
  <c r="S814" i="2"/>
  <c r="S813" i="2"/>
  <c r="S823" i="2"/>
  <c r="S811" i="2"/>
  <c r="S821" i="2"/>
  <c r="S817" i="2"/>
  <c r="S812" i="2"/>
  <c r="S816" i="2"/>
  <c r="S820" i="2"/>
  <c r="S815" i="2"/>
  <c r="S808" i="2"/>
  <c r="Q831" i="2"/>
  <c r="Q824" i="2"/>
  <c r="Q855" i="2"/>
  <c r="Q823" i="2"/>
  <c r="Q816" i="2"/>
  <c r="Q815" i="2"/>
  <c r="Q821" i="2"/>
  <c r="Q812" i="2"/>
  <c r="Q814" i="2"/>
  <c r="Q827" i="2"/>
  <c r="Q819" i="2"/>
  <c r="Q818" i="2"/>
  <c r="Q825" i="2"/>
  <c r="Q822" i="2"/>
  <c r="Q833" i="2"/>
  <c r="Q811" i="2"/>
  <c r="Q817" i="2"/>
  <c r="Q826" i="2"/>
  <c r="Q820" i="2"/>
  <c r="Q813" i="2"/>
  <c r="AF793" i="2"/>
  <c r="AG793" i="2"/>
  <c r="AH793" i="2"/>
  <c r="AI793" i="2"/>
  <c r="AJ793" i="2"/>
  <c r="AK793" i="2"/>
  <c r="AL793" i="2"/>
  <c r="AD793" i="2"/>
  <c r="AE793" i="2"/>
  <c r="AJ789" i="2"/>
  <c r="AK789" i="2"/>
  <c r="AL789" i="2"/>
  <c r="AD789" i="2"/>
  <c r="AE789" i="2"/>
  <c r="AF789" i="2"/>
  <c r="AG789" i="2"/>
  <c r="AH789" i="2"/>
  <c r="AI789" i="2"/>
  <c r="AI795" i="2"/>
  <c r="AJ795" i="2"/>
  <c r="AK795" i="2"/>
  <c r="AL795" i="2"/>
  <c r="AD795" i="2"/>
  <c r="AE795" i="2"/>
  <c r="AF795" i="2"/>
  <c r="AG795" i="2"/>
  <c r="AH795" i="2"/>
  <c r="AJ786" i="2"/>
  <c r="AK786" i="2"/>
  <c r="AL786" i="2"/>
  <c r="AD786" i="2"/>
  <c r="AE786" i="2"/>
  <c r="AF786" i="2"/>
  <c r="AG786" i="2"/>
  <c r="AH786" i="2"/>
  <c r="AI786" i="2"/>
  <c r="AJ794" i="2"/>
  <c r="AD794" i="2"/>
  <c r="AL794" i="2"/>
  <c r="AF794" i="2"/>
  <c r="AE794" i="2"/>
  <c r="AH794" i="2"/>
  <c r="AG794" i="2"/>
  <c r="AK794" i="2"/>
  <c r="AI794" i="2"/>
  <c r="AJ802" i="2"/>
  <c r="AK802" i="2"/>
  <c r="AL802" i="2"/>
  <c r="AD802" i="2"/>
  <c r="AE802" i="2"/>
  <c r="AF802" i="2"/>
  <c r="AG802" i="2"/>
  <c r="AH802" i="2"/>
  <c r="AI802" i="2"/>
  <c r="AL791" i="2"/>
  <c r="AD791" i="2"/>
  <c r="AE791" i="2"/>
  <c r="AF791" i="2"/>
  <c r="AG791" i="2"/>
  <c r="AH791" i="2"/>
  <c r="AI791" i="2"/>
  <c r="AJ791" i="2"/>
  <c r="AK791" i="2"/>
  <c r="AK797" i="2"/>
  <c r="AL797" i="2"/>
  <c r="AD797" i="2"/>
  <c r="AE797" i="2"/>
  <c r="AF797" i="2"/>
  <c r="AG797" i="2"/>
  <c r="AH797" i="2"/>
  <c r="AI797" i="2"/>
  <c r="AJ797" i="2"/>
  <c r="AL788" i="2"/>
  <c r="AD788" i="2"/>
  <c r="AE788" i="2"/>
  <c r="AF788" i="2"/>
  <c r="AG788" i="2"/>
  <c r="AH788" i="2"/>
  <c r="AI788" i="2"/>
  <c r="AJ788" i="2"/>
  <c r="AK788" i="2"/>
  <c r="AL801" i="2"/>
  <c r="AD801" i="2"/>
  <c r="AG801" i="2"/>
  <c r="AF801" i="2"/>
  <c r="AE801" i="2"/>
  <c r="AH801" i="2"/>
  <c r="AI801" i="2"/>
  <c r="AJ801" i="2"/>
  <c r="AK801" i="2"/>
  <c r="AL804" i="2"/>
  <c r="AD804" i="2"/>
  <c r="AE804" i="2"/>
  <c r="AF804" i="2"/>
  <c r="AG804" i="2"/>
  <c r="AH804" i="2"/>
  <c r="AI804" i="2"/>
  <c r="AJ804" i="2"/>
  <c r="AK804" i="2"/>
  <c r="Z804" i="2"/>
  <c r="Z800" i="2"/>
  <c r="Z796" i="2"/>
  <c r="Z792" i="2"/>
  <c r="Z788" i="2"/>
  <c r="Z803" i="2"/>
  <c r="Z799" i="2"/>
  <c r="Z795" i="2"/>
  <c r="Z791" i="2"/>
  <c r="Z787" i="2"/>
  <c r="AF785" i="2"/>
  <c r="AG785" i="2"/>
  <c r="AH785" i="2"/>
  <c r="AI785" i="2"/>
  <c r="Z802" i="2"/>
  <c r="Z798" i="2"/>
  <c r="Z794" i="2"/>
  <c r="Z790" i="2"/>
  <c r="Z786" i="2"/>
  <c r="Z801" i="2"/>
  <c r="Z797" i="2"/>
  <c r="Z793" i="2"/>
  <c r="Z789" i="2"/>
  <c r="Z785" i="2"/>
  <c r="AJ785" i="2"/>
  <c r="AK785" i="2"/>
  <c r="AL785" i="2"/>
  <c r="AD785" i="2"/>
  <c r="AE785" i="2"/>
  <c r="AF800" i="2"/>
  <c r="AI800" i="2"/>
  <c r="AH800" i="2"/>
  <c r="AG800" i="2"/>
  <c r="AJ800" i="2"/>
  <c r="AK800" i="2"/>
  <c r="AL800" i="2"/>
  <c r="AD800" i="2"/>
  <c r="AE800" i="2"/>
  <c r="AF790" i="2"/>
  <c r="AG790" i="2"/>
  <c r="AH790" i="2"/>
  <c r="AI790" i="2"/>
  <c r="AJ790" i="2"/>
  <c r="AK790" i="2"/>
  <c r="AL790" i="2"/>
  <c r="AD790" i="2"/>
  <c r="AE790" i="2"/>
  <c r="AE796" i="2"/>
  <c r="AF796" i="2"/>
  <c r="AG796" i="2"/>
  <c r="AH796" i="2"/>
  <c r="AI796" i="2"/>
  <c r="AJ796" i="2"/>
  <c r="AK796" i="2"/>
  <c r="AL796" i="2"/>
  <c r="AD796" i="2"/>
  <c r="AH787" i="2"/>
  <c r="AI787" i="2"/>
  <c r="AJ787" i="2"/>
  <c r="AK787" i="2"/>
  <c r="AL787" i="2"/>
  <c r="AD787" i="2"/>
  <c r="AE787" i="2"/>
  <c r="AF787" i="2"/>
  <c r="AG787" i="2"/>
  <c r="AH799" i="2"/>
  <c r="AE799" i="2"/>
  <c r="AJ799" i="2"/>
  <c r="AI799" i="2"/>
  <c r="AL799" i="2"/>
  <c r="AD799" i="2"/>
  <c r="AG799" i="2"/>
  <c r="AF799" i="2"/>
  <c r="AK799" i="2"/>
  <c r="AH803" i="2"/>
  <c r="AI803" i="2"/>
  <c r="AJ803" i="2"/>
  <c r="AK803" i="2"/>
  <c r="AL803" i="2"/>
  <c r="AD803" i="2"/>
  <c r="AE803" i="2"/>
  <c r="AF803" i="2"/>
  <c r="AG803" i="2"/>
  <c r="AH792" i="2"/>
  <c r="AI792" i="2"/>
  <c r="AJ792" i="2"/>
  <c r="AK792" i="2"/>
  <c r="AL792" i="2"/>
  <c r="AD792" i="2"/>
  <c r="AE792" i="2"/>
  <c r="AF792" i="2"/>
  <c r="AG792" i="2"/>
  <c r="AG798" i="2"/>
  <c r="AH798" i="2"/>
  <c r="AI798" i="2"/>
  <c r="AJ798" i="2"/>
  <c r="AK798" i="2"/>
  <c r="AL798" i="2"/>
  <c r="AD798" i="2"/>
  <c r="AE798" i="2"/>
  <c r="AF798" i="2"/>
  <c r="Y832" i="2"/>
  <c r="AC825" i="2"/>
  <c r="AC819" i="2"/>
  <c r="AC817" i="2"/>
  <c r="AC813" i="2"/>
  <c r="AC809" i="2"/>
  <c r="AC823" i="2"/>
  <c r="AC824" i="2"/>
  <c r="AC816" i="2"/>
  <c r="AC812" i="2"/>
  <c r="AC808" i="2"/>
  <c r="AC810" i="2"/>
  <c r="AC827" i="2"/>
  <c r="AC821" i="2"/>
  <c r="AC822" i="2"/>
  <c r="AC815" i="2"/>
  <c r="AC811" i="2"/>
  <c r="AC826" i="2"/>
  <c r="AC820" i="2"/>
  <c r="AC818" i="2"/>
  <c r="AC814" i="2"/>
  <c r="AK29" i="11"/>
  <c r="AK11" i="11"/>
  <c r="AK5" i="11"/>
  <c r="AJ70" i="11"/>
  <c r="AJ81" i="11"/>
  <c r="AJ84" i="11"/>
  <c r="AK17" i="11"/>
  <c r="AK7" i="11"/>
  <c r="AJ80" i="11"/>
  <c r="AJ86" i="11"/>
  <c r="AK36" i="11"/>
  <c r="AK53" i="11"/>
  <c r="AL2" i="11"/>
  <c r="AJ69" i="11"/>
  <c r="AK39" i="11"/>
  <c r="AJ83" i="11"/>
  <c r="AK58" i="11"/>
  <c r="AJ73" i="11"/>
  <c r="AK63" i="11"/>
  <c r="AK20" i="11"/>
  <c r="AK40" i="11"/>
  <c r="AK43" i="11"/>
  <c r="AK25" i="11"/>
  <c r="AJ72" i="11"/>
  <c r="AK62" i="11"/>
  <c r="AK35" i="11"/>
  <c r="AK49" i="11"/>
  <c r="AK32" i="11"/>
  <c r="AJ75" i="11"/>
  <c r="AK16" i="11"/>
  <c r="AK19" i="11"/>
  <c r="AK9" i="11"/>
  <c r="AK33" i="11"/>
  <c r="AK24" i="11"/>
  <c r="AK41" i="11"/>
  <c r="AK55" i="11"/>
  <c r="AJ68" i="11"/>
  <c r="AJ74" i="11"/>
  <c r="AK12" i="11"/>
  <c r="AM3" i="11"/>
  <c r="AK21" i="11"/>
  <c r="AK15" i="11"/>
  <c r="AK10" i="11"/>
  <c r="AJ78" i="11"/>
  <c r="AK46" i="11"/>
  <c r="AK65" i="11"/>
  <c r="AK30" i="11"/>
  <c r="AK18" i="11"/>
  <c r="AK60" i="11"/>
  <c r="AK57" i="11"/>
  <c r="AK37" i="11"/>
  <c r="AJ71" i="11"/>
  <c r="AK6" i="11"/>
  <c r="AK56" i="11"/>
  <c r="AK64" i="11"/>
  <c r="AK26" i="11"/>
  <c r="AK47" i="11"/>
  <c r="AJ77" i="11"/>
  <c r="AK51" i="11"/>
  <c r="AK52" i="11"/>
  <c r="AK34" i="11"/>
  <c r="AK14" i="11"/>
  <c r="AJ82" i="11"/>
  <c r="AK61" i="11"/>
  <c r="AK59" i="11"/>
  <c r="AK42" i="11"/>
  <c r="AJ87" i="11"/>
  <c r="AK31" i="11"/>
  <c r="AK54" i="11"/>
  <c r="AK50" i="11"/>
  <c r="AJ76" i="11"/>
  <c r="AK48" i="11"/>
  <c r="AK8" i="11"/>
  <c r="AK28" i="11"/>
  <c r="AK13" i="11"/>
  <c r="AJ85" i="11"/>
  <c r="AJ79" i="11"/>
  <c r="AK27" i="11"/>
  <c r="AL4" i="11"/>
  <c r="AK38" i="11"/>
  <c r="V837" i="2" l="1"/>
  <c r="V843" i="2"/>
  <c r="V842" i="2"/>
  <c r="V838" i="2"/>
  <c r="V844" i="2"/>
  <c r="V835" i="2"/>
  <c r="V841" i="2"/>
  <c r="V834" i="2"/>
  <c r="V839" i="2"/>
  <c r="V840" i="2"/>
  <c r="V836" i="2"/>
  <c r="V848" i="2"/>
  <c r="V845" i="2"/>
  <c r="V847" i="2"/>
  <c r="V850" i="2"/>
  <c r="V833" i="2"/>
  <c r="V846" i="2"/>
  <c r="V832" i="2"/>
  <c r="V849" i="2"/>
  <c r="V831" i="2"/>
  <c r="S844" i="2"/>
  <c r="S842" i="2"/>
  <c r="S845" i="2"/>
  <c r="S848" i="2"/>
  <c r="S834" i="2"/>
  <c r="S841" i="2"/>
  <c r="S839" i="2"/>
  <c r="S835" i="2"/>
  <c r="S846" i="2"/>
  <c r="S849" i="2"/>
  <c r="S843" i="2"/>
  <c r="S840" i="2"/>
  <c r="S838" i="2"/>
  <c r="S836" i="2"/>
  <c r="S850" i="2"/>
  <c r="S837" i="2"/>
  <c r="S833" i="2"/>
  <c r="S847" i="2"/>
  <c r="S832" i="2"/>
  <c r="S831" i="2"/>
  <c r="Q836" i="2"/>
  <c r="Q849" i="2"/>
  <c r="Q834" i="2"/>
  <c r="Q845" i="2"/>
  <c r="Q841" i="2"/>
  <c r="Q850" i="2"/>
  <c r="Q835" i="2"/>
  <c r="Q838" i="2"/>
  <c r="Q846" i="2"/>
  <c r="Q847" i="2"/>
  <c r="Q843" i="2"/>
  <c r="Q840" i="2"/>
  <c r="Q856" i="2"/>
  <c r="Q848" i="2"/>
  <c r="Q842" i="2"/>
  <c r="Q837" i="2"/>
  <c r="Q844" i="2"/>
  <c r="Q839" i="2"/>
  <c r="Q854" i="2"/>
  <c r="AL820" i="2"/>
  <c r="AE820" i="2"/>
  <c r="AG820" i="2"/>
  <c r="AH820" i="2"/>
  <c r="AI820" i="2"/>
  <c r="AJ820" i="2"/>
  <c r="AK820" i="2"/>
  <c r="AD820" i="2"/>
  <c r="AF820" i="2"/>
  <c r="AG818" i="2"/>
  <c r="AK818" i="2"/>
  <c r="AL818" i="2"/>
  <c r="AD818" i="2"/>
  <c r="AE818" i="2"/>
  <c r="AF818" i="2"/>
  <c r="AI818" i="2"/>
  <c r="AH818" i="2"/>
  <c r="AJ818" i="2"/>
  <c r="AH826" i="2"/>
  <c r="AK826" i="2"/>
  <c r="AL826" i="2"/>
  <c r="AD826" i="2"/>
  <c r="AE826" i="2"/>
  <c r="AF826" i="2"/>
  <c r="AG826" i="2"/>
  <c r="AI826" i="2"/>
  <c r="AJ826" i="2"/>
  <c r="AH815" i="2"/>
  <c r="AJ815" i="2"/>
  <c r="AL815" i="2"/>
  <c r="AD815" i="2"/>
  <c r="AE815" i="2"/>
  <c r="AF815" i="2"/>
  <c r="AG815" i="2"/>
  <c r="AI815" i="2"/>
  <c r="AK815" i="2"/>
  <c r="AI821" i="2"/>
  <c r="AK821" i="2"/>
  <c r="AL821" i="2"/>
  <c r="AD821" i="2"/>
  <c r="AE821" i="2"/>
  <c r="AF821" i="2"/>
  <c r="AG821" i="2"/>
  <c r="AH821" i="2"/>
  <c r="AJ821" i="2"/>
  <c r="AH810" i="2"/>
  <c r="AI810" i="2"/>
  <c r="AJ810" i="2"/>
  <c r="AK810" i="2"/>
  <c r="AL810" i="2"/>
  <c r="AD810" i="2"/>
  <c r="AE810" i="2"/>
  <c r="AF810" i="2"/>
  <c r="AG810" i="2"/>
  <c r="AF812" i="2"/>
  <c r="AG812" i="2"/>
  <c r="AH812" i="2"/>
  <c r="AI812" i="2"/>
  <c r="AJ812" i="2"/>
  <c r="AK812" i="2"/>
  <c r="AL812" i="2"/>
  <c r="AD812" i="2"/>
  <c r="AE812" i="2"/>
  <c r="AF824" i="2"/>
  <c r="AK824" i="2"/>
  <c r="AH824" i="2"/>
  <c r="AE824" i="2"/>
  <c r="AJ824" i="2"/>
  <c r="AI824" i="2"/>
  <c r="AL824" i="2"/>
  <c r="AD824" i="2"/>
  <c r="AG824" i="2"/>
  <c r="AF809" i="2"/>
  <c r="AG809" i="2"/>
  <c r="AH809" i="2"/>
  <c r="AI809" i="2"/>
  <c r="AJ809" i="2"/>
  <c r="AK809" i="2"/>
  <c r="AL809" i="2"/>
  <c r="AD809" i="2"/>
  <c r="AE809" i="2"/>
  <c r="AF817" i="2"/>
  <c r="AG817" i="2"/>
  <c r="AH817" i="2"/>
  <c r="AI817" i="2"/>
  <c r="AJ817" i="2"/>
  <c r="AK817" i="2"/>
  <c r="AL817" i="2"/>
  <c r="AD817" i="2"/>
  <c r="AE817" i="2"/>
  <c r="AF825" i="2"/>
  <c r="AG825" i="2"/>
  <c r="AH825" i="2"/>
  <c r="AI825" i="2"/>
  <c r="AJ825" i="2"/>
  <c r="AK825" i="2"/>
  <c r="AL825" i="2"/>
  <c r="AD825" i="2"/>
  <c r="AE825" i="2"/>
  <c r="AL814" i="2"/>
  <c r="AD814" i="2"/>
  <c r="AF814" i="2"/>
  <c r="AG814" i="2"/>
  <c r="AH814" i="2"/>
  <c r="AI814" i="2"/>
  <c r="AJ814" i="2"/>
  <c r="AK814" i="2"/>
  <c r="AE814" i="2"/>
  <c r="AD811" i="2"/>
  <c r="AF811" i="2"/>
  <c r="AH811" i="2"/>
  <c r="AI811" i="2"/>
  <c r="AJ811" i="2"/>
  <c r="AK811" i="2"/>
  <c r="AL811" i="2"/>
  <c r="AE811" i="2"/>
  <c r="AG811" i="2"/>
  <c r="AL822" i="2"/>
  <c r="AG822" i="2"/>
  <c r="AK822" i="2"/>
  <c r="AH822" i="2"/>
  <c r="AE822" i="2"/>
  <c r="AJ822" i="2"/>
  <c r="AI822" i="2"/>
  <c r="AD822" i="2"/>
  <c r="AF822" i="2"/>
  <c r="AL827" i="2"/>
  <c r="AE827" i="2"/>
  <c r="AG827" i="2"/>
  <c r="AH827" i="2"/>
  <c r="AI827" i="2"/>
  <c r="AJ827" i="2"/>
  <c r="AK827" i="2"/>
  <c r="AD827" i="2"/>
  <c r="AF827" i="2"/>
  <c r="Z827" i="2"/>
  <c r="Z823" i="2"/>
  <c r="Z819" i="2"/>
  <c r="Z815" i="2"/>
  <c r="Z811" i="2"/>
  <c r="Z826" i="2"/>
  <c r="Z822" i="2"/>
  <c r="Z818" i="2"/>
  <c r="Z814" i="2"/>
  <c r="Z810" i="2"/>
  <c r="AJ808" i="2"/>
  <c r="AK808" i="2"/>
  <c r="AL808" i="2"/>
  <c r="AD808" i="2"/>
  <c r="AE808" i="2"/>
  <c r="Z825" i="2"/>
  <c r="Z821" i="2"/>
  <c r="Z817" i="2"/>
  <c r="Z813" i="2"/>
  <c r="Z809" i="2"/>
  <c r="Z824" i="2"/>
  <c r="Z820" i="2"/>
  <c r="Z816" i="2"/>
  <c r="Z812" i="2"/>
  <c r="Z808" i="2"/>
  <c r="AF808" i="2"/>
  <c r="AG808" i="2"/>
  <c r="AH808" i="2"/>
  <c r="AI808" i="2"/>
  <c r="AJ816" i="2"/>
  <c r="AK816" i="2"/>
  <c r="AL816" i="2"/>
  <c r="AD816" i="2"/>
  <c r="AE816" i="2"/>
  <c r="AF816" i="2"/>
  <c r="AG816" i="2"/>
  <c r="AH816" i="2"/>
  <c r="AI816" i="2"/>
  <c r="AJ823" i="2"/>
  <c r="AK823" i="2"/>
  <c r="AL823" i="2"/>
  <c r="AD823" i="2"/>
  <c r="AE823" i="2"/>
  <c r="AF823" i="2"/>
  <c r="AI823" i="2"/>
  <c r="AH823" i="2"/>
  <c r="AG823" i="2"/>
  <c r="AJ813" i="2"/>
  <c r="AK813" i="2"/>
  <c r="AL813" i="2"/>
  <c r="AD813" i="2"/>
  <c r="AE813" i="2"/>
  <c r="AF813" i="2"/>
  <c r="AG813" i="2"/>
  <c r="AH813" i="2"/>
  <c r="AI813" i="2"/>
  <c r="AI819" i="2"/>
  <c r="AJ819" i="2"/>
  <c r="AK819" i="2"/>
  <c r="AL819" i="2"/>
  <c r="AD819" i="2"/>
  <c r="AE819" i="2"/>
  <c r="AF819" i="2"/>
  <c r="AG819" i="2"/>
  <c r="AH819" i="2"/>
  <c r="Y855" i="2"/>
  <c r="AC850" i="2"/>
  <c r="AC845" i="2"/>
  <c r="AC842" i="2"/>
  <c r="AC838" i="2"/>
  <c r="AC834" i="2"/>
  <c r="AC849" i="2"/>
  <c r="AC846" i="2"/>
  <c r="AC841" i="2"/>
  <c r="AC837" i="2"/>
  <c r="AC833" i="2"/>
  <c r="AC848" i="2"/>
  <c r="AC844" i="2"/>
  <c r="AC840" i="2"/>
  <c r="AC836" i="2"/>
  <c r="AC832" i="2"/>
  <c r="AC847" i="2"/>
  <c r="AC843" i="2"/>
  <c r="AC839" i="2"/>
  <c r="AC835" i="2"/>
  <c r="AC831" i="2"/>
  <c r="AK87" i="11"/>
  <c r="AL40" i="11"/>
  <c r="AL46" i="11"/>
  <c r="AL12" i="11"/>
  <c r="AL61" i="11"/>
  <c r="AL19" i="11"/>
  <c r="AL54" i="11"/>
  <c r="AK78" i="11"/>
  <c r="AK72" i="11"/>
  <c r="AL27" i="11"/>
  <c r="AL58" i="11"/>
  <c r="AM2" i="11"/>
  <c r="AL8" i="11"/>
  <c r="AL34" i="11"/>
  <c r="AL24" i="11"/>
  <c r="AL37" i="11"/>
  <c r="AL17" i="11"/>
  <c r="AL9" i="11"/>
  <c r="AL52" i="11"/>
  <c r="AL11" i="11"/>
  <c r="AL62" i="11"/>
  <c r="AK71" i="11"/>
  <c r="AL26" i="11"/>
  <c r="AL64" i="11"/>
  <c r="AL65" i="11"/>
  <c r="AL10" i="11"/>
  <c r="AL25" i="11"/>
  <c r="AK80" i="11"/>
  <c r="AL35" i="11"/>
  <c r="AK75" i="11"/>
  <c r="AL28" i="11"/>
  <c r="AL29" i="11"/>
  <c r="AL49" i="11"/>
  <c r="AL43" i="11"/>
  <c r="AL32" i="11"/>
  <c r="AK85" i="11"/>
  <c r="AK84" i="11"/>
  <c r="AL13" i="11"/>
  <c r="AL7" i="11"/>
  <c r="AL42" i="11"/>
  <c r="AK83" i="11"/>
  <c r="AL47" i="11"/>
  <c r="AL38" i="11"/>
  <c r="AL59" i="11"/>
  <c r="AL41" i="11"/>
  <c r="AL20" i="11"/>
  <c r="AL33" i="11"/>
  <c r="AL48" i="11"/>
  <c r="AK76" i="11"/>
  <c r="AL36" i="11"/>
  <c r="AK82" i="11"/>
  <c r="AL18" i="11"/>
  <c r="AK86" i="11"/>
  <c r="AL39" i="11"/>
  <c r="AK69" i="11"/>
  <c r="AL56" i="11"/>
  <c r="AL16" i="11"/>
  <c r="AL51" i="11"/>
  <c r="AK79" i="11"/>
  <c r="AM4" i="11"/>
  <c r="AL14" i="11"/>
  <c r="AL53" i="11"/>
  <c r="AL15" i="11"/>
  <c r="AK68" i="11"/>
  <c r="AL60" i="11"/>
  <c r="AK77" i="11"/>
  <c r="AL31" i="11"/>
  <c r="AK81" i="11"/>
  <c r="AL63" i="11"/>
  <c r="AL30" i="11"/>
  <c r="AL21" i="11"/>
  <c r="AL6" i="11"/>
  <c r="AL5" i="11"/>
  <c r="AL55" i="11"/>
  <c r="AK73" i="11"/>
  <c r="AL57" i="11"/>
  <c r="AK74" i="11"/>
  <c r="AK70" i="11"/>
  <c r="AL50" i="11"/>
  <c r="V863" i="2" l="1"/>
  <c r="V873" i="2"/>
  <c r="V870" i="2"/>
  <c r="V858" i="2"/>
  <c r="V869" i="2"/>
  <c r="V864" i="2"/>
  <c r="V868" i="2"/>
  <c r="V867" i="2"/>
  <c r="V856" i="2"/>
  <c r="V857" i="2"/>
  <c r="V871" i="2"/>
  <c r="V861" i="2"/>
  <c r="V855" i="2"/>
  <c r="V872" i="2"/>
  <c r="V859" i="2"/>
  <c r="V865" i="2"/>
  <c r="V866" i="2"/>
  <c r="V862" i="2"/>
  <c r="V860" i="2"/>
  <c r="V854" i="2"/>
  <c r="S856" i="2"/>
  <c r="S873" i="2"/>
  <c r="S859" i="2"/>
  <c r="S864" i="2"/>
  <c r="S858" i="2"/>
  <c r="S861" i="2"/>
  <c r="S857" i="2"/>
  <c r="S870" i="2"/>
  <c r="S862" i="2"/>
  <c r="S863" i="2"/>
  <c r="S871" i="2"/>
  <c r="S872" i="2"/>
  <c r="S865" i="2"/>
  <c r="S860" i="2"/>
  <c r="S855" i="2"/>
  <c r="S866" i="2"/>
  <c r="S868" i="2"/>
  <c r="S869" i="2"/>
  <c r="S867" i="2"/>
  <c r="S854" i="2"/>
  <c r="Q867" i="2"/>
  <c r="Q865" i="2"/>
  <c r="Q866" i="2"/>
  <c r="Q869" i="2"/>
  <c r="Q858" i="2"/>
  <c r="Q864" i="2"/>
  <c r="Q857" i="2"/>
  <c r="Q859" i="2"/>
  <c r="Q862" i="2"/>
  <c r="Q860" i="2"/>
  <c r="Q871" i="2"/>
  <c r="Q863" i="2"/>
  <c r="Q870" i="2"/>
  <c r="Q861" i="2"/>
  <c r="Q873" i="2"/>
  <c r="Q868" i="2"/>
  <c r="Q872" i="2"/>
  <c r="AI835" i="2"/>
  <c r="AJ835" i="2"/>
  <c r="AK835" i="2"/>
  <c r="AL835" i="2"/>
  <c r="AD835" i="2"/>
  <c r="AE835" i="2"/>
  <c r="AF835" i="2"/>
  <c r="AG835" i="2"/>
  <c r="AH835" i="2"/>
  <c r="AI832" i="2"/>
  <c r="AJ832" i="2"/>
  <c r="AK832" i="2"/>
  <c r="AL832" i="2"/>
  <c r="AD832" i="2"/>
  <c r="AE832" i="2"/>
  <c r="AF832" i="2"/>
  <c r="AG832" i="2"/>
  <c r="AH832" i="2"/>
  <c r="AJ840" i="2"/>
  <c r="AK840" i="2"/>
  <c r="AL840" i="2"/>
  <c r="AD840" i="2"/>
  <c r="AE840" i="2"/>
  <c r="AF840" i="2"/>
  <c r="AG840" i="2"/>
  <c r="AH840" i="2"/>
  <c r="AI840" i="2"/>
  <c r="AJ848" i="2"/>
  <c r="AK848" i="2"/>
  <c r="AL848" i="2"/>
  <c r="AD848" i="2"/>
  <c r="AE848" i="2"/>
  <c r="AF848" i="2"/>
  <c r="AG848" i="2"/>
  <c r="AH848" i="2"/>
  <c r="AI848" i="2"/>
  <c r="AK837" i="2"/>
  <c r="AL837" i="2"/>
  <c r="AD837" i="2"/>
  <c r="AE837" i="2"/>
  <c r="AF837" i="2"/>
  <c r="AG837" i="2"/>
  <c r="AH837" i="2"/>
  <c r="AI837" i="2"/>
  <c r="AJ837" i="2"/>
  <c r="AL846" i="2"/>
  <c r="AD846" i="2"/>
  <c r="AG846" i="2"/>
  <c r="AF846" i="2"/>
  <c r="AK846" i="2"/>
  <c r="AH846" i="2"/>
  <c r="AE846" i="2"/>
  <c r="AJ846" i="2"/>
  <c r="AI846" i="2"/>
  <c r="AK834" i="2"/>
  <c r="AL834" i="2"/>
  <c r="AD834" i="2"/>
  <c r="AE834" i="2"/>
  <c r="AF834" i="2"/>
  <c r="AG834" i="2"/>
  <c r="AH834" i="2"/>
  <c r="AI834" i="2"/>
  <c r="AJ834" i="2"/>
  <c r="AL842" i="2"/>
  <c r="AD842" i="2"/>
  <c r="AE842" i="2"/>
  <c r="AF842" i="2"/>
  <c r="AG842" i="2"/>
  <c r="AH842" i="2"/>
  <c r="AI842" i="2"/>
  <c r="AJ842" i="2"/>
  <c r="AK842" i="2"/>
  <c r="AL850" i="2"/>
  <c r="AD850" i="2"/>
  <c r="AE850" i="2"/>
  <c r="AF850" i="2"/>
  <c r="AG850" i="2"/>
  <c r="AH850" i="2"/>
  <c r="AI850" i="2"/>
  <c r="AJ850" i="2"/>
  <c r="AK850" i="2"/>
  <c r="AJ843" i="2"/>
  <c r="AK843" i="2"/>
  <c r="AL843" i="2"/>
  <c r="AD843" i="2"/>
  <c r="AE843" i="2"/>
  <c r="AF843" i="2"/>
  <c r="AG843" i="2"/>
  <c r="AH843" i="2"/>
  <c r="AI843" i="2"/>
  <c r="Z848" i="2"/>
  <c r="Z844" i="2"/>
  <c r="Z840" i="2"/>
  <c r="Z836" i="2"/>
  <c r="Z832" i="2"/>
  <c r="Z847" i="2"/>
  <c r="Z843" i="2"/>
  <c r="Z839" i="2"/>
  <c r="Z835" i="2"/>
  <c r="Z831" i="2"/>
  <c r="AE831" i="2"/>
  <c r="AF831" i="2"/>
  <c r="AG831" i="2"/>
  <c r="AH831" i="2"/>
  <c r="Z850" i="2"/>
  <c r="Z846" i="2"/>
  <c r="Z842" i="2"/>
  <c r="Z838" i="2"/>
  <c r="Z834" i="2"/>
  <c r="Z849" i="2"/>
  <c r="Z845" i="2"/>
  <c r="Z841" i="2"/>
  <c r="Z837" i="2"/>
  <c r="Z833" i="2"/>
  <c r="AI831" i="2"/>
  <c r="AJ831" i="2"/>
  <c r="AK831" i="2"/>
  <c r="AL831" i="2"/>
  <c r="AD831" i="2"/>
  <c r="AE839" i="2"/>
  <c r="AF839" i="2"/>
  <c r="AG839" i="2"/>
  <c r="AH839" i="2"/>
  <c r="AI839" i="2"/>
  <c r="AJ839" i="2"/>
  <c r="AK839" i="2"/>
  <c r="AL839" i="2"/>
  <c r="AD839" i="2"/>
  <c r="AF847" i="2"/>
  <c r="AG847" i="2"/>
  <c r="AH847" i="2"/>
  <c r="AI847" i="2"/>
  <c r="AJ847" i="2"/>
  <c r="AK847" i="2"/>
  <c r="AL847" i="2"/>
  <c r="AD847" i="2"/>
  <c r="AE847" i="2"/>
  <c r="AE836" i="2"/>
  <c r="AF836" i="2"/>
  <c r="AG836" i="2"/>
  <c r="AH836" i="2"/>
  <c r="AI836" i="2"/>
  <c r="AJ836" i="2"/>
  <c r="AK836" i="2"/>
  <c r="AL836" i="2"/>
  <c r="AD836" i="2"/>
  <c r="AF844" i="2"/>
  <c r="AG844" i="2"/>
  <c r="AH844" i="2"/>
  <c r="AI844" i="2"/>
  <c r="AJ844" i="2"/>
  <c r="AK844" i="2"/>
  <c r="AL844" i="2"/>
  <c r="AD844" i="2"/>
  <c r="AE844" i="2"/>
  <c r="AG833" i="2"/>
  <c r="AH833" i="2"/>
  <c r="AI833" i="2"/>
  <c r="AJ833" i="2"/>
  <c r="AK833" i="2"/>
  <c r="AL833" i="2"/>
  <c r="AD833" i="2"/>
  <c r="AE833" i="2"/>
  <c r="AF833" i="2"/>
  <c r="AH841" i="2"/>
  <c r="AI841" i="2"/>
  <c r="AJ841" i="2"/>
  <c r="AK841" i="2"/>
  <c r="AL841" i="2"/>
  <c r="AD841" i="2"/>
  <c r="AE841" i="2"/>
  <c r="AF841" i="2"/>
  <c r="AG841" i="2"/>
  <c r="AH849" i="2"/>
  <c r="AI849" i="2"/>
  <c r="AJ849" i="2"/>
  <c r="AK849" i="2"/>
  <c r="AL849" i="2"/>
  <c r="AD849" i="2"/>
  <c r="AE849" i="2"/>
  <c r="AF849" i="2"/>
  <c r="AG849" i="2"/>
  <c r="AG838" i="2"/>
  <c r="AH838" i="2"/>
  <c r="AI838" i="2"/>
  <c r="AJ838" i="2"/>
  <c r="AK838" i="2"/>
  <c r="AL838" i="2"/>
  <c r="AD838" i="2"/>
  <c r="AE838" i="2"/>
  <c r="AF838" i="2"/>
  <c r="AH845" i="2"/>
  <c r="AG845" i="2"/>
  <c r="AJ845" i="2"/>
  <c r="AK845" i="2"/>
  <c r="AL845" i="2"/>
  <c r="AD845" i="2"/>
  <c r="AE845" i="2"/>
  <c r="AF845" i="2"/>
  <c r="AI845" i="2"/>
  <c r="AC871" i="2"/>
  <c r="AC865" i="2"/>
  <c r="M15" i="10" s="1"/>
  <c r="AG37" i="10" s="1"/>
  <c r="AC863" i="2"/>
  <c r="M13" i="10" s="1"/>
  <c r="AG35" i="10" s="1"/>
  <c r="AC859" i="2"/>
  <c r="M9" i="10" s="1"/>
  <c r="AG31" i="10" s="1"/>
  <c r="AC855" i="2"/>
  <c r="AC869" i="2"/>
  <c r="M19" i="10" s="1"/>
  <c r="AG41" i="10" s="1"/>
  <c r="AC870" i="2"/>
  <c r="AC862" i="2"/>
  <c r="M12" i="10" s="1"/>
  <c r="AG34" i="10" s="1"/>
  <c r="AC858" i="2"/>
  <c r="AC854" i="2"/>
  <c r="C10" i="1" s="1"/>
  <c r="AC873" i="2"/>
  <c r="AC867" i="2"/>
  <c r="M17" i="10" s="1"/>
  <c r="AG39" i="10" s="1"/>
  <c r="AC868" i="2"/>
  <c r="M18" i="10" s="1"/>
  <c r="AG40" i="10" s="1"/>
  <c r="AC861" i="2"/>
  <c r="M11" i="10" s="1"/>
  <c r="AG33" i="10" s="1"/>
  <c r="AC857" i="2"/>
  <c r="AC872" i="2"/>
  <c r="AC866" i="2"/>
  <c r="M16" i="10" s="1"/>
  <c r="AG38" i="10" s="1"/>
  <c r="AC864" i="2"/>
  <c r="M14" i="10" s="1"/>
  <c r="AG36" i="10" s="1"/>
  <c r="AC860" i="2"/>
  <c r="M10" i="10" s="1"/>
  <c r="AG32" i="10" s="1"/>
  <c r="AC856" i="2"/>
  <c r="AM25" i="11"/>
  <c r="AM47" i="11"/>
  <c r="AM38" i="11"/>
  <c r="AL86" i="11"/>
  <c r="AL76" i="11"/>
  <c r="AM11" i="11"/>
  <c r="AM13" i="11"/>
  <c r="AL80" i="11"/>
  <c r="AM42" i="11"/>
  <c r="AM62" i="11"/>
  <c r="AM41" i="11"/>
  <c r="AM16" i="11"/>
  <c r="AM63" i="11"/>
  <c r="AM49" i="11"/>
  <c r="AL74" i="11"/>
  <c r="AM65" i="11"/>
  <c r="AM50" i="11"/>
  <c r="AL83" i="11"/>
  <c r="AM17" i="11"/>
  <c r="AL79" i="11"/>
  <c r="AL69" i="11"/>
  <c r="AM53" i="11"/>
  <c r="AM10" i="11"/>
  <c r="AM32" i="11"/>
  <c r="AL85" i="11"/>
  <c r="AM30" i="11"/>
  <c r="AL68" i="11"/>
  <c r="AL75" i="11"/>
  <c r="AM39" i="11"/>
  <c r="AL87" i="11"/>
  <c r="AM40" i="11"/>
  <c r="AM20" i="11"/>
  <c r="AM64" i="11"/>
  <c r="AL82" i="11"/>
  <c r="AM24" i="11"/>
  <c r="AM59" i="11"/>
  <c r="AM6" i="11"/>
  <c r="AM54" i="11"/>
  <c r="AM52" i="11"/>
  <c r="AM35" i="11"/>
  <c r="AL72" i="11"/>
  <c r="AM31" i="11"/>
  <c r="AM58" i="11"/>
  <c r="AL84" i="11"/>
  <c r="AM46" i="11"/>
  <c r="AM27" i="11"/>
  <c r="AM37" i="11"/>
  <c r="AM5" i="11"/>
  <c r="AM9" i="11"/>
  <c r="AM29" i="11"/>
  <c r="AM57" i="11"/>
  <c r="AL71" i="11"/>
  <c r="AL70" i="11"/>
  <c r="AM33" i="11"/>
  <c r="AM14" i="11"/>
  <c r="AM55" i="11"/>
  <c r="AM19" i="11"/>
  <c r="AM43" i="11"/>
  <c r="AM60" i="11"/>
  <c r="AM8" i="11"/>
  <c r="AM15" i="11"/>
  <c r="AM51" i="11"/>
  <c r="AM26" i="11"/>
  <c r="AM36" i="11"/>
  <c r="AL73" i="11"/>
  <c r="AM21" i="11"/>
  <c r="AM28" i="11"/>
  <c r="AL78" i="11"/>
  <c r="AL77" i="11"/>
  <c r="AL81" i="11"/>
  <c r="AM61" i="11"/>
  <c r="AM48" i="11"/>
  <c r="AM7" i="11"/>
  <c r="AM34" i="11"/>
  <c r="AM18" i="11"/>
  <c r="AM12" i="11"/>
  <c r="AM56" i="11"/>
  <c r="C13" i="12" l="1"/>
  <c r="C13" i="1"/>
  <c r="C12" i="12"/>
  <c r="C12" i="1"/>
  <c r="C11" i="12"/>
  <c r="C11" i="1"/>
  <c r="C19" i="12"/>
  <c r="C19" i="1"/>
  <c r="C14" i="12"/>
  <c r="C14" i="1"/>
  <c r="C17" i="12"/>
  <c r="C17" i="1"/>
  <c r="C16" i="12"/>
  <c r="C16" i="1"/>
  <c r="C18" i="12"/>
  <c r="C18" i="1"/>
  <c r="C10" i="10"/>
  <c r="C10" i="12"/>
  <c r="C13" i="3"/>
  <c r="C13" i="10"/>
  <c r="C16" i="3"/>
  <c r="C16" i="10"/>
  <c r="C11" i="3"/>
  <c r="C11" i="10"/>
  <c r="C12" i="3"/>
  <c r="C12" i="10"/>
  <c r="C19" i="3"/>
  <c r="C19" i="10"/>
  <c r="C14" i="3"/>
  <c r="C14" i="10"/>
  <c r="C17" i="3"/>
  <c r="C17" i="10"/>
  <c r="C18" i="3"/>
  <c r="C18" i="10"/>
  <c r="C10" i="15"/>
  <c r="C10" i="3"/>
  <c r="T11" i="7"/>
  <c r="C11" i="15"/>
  <c r="T13" i="7"/>
  <c r="C13" i="15"/>
  <c r="T12" i="7"/>
  <c r="C12" i="15"/>
  <c r="T19" i="7"/>
  <c r="C19" i="15"/>
  <c r="T16" i="7"/>
  <c r="C16" i="15"/>
  <c r="T14" i="7"/>
  <c r="C14" i="15"/>
  <c r="T17" i="7"/>
  <c r="C17" i="15"/>
  <c r="T18" i="7"/>
  <c r="C18" i="15"/>
  <c r="BS95" i="3"/>
  <c r="T10" i="7"/>
  <c r="M21" i="10"/>
  <c r="AG43" i="10" s="1"/>
  <c r="M23" i="10"/>
  <c r="AG45" i="10" s="1"/>
  <c r="M22" i="10"/>
  <c r="AG44" i="10" s="1"/>
  <c r="M20" i="10"/>
  <c r="AG42" i="10" s="1"/>
  <c r="C16" i="7"/>
  <c r="M6" i="10"/>
  <c r="AG28" i="10" s="1"/>
  <c r="M7" i="10"/>
  <c r="AG29" i="10" s="1"/>
  <c r="M8" i="10"/>
  <c r="AG30" i="10" s="1"/>
  <c r="M5" i="10"/>
  <c r="AG27" i="10" s="1"/>
  <c r="M4" i="10"/>
  <c r="AG26" i="10" s="1"/>
  <c r="C10" i="7"/>
  <c r="P874" i="2"/>
  <c r="AL860" i="2"/>
  <c r="AD860" i="2"/>
  <c r="N10" i="10" s="1"/>
  <c r="AE860" i="2"/>
  <c r="O10" i="10" s="1"/>
  <c r="AF860" i="2"/>
  <c r="P10" i="10" s="1"/>
  <c r="AG860" i="2"/>
  <c r="Q10" i="10" s="1"/>
  <c r="AH860" i="2"/>
  <c r="R10" i="10" s="1"/>
  <c r="AI860" i="2"/>
  <c r="S10" i="10" s="1"/>
  <c r="AJ860" i="2"/>
  <c r="AK860" i="2"/>
  <c r="U10" i="10" s="1"/>
  <c r="AL857" i="2"/>
  <c r="AD857" i="2"/>
  <c r="N7" i="10" s="1"/>
  <c r="AE857" i="2"/>
  <c r="O7" i="10" s="1"/>
  <c r="AF857" i="2"/>
  <c r="P7" i="10" s="1"/>
  <c r="AG857" i="2"/>
  <c r="Q7" i="10" s="1"/>
  <c r="C13" i="7"/>
  <c r="AH857" i="2"/>
  <c r="R7" i="10" s="1"/>
  <c r="AI857" i="2"/>
  <c r="S7" i="10" s="1"/>
  <c r="AJ857" i="2"/>
  <c r="AK857" i="2"/>
  <c r="U7" i="10" s="1"/>
  <c r="C12" i="7"/>
  <c r="AH856" i="2"/>
  <c r="R6" i="10" s="1"/>
  <c r="AI856" i="2"/>
  <c r="S6" i="10" s="1"/>
  <c r="AJ856" i="2"/>
  <c r="AK856" i="2"/>
  <c r="U6" i="10" s="1"/>
  <c r="AL856" i="2"/>
  <c r="AD856" i="2"/>
  <c r="N6" i="10" s="1"/>
  <c r="AE856" i="2"/>
  <c r="O6" i="10" s="1"/>
  <c r="AF856" i="2"/>
  <c r="P6" i="10" s="1"/>
  <c r="AG856" i="2"/>
  <c r="Q6" i="10" s="1"/>
  <c r="AH864" i="2"/>
  <c r="R14" i="10" s="1"/>
  <c r="AE864" i="2"/>
  <c r="O14" i="10" s="1"/>
  <c r="AJ864" i="2"/>
  <c r="AI864" i="2"/>
  <c r="S14" i="10" s="1"/>
  <c r="AL864" i="2"/>
  <c r="AD864" i="2"/>
  <c r="N14" i="10" s="1"/>
  <c r="AG864" i="2"/>
  <c r="Q14" i="10" s="1"/>
  <c r="AF864" i="2"/>
  <c r="P14" i="10" s="1"/>
  <c r="AK864" i="2"/>
  <c r="U14" i="10" s="1"/>
  <c r="AL872" i="2"/>
  <c r="AD872" i="2"/>
  <c r="N22" i="10" s="1"/>
  <c r="AE872" i="2"/>
  <c r="O22" i="10" s="1"/>
  <c r="AF872" i="2"/>
  <c r="P22" i="10" s="1"/>
  <c r="AG872" i="2"/>
  <c r="Q22" i="10" s="1"/>
  <c r="C18" i="7"/>
  <c r="AH872" i="2"/>
  <c r="R22" i="10" s="1"/>
  <c r="AI872" i="2"/>
  <c r="S22" i="10" s="1"/>
  <c r="AJ872" i="2"/>
  <c r="AK872" i="2"/>
  <c r="U22" i="10" s="1"/>
  <c r="AH861" i="2"/>
  <c r="R11" i="10" s="1"/>
  <c r="AI861" i="2"/>
  <c r="S11" i="10" s="1"/>
  <c r="AJ861" i="2"/>
  <c r="AK861" i="2"/>
  <c r="U11" i="10" s="1"/>
  <c r="AL861" i="2"/>
  <c r="AD861" i="2"/>
  <c r="N11" i="10" s="1"/>
  <c r="AE861" i="2"/>
  <c r="O11" i="10" s="1"/>
  <c r="AF861" i="2"/>
  <c r="P11" i="10" s="1"/>
  <c r="AG861" i="2"/>
  <c r="Q11" i="10" s="1"/>
  <c r="AG867" i="2"/>
  <c r="Q17" i="10" s="1"/>
  <c r="AH867" i="2"/>
  <c r="R17" i="10" s="1"/>
  <c r="AI867" i="2"/>
  <c r="S17" i="10" s="1"/>
  <c r="AJ867" i="2"/>
  <c r="AK867" i="2"/>
  <c r="U17" i="10" s="1"/>
  <c r="AL867" i="2"/>
  <c r="AD867" i="2"/>
  <c r="N17" i="10" s="1"/>
  <c r="AE867" i="2"/>
  <c r="O17" i="10" s="1"/>
  <c r="AF867" i="2"/>
  <c r="P17" i="10" s="1"/>
  <c r="Z871" i="2"/>
  <c r="Z867" i="2"/>
  <c r="Z863" i="2"/>
  <c r="Z859" i="2"/>
  <c r="Z855" i="2"/>
  <c r="Z870" i="2"/>
  <c r="Z866" i="2"/>
  <c r="Z862" i="2"/>
  <c r="Z858" i="2"/>
  <c r="Z854" i="2"/>
  <c r="AJ854" i="2"/>
  <c r="AK854" i="2"/>
  <c r="U4" i="10" s="1"/>
  <c r="AL854" i="2"/>
  <c r="AD854" i="2"/>
  <c r="N4" i="10" s="1"/>
  <c r="AE854" i="2"/>
  <c r="O4" i="10" s="1"/>
  <c r="Z873" i="2"/>
  <c r="Z869" i="2"/>
  <c r="Z865" i="2"/>
  <c r="Z861" i="2"/>
  <c r="Z857" i="2"/>
  <c r="Z872" i="2"/>
  <c r="Z868" i="2"/>
  <c r="Z864" i="2"/>
  <c r="Z860" i="2"/>
  <c r="Z856" i="2"/>
  <c r="AF854" i="2"/>
  <c r="P4" i="10" s="1"/>
  <c r="AG854" i="2"/>
  <c r="Q4" i="10" s="1"/>
  <c r="AH854" i="2"/>
  <c r="R4" i="10" s="1"/>
  <c r="AI854" i="2"/>
  <c r="S4" i="10" s="1"/>
  <c r="AF862" i="2"/>
  <c r="P12" i="10" s="1"/>
  <c r="AG862" i="2"/>
  <c r="Q12" i="10" s="1"/>
  <c r="AH862" i="2"/>
  <c r="R12" i="10" s="1"/>
  <c r="AI862" i="2"/>
  <c r="S12" i="10" s="1"/>
  <c r="AJ862" i="2"/>
  <c r="AK862" i="2"/>
  <c r="U12" i="10" s="1"/>
  <c r="AL862" i="2"/>
  <c r="AD862" i="2"/>
  <c r="N12" i="10" s="1"/>
  <c r="AE862" i="2"/>
  <c r="O12" i="10" s="1"/>
  <c r="AJ869" i="2"/>
  <c r="AK869" i="2"/>
  <c r="U19" i="10" s="1"/>
  <c r="AL869" i="2"/>
  <c r="AD869" i="2"/>
  <c r="N19" i="10" s="1"/>
  <c r="AE869" i="2"/>
  <c r="O19" i="10" s="1"/>
  <c r="AF869" i="2"/>
  <c r="P19" i="10" s="1"/>
  <c r="AI869" i="2"/>
  <c r="S19" i="10" s="1"/>
  <c r="AH869" i="2"/>
  <c r="R19" i="10" s="1"/>
  <c r="AG869" i="2"/>
  <c r="Q19" i="10" s="1"/>
  <c r="AF859" i="2"/>
  <c r="P9" i="10" s="1"/>
  <c r="AG859" i="2"/>
  <c r="Q9" i="10" s="1"/>
  <c r="AH859" i="2"/>
  <c r="R9" i="10" s="1"/>
  <c r="AI859" i="2"/>
  <c r="S9" i="10" s="1"/>
  <c r="AJ859" i="2"/>
  <c r="AK859" i="2"/>
  <c r="U9" i="10" s="1"/>
  <c r="AL859" i="2"/>
  <c r="AD859" i="2"/>
  <c r="N9" i="10" s="1"/>
  <c r="AE859" i="2"/>
  <c r="O9" i="10" s="1"/>
  <c r="AE865" i="2"/>
  <c r="O15" i="10" s="1"/>
  <c r="AF865" i="2"/>
  <c r="P15" i="10" s="1"/>
  <c r="AG865" i="2"/>
  <c r="Q15" i="10" s="1"/>
  <c r="AH865" i="2"/>
  <c r="R15" i="10" s="1"/>
  <c r="AI865" i="2"/>
  <c r="S15" i="10" s="1"/>
  <c r="AJ865" i="2"/>
  <c r="AK865" i="2"/>
  <c r="U15" i="10" s="1"/>
  <c r="AL865" i="2"/>
  <c r="AD865" i="2"/>
  <c r="N15" i="10" s="1"/>
  <c r="AK866" i="2"/>
  <c r="U16" i="10" s="1"/>
  <c r="AL866" i="2"/>
  <c r="AD866" i="2"/>
  <c r="N16" i="10" s="1"/>
  <c r="AE866" i="2"/>
  <c r="O16" i="10" s="1"/>
  <c r="AF866" i="2"/>
  <c r="P16" i="10" s="1"/>
  <c r="AG866" i="2"/>
  <c r="Q16" i="10" s="1"/>
  <c r="AH866" i="2"/>
  <c r="R16" i="10" s="1"/>
  <c r="AI866" i="2"/>
  <c r="S16" i="10" s="1"/>
  <c r="AJ866" i="2"/>
  <c r="AL868" i="2"/>
  <c r="AD868" i="2"/>
  <c r="N18" i="10" s="1"/>
  <c r="AG868" i="2"/>
  <c r="Q18" i="10" s="1"/>
  <c r="AF868" i="2"/>
  <c r="P18" i="10" s="1"/>
  <c r="AK868" i="2"/>
  <c r="U18" i="10" s="1"/>
  <c r="AH868" i="2"/>
  <c r="R18" i="10" s="1"/>
  <c r="AE868" i="2"/>
  <c r="O18" i="10" s="1"/>
  <c r="AJ868" i="2"/>
  <c r="AI868" i="2"/>
  <c r="S18" i="10" s="1"/>
  <c r="C19" i="7"/>
  <c r="AH873" i="2"/>
  <c r="R23" i="10" s="1"/>
  <c r="AI873" i="2"/>
  <c r="S23" i="10" s="1"/>
  <c r="AJ873" i="2"/>
  <c r="AK873" i="2"/>
  <c r="U23" i="10" s="1"/>
  <c r="AL873" i="2"/>
  <c r="AD873" i="2"/>
  <c r="N23" i="10" s="1"/>
  <c r="AE873" i="2"/>
  <c r="O23" i="10" s="1"/>
  <c r="AF873" i="2"/>
  <c r="P23" i="10" s="1"/>
  <c r="AG873" i="2"/>
  <c r="Q23" i="10" s="1"/>
  <c r="AJ858" i="2"/>
  <c r="AK858" i="2"/>
  <c r="U8" i="10" s="1"/>
  <c r="AL858" i="2"/>
  <c r="AD858" i="2"/>
  <c r="N8" i="10" s="1"/>
  <c r="AE858" i="2"/>
  <c r="O8" i="10" s="1"/>
  <c r="C14" i="7"/>
  <c r="AF858" i="2"/>
  <c r="P8" i="10" s="1"/>
  <c r="AG858" i="2"/>
  <c r="Q8" i="10" s="1"/>
  <c r="AH858" i="2"/>
  <c r="R8" i="10" s="1"/>
  <c r="AI858" i="2"/>
  <c r="S8" i="10" s="1"/>
  <c r="AF870" i="2"/>
  <c r="P20" i="10" s="1"/>
  <c r="AE870" i="2"/>
  <c r="O20" i="10" s="1"/>
  <c r="AH870" i="2"/>
  <c r="R20" i="10" s="1"/>
  <c r="AI870" i="2"/>
  <c r="S20" i="10" s="1"/>
  <c r="AJ870" i="2"/>
  <c r="AK870" i="2"/>
  <c r="U20" i="10" s="1"/>
  <c r="AL870" i="2"/>
  <c r="AD870" i="2"/>
  <c r="N20" i="10" s="1"/>
  <c r="AG870" i="2"/>
  <c r="Q20" i="10" s="1"/>
  <c r="AJ855" i="2"/>
  <c r="AK855" i="2"/>
  <c r="U5" i="10" s="1"/>
  <c r="AL855" i="2"/>
  <c r="AD855" i="2"/>
  <c r="N5" i="10" s="1"/>
  <c r="AE855" i="2"/>
  <c r="O5" i="10" s="1"/>
  <c r="C11" i="7"/>
  <c r="AF855" i="2"/>
  <c r="P5" i="10" s="1"/>
  <c r="AG855" i="2"/>
  <c r="Q5" i="10" s="1"/>
  <c r="AH855" i="2"/>
  <c r="R5" i="10" s="1"/>
  <c r="AI855" i="2"/>
  <c r="S5" i="10" s="1"/>
  <c r="AJ863" i="2"/>
  <c r="AD863" i="2"/>
  <c r="N13" i="10" s="1"/>
  <c r="AL863" i="2"/>
  <c r="AF863" i="2"/>
  <c r="P13" i="10" s="1"/>
  <c r="AE863" i="2"/>
  <c r="O13" i="10" s="1"/>
  <c r="AH863" i="2"/>
  <c r="R13" i="10" s="1"/>
  <c r="AG863" i="2"/>
  <c r="Q13" i="10" s="1"/>
  <c r="AK863" i="2"/>
  <c r="U13" i="10" s="1"/>
  <c r="AI863" i="2"/>
  <c r="S13" i="10" s="1"/>
  <c r="C17" i="7"/>
  <c r="AF871" i="2"/>
  <c r="P21" i="10" s="1"/>
  <c r="AG871" i="2"/>
  <c r="Q21" i="10" s="1"/>
  <c r="AH871" i="2"/>
  <c r="R21" i="10" s="1"/>
  <c r="AI871" i="2"/>
  <c r="S21" i="10" s="1"/>
  <c r="AJ871" i="2"/>
  <c r="AK871" i="2"/>
  <c r="U21" i="10" s="1"/>
  <c r="AL871" i="2"/>
  <c r="AD871" i="2"/>
  <c r="N21" i="10" s="1"/>
  <c r="AE871" i="2"/>
  <c r="O21" i="10" s="1"/>
  <c r="AM68" i="11"/>
  <c r="AM73" i="11"/>
  <c r="AM80" i="11"/>
  <c r="AM72" i="11"/>
  <c r="AM78" i="11"/>
  <c r="AM70" i="11"/>
  <c r="AM85" i="11"/>
  <c r="AM86" i="11"/>
  <c r="AM87" i="11"/>
  <c r="AM84" i="11"/>
  <c r="AM79" i="11"/>
  <c r="AM75" i="11"/>
  <c r="AM76" i="11"/>
  <c r="AM83" i="11"/>
  <c r="AM77" i="11"/>
  <c r="AM69" i="11"/>
  <c r="AM82" i="11"/>
  <c r="AM81" i="11"/>
  <c r="AM71" i="11"/>
  <c r="AM74" i="11"/>
  <c r="BF34" i="10" l="1"/>
  <c r="BE34" i="10"/>
  <c r="BF39" i="10"/>
  <c r="BE39" i="10"/>
  <c r="BE36" i="10"/>
  <c r="BF36" i="10"/>
  <c r="BF38" i="10"/>
  <c r="BE38" i="10"/>
  <c r="BF35" i="10"/>
  <c r="BE35" i="10"/>
  <c r="BF33" i="10"/>
  <c r="BE33" i="10"/>
  <c r="BF41" i="10"/>
  <c r="BE41" i="10"/>
  <c r="BF30" i="10"/>
  <c r="BE30" i="10"/>
  <c r="BE40" i="10"/>
  <c r="BF40" i="10"/>
  <c r="BF37" i="10"/>
  <c r="BE37" i="10"/>
  <c r="BF43" i="10"/>
  <c r="BE43" i="10"/>
  <c r="BF42" i="10"/>
  <c r="BE42" i="10"/>
  <c r="BE32" i="10"/>
  <c r="BF32" i="10"/>
  <c r="BE27" i="10"/>
  <c r="BF27" i="10"/>
  <c r="BF45" i="10"/>
  <c r="BE45" i="10"/>
  <c r="BF29" i="10"/>
  <c r="BE29" i="10"/>
  <c r="BF31" i="10"/>
  <c r="BE31" i="10"/>
  <c r="BF44" i="10"/>
  <c r="BE44" i="10"/>
  <c r="BF28" i="10"/>
  <c r="BE28" i="10"/>
  <c r="BE26" i="10"/>
  <c r="BF26" i="10"/>
  <c r="CA87" i="11"/>
  <c r="BZ87" i="11"/>
  <c r="BR87" i="11"/>
  <c r="BJ87" i="11"/>
  <c r="BB87" i="11"/>
  <c r="AT87" i="11"/>
  <c r="BX86" i="11"/>
  <c r="BP86" i="11"/>
  <c r="BH86" i="11"/>
  <c r="AZ86" i="11"/>
  <c r="AR86" i="11"/>
  <c r="BV85" i="11"/>
  <c r="BN85" i="11"/>
  <c r="BF85" i="11"/>
  <c r="AX85" i="11"/>
  <c r="AP85" i="11"/>
  <c r="BT84" i="11"/>
  <c r="BL84" i="11"/>
  <c r="BD84" i="11"/>
  <c r="AV84" i="11"/>
  <c r="BZ83" i="11"/>
  <c r="BR83" i="11"/>
  <c r="BJ83" i="11"/>
  <c r="BB83" i="11"/>
  <c r="AT83" i="11"/>
  <c r="BX82" i="11"/>
  <c r="BP82" i="11"/>
  <c r="BH82" i="11"/>
  <c r="AZ82" i="11"/>
  <c r="AR82" i="11"/>
  <c r="BV81" i="11"/>
  <c r="BN81" i="11"/>
  <c r="BF81" i="11"/>
  <c r="AX81" i="11"/>
  <c r="AP81" i="11"/>
  <c r="BT80" i="11"/>
  <c r="BL80" i="11"/>
  <c r="BD80" i="11"/>
  <c r="AV80" i="11"/>
  <c r="BZ79" i="11"/>
  <c r="BR79" i="11"/>
  <c r="BJ79" i="11"/>
  <c r="BB79" i="11"/>
  <c r="AT79" i="11"/>
  <c r="BX78" i="11"/>
  <c r="BP78" i="11"/>
  <c r="BH78" i="11"/>
  <c r="AZ78" i="11"/>
  <c r="AR78" i="11"/>
  <c r="BV77" i="11"/>
  <c r="BN77" i="11"/>
  <c r="BF77" i="11"/>
  <c r="AX77" i="11"/>
  <c r="AP77" i="11"/>
  <c r="BT76" i="11"/>
  <c r="BL76" i="11"/>
  <c r="BD76" i="11"/>
  <c r="AV76" i="11"/>
  <c r="BZ75" i="11"/>
  <c r="BR75" i="11"/>
  <c r="BJ75" i="11"/>
  <c r="BB75" i="11"/>
  <c r="AT75" i="11"/>
  <c r="BX74" i="11"/>
  <c r="BP74" i="11"/>
  <c r="BH74" i="11"/>
  <c r="AZ74" i="11"/>
  <c r="AR74" i="11"/>
  <c r="BV73" i="11"/>
  <c r="BN73" i="11"/>
  <c r="BF73" i="11"/>
  <c r="AX73" i="11"/>
  <c r="AP73" i="11"/>
  <c r="BT72" i="11"/>
  <c r="BL72" i="11"/>
  <c r="BD72" i="11"/>
  <c r="AV72" i="11"/>
  <c r="BZ71" i="11"/>
  <c r="BR71" i="11"/>
  <c r="BJ71" i="11"/>
  <c r="BB71" i="11"/>
  <c r="AT71" i="11"/>
  <c r="BX70" i="11"/>
  <c r="BP70" i="11"/>
  <c r="BH70" i="11"/>
  <c r="AZ70" i="11"/>
  <c r="BY87" i="11"/>
  <c r="BQ87" i="11"/>
  <c r="BI87" i="11"/>
  <c r="BA87" i="11"/>
  <c r="AS87" i="11"/>
  <c r="BW86" i="11"/>
  <c r="BO86" i="11"/>
  <c r="BG86" i="11"/>
  <c r="AY86" i="11"/>
  <c r="AQ86" i="11"/>
  <c r="BU85" i="11"/>
  <c r="BM85" i="11"/>
  <c r="BE85" i="11"/>
  <c r="AW85" i="11"/>
  <c r="CA84" i="11"/>
  <c r="BS84" i="11"/>
  <c r="BK84" i="11"/>
  <c r="BC84" i="11"/>
  <c r="AU84" i="11"/>
  <c r="BY83" i="11"/>
  <c r="BQ83" i="11"/>
  <c r="BI83" i="11"/>
  <c r="BA83" i="11"/>
  <c r="AS83" i="11"/>
  <c r="BW82" i="11"/>
  <c r="BO82" i="11"/>
  <c r="BG82" i="11"/>
  <c r="AY82" i="11"/>
  <c r="AQ82" i="11"/>
  <c r="BU81" i="11"/>
  <c r="BM81" i="11"/>
  <c r="BE81" i="11"/>
  <c r="AW81" i="11"/>
  <c r="CA80" i="11"/>
  <c r="BS80" i="11"/>
  <c r="BK80" i="11"/>
  <c r="BC80" i="11"/>
  <c r="AU80" i="11"/>
  <c r="BY79" i="11"/>
  <c r="BQ79" i="11"/>
  <c r="BI79" i="11"/>
  <c r="BA79" i="11"/>
  <c r="AS79" i="11"/>
  <c r="BW78" i="11"/>
  <c r="BO78" i="11"/>
  <c r="BG78" i="11"/>
  <c r="AY78" i="11"/>
  <c r="AQ78" i="11"/>
  <c r="BU77" i="11"/>
  <c r="BM77" i="11"/>
  <c r="BE77" i="11"/>
  <c r="AW77" i="11"/>
  <c r="CA76" i="11"/>
  <c r="BS76" i="11"/>
  <c r="BK76" i="11"/>
  <c r="BC76" i="11"/>
  <c r="AU76" i="11"/>
  <c r="BY75" i="11"/>
  <c r="BQ75" i="11"/>
  <c r="BI75" i="11"/>
  <c r="BA75" i="11"/>
  <c r="AS75" i="11"/>
  <c r="BW74" i="11"/>
  <c r="BO74" i="11"/>
  <c r="BG74" i="11"/>
  <c r="AY74" i="11"/>
  <c r="AQ74" i="11"/>
  <c r="BU73" i="11"/>
  <c r="BM73" i="11"/>
  <c r="BE73" i="11"/>
  <c r="AW73" i="11"/>
  <c r="CA72" i="11"/>
  <c r="BS72" i="11"/>
  <c r="BK72" i="11"/>
  <c r="BC72" i="11"/>
  <c r="AU72" i="11"/>
  <c r="BY71" i="11"/>
  <c r="BQ71" i="11"/>
  <c r="BI71" i="11"/>
  <c r="BA71" i="11"/>
  <c r="AS71" i="11"/>
  <c r="BW70" i="11"/>
  <c r="BO70" i="11"/>
  <c r="BG70" i="11"/>
  <c r="AY70" i="11"/>
  <c r="BX87" i="11"/>
  <c r="BP87" i="11"/>
  <c r="BH87" i="11"/>
  <c r="AZ87" i="11"/>
  <c r="AR87" i="11"/>
  <c r="BV86" i="11"/>
  <c r="BN86" i="11"/>
  <c r="BF86" i="11"/>
  <c r="AX86" i="11"/>
  <c r="AP86" i="11"/>
  <c r="BT85" i="11"/>
  <c r="BL85" i="11"/>
  <c r="BD85" i="11"/>
  <c r="AV85" i="11"/>
  <c r="BZ84" i="11"/>
  <c r="BR84" i="11"/>
  <c r="BJ84" i="11"/>
  <c r="BB84" i="11"/>
  <c r="AT84" i="11"/>
  <c r="BX83" i="11"/>
  <c r="BP83" i="11"/>
  <c r="BH83" i="11"/>
  <c r="AZ83" i="11"/>
  <c r="AR83" i="11"/>
  <c r="BV82" i="11"/>
  <c r="BN82" i="11"/>
  <c r="BF82" i="11"/>
  <c r="AX82" i="11"/>
  <c r="AP82" i="11"/>
  <c r="BT81" i="11"/>
  <c r="BL81" i="11"/>
  <c r="BD81" i="11"/>
  <c r="AV81" i="11"/>
  <c r="BZ80" i="11"/>
  <c r="BR80" i="11"/>
  <c r="BJ80" i="11"/>
  <c r="BB80" i="11"/>
  <c r="AT80" i="11"/>
  <c r="BX79" i="11"/>
  <c r="BP79" i="11"/>
  <c r="BH79" i="11"/>
  <c r="AZ79" i="11"/>
  <c r="AR79" i="11"/>
  <c r="BV78" i="11"/>
  <c r="BN78" i="11"/>
  <c r="BF78" i="11"/>
  <c r="AX78" i="11"/>
  <c r="AP78" i="11"/>
  <c r="BT77" i="11"/>
  <c r="BL77" i="11"/>
  <c r="BD77" i="11"/>
  <c r="AV77" i="11"/>
  <c r="BZ76" i="11"/>
  <c r="BR76" i="11"/>
  <c r="BJ76" i="11"/>
  <c r="BB76" i="11"/>
  <c r="AT76" i="11"/>
  <c r="BX75" i="11"/>
  <c r="BP75" i="11"/>
  <c r="BH75" i="11"/>
  <c r="AZ75" i="11"/>
  <c r="AR75" i="11"/>
  <c r="BV74" i="11"/>
  <c r="BN74" i="11"/>
  <c r="BF74" i="11"/>
  <c r="AX74" i="11"/>
  <c r="AP74" i="11"/>
  <c r="BT73" i="11"/>
  <c r="BL73" i="11"/>
  <c r="BD73" i="11"/>
  <c r="AV73" i="11"/>
  <c r="BZ72" i="11"/>
  <c r="BR72" i="11"/>
  <c r="BJ72" i="11"/>
  <c r="BB72" i="11"/>
  <c r="AT72" i="11"/>
  <c r="BX71" i="11"/>
  <c r="BP71" i="11"/>
  <c r="BH71" i="11"/>
  <c r="AZ71" i="11"/>
  <c r="AR71" i="11"/>
  <c r="BV87" i="11"/>
  <c r="BN87" i="11"/>
  <c r="BF87" i="11"/>
  <c r="AX87" i="11"/>
  <c r="AP87" i="11"/>
  <c r="BT86" i="11"/>
  <c r="BL86" i="11"/>
  <c r="BD86" i="11"/>
  <c r="AV86" i="11"/>
  <c r="BZ85" i="11"/>
  <c r="BR85" i="11"/>
  <c r="BJ85" i="11"/>
  <c r="BB85" i="11"/>
  <c r="AT85" i="11"/>
  <c r="BX84" i="11"/>
  <c r="BP84" i="11"/>
  <c r="BH84" i="11"/>
  <c r="AZ84" i="11"/>
  <c r="AR84" i="11"/>
  <c r="BV83" i="11"/>
  <c r="BN83" i="11"/>
  <c r="BF83" i="11"/>
  <c r="AX83" i="11"/>
  <c r="AP83" i="11"/>
  <c r="BT82" i="11"/>
  <c r="BL82" i="11"/>
  <c r="BD82" i="11"/>
  <c r="AV82" i="11"/>
  <c r="BZ81" i="11"/>
  <c r="BR81" i="11"/>
  <c r="BJ81" i="11"/>
  <c r="BB81" i="11"/>
  <c r="AT81" i="11"/>
  <c r="BX80" i="11"/>
  <c r="BP80" i="11"/>
  <c r="BH80" i="11"/>
  <c r="AZ80" i="11"/>
  <c r="AR80" i="11"/>
  <c r="BV79" i="11"/>
  <c r="BN79" i="11"/>
  <c r="BF79" i="11"/>
  <c r="AX79" i="11"/>
  <c r="AP79" i="11"/>
  <c r="BT78" i="11"/>
  <c r="BL78" i="11"/>
  <c r="BD78" i="11"/>
  <c r="AV78" i="11"/>
  <c r="BZ77" i="11"/>
  <c r="BR77" i="11"/>
  <c r="BJ77" i="11"/>
  <c r="BB77" i="11"/>
  <c r="AT77" i="11"/>
  <c r="BX76" i="11"/>
  <c r="BP76" i="11"/>
  <c r="BH76" i="11"/>
  <c r="AZ76" i="11"/>
  <c r="AR76" i="11"/>
  <c r="BV75" i="11"/>
  <c r="BN75" i="11"/>
  <c r="BF75" i="11"/>
  <c r="AX75" i="11"/>
  <c r="AP75" i="11"/>
  <c r="BT74" i="11"/>
  <c r="BL74" i="11"/>
  <c r="BD74" i="11"/>
  <c r="AV74" i="11"/>
  <c r="BZ73" i="11"/>
  <c r="BR73" i="11"/>
  <c r="BJ73" i="11"/>
  <c r="BB73" i="11"/>
  <c r="AT73" i="11"/>
  <c r="BX72" i="11"/>
  <c r="BP72" i="11"/>
  <c r="BH72" i="11"/>
  <c r="AZ72" i="11"/>
  <c r="AR72" i="11"/>
  <c r="BV71" i="11"/>
  <c r="BN71" i="11"/>
  <c r="BF71" i="11"/>
  <c r="AX71" i="11"/>
  <c r="AP71" i="11"/>
  <c r="BT70" i="11"/>
  <c r="BL70" i="11"/>
  <c r="BD70" i="11"/>
  <c r="AV70" i="11"/>
  <c r="BW87" i="11"/>
  <c r="BG87" i="11"/>
  <c r="BU87" i="11"/>
  <c r="BE87" i="11"/>
  <c r="CA86" i="11"/>
  <c r="BK86" i="11"/>
  <c r="AU86" i="11"/>
  <c r="BQ85" i="11"/>
  <c r="BA85" i="11"/>
  <c r="BW84" i="11"/>
  <c r="BG84" i="11"/>
  <c r="AQ84" i="11"/>
  <c r="BM83" i="11"/>
  <c r="AW83" i="11"/>
  <c r="BS82" i="11"/>
  <c r="BC82" i="11"/>
  <c r="BY81" i="11"/>
  <c r="BI81" i="11"/>
  <c r="AS81" i="11"/>
  <c r="BO80" i="11"/>
  <c r="AY80" i="11"/>
  <c r="BU79" i="11"/>
  <c r="BE79" i="11"/>
  <c r="CA78" i="11"/>
  <c r="BK78" i="11"/>
  <c r="AU78" i="11"/>
  <c r="BQ77" i="11"/>
  <c r="BA77" i="11"/>
  <c r="BW76" i="11"/>
  <c r="BG76" i="11"/>
  <c r="AQ76" i="11"/>
  <c r="BM75" i="11"/>
  <c r="AW75" i="11"/>
  <c r="BS74" i="11"/>
  <c r="BC74" i="11"/>
  <c r="BY73" i="11"/>
  <c r="BI73" i="11"/>
  <c r="AS73" i="11"/>
  <c r="BO72" i="11"/>
  <c r="AY72" i="11"/>
  <c r="BU71" i="11"/>
  <c r="BE71" i="11"/>
  <c r="CA70" i="11"/>
  <c r="BN70" i="11"/>
  <c r="BB70" i="11"/>
  <c r="AQ70" i="11"/>
  <c r="BU69" i="11"/>
  <c r="BM69" i="11"/>
  <c r="BE69" i="11"/>
  <c r="AW69" i="11"/>
  <c r="CA68" i="11"/>
  <c r="BS68" i="11"/>
  <c r="BK68" i="11"/>
  <c r="BC68" i="11"/>
  <c r="AU68" i="11"/>
  <c r="BY65" i="11"/>
  <c r="BQ65" i="11"/>
  <c r="BI65" i="11"/>
  <c r="BA65" i="11"/>
  <c r="AS65" i="11"/>
  <c r="BW64" i="11"/>
  <c r="BO64" i="11"/>
  <c r="BG64" i="11"/>
  <c r="AY64" i="11"/>
  <c r="AQ64" i="11"/>
  <c r="BU63" i="11"/>
  <c r="BM63" i="11"/>
  <c r="BE63" i="11"/>
  <c r="AW63" i="11"/>
  <c r="CA62" i="11"/>
  <c r="BS62" i="11"/>
  <c r="BK62" i="11"/>
  <c r="BC62" i="11"/>
  <c r="AU62" i="11"/>
  <c r="BY61" i="11"/>
  <c r="BQ61" i="11"/>
  <c r="BI61" i="11"/>
  <c r="BA61" i="11"/>
  <c r="AS61" i="11"/>
  <c r="BW60" i="11"/>
  <c r="BO60" i="11"/>
  <c r="BG60" i="11"/>
  <c r="AY60" i="11"/>
  <c r="AQ60" i="11"/>
  <c r="BU59" i="11"/>
  <c r="BM59" i="11"/>
  <c r="BE59" i="11"/>
  <c r="AW59" i="11"/>
  <c r="BT87" i="11"/>
  <c r="BD87" i="11"/>
  <c r="BZ86" i="11"/>
  <c r="BJ86" i="11"/>
  <c r="AT86" i="11"/>
  <c r="BP85" i="11"/>
  <c r="AZ85" i="11"/>
  <c r="BV84" i="11"/>
  <c r="BF84" i="11"/>
  <c r="AP84" i="11"/>
  <c r="BL83" i="11"/>
  <c r="AV83" i="11"/>
  <c r="BR82" i="11"/>
  <c r="BB82" i="11"/>
  <c r="BX81" i="11"/>
  <c r="BH81" i="11"/>
  <c r="AR81" i="11"/>
  <c r="BN80" i="11"/>
  <c r="AX80" i="11"/>
  <c r="BT79" i="11"/>
  <c r="BD79" i="11"/>
  <c r="BZ78" i="11"/>
  <c r="BJ78" i="11"/>
  <c r="AT78" i="11"/>
  <c r="BP77" i="11"/>
  <c r="AZ77" i="11"/>
  <c r="BV76" i="11"/>
  <c r="BF76" i="11"/>
  <c r="AP76" i="11"/>
  <c r="BL75" i="11"/>
  <c r="AV75" i="11"/>
  <c r="BR74" i="11"/>
  <c r="BB74" i="11"/>
  <c r="BX73" i="11"/>
  <c r="BH73" i="11"/>
  <c r="AR73" i="11"/>
  <c r="BN72" i="11"/>
  <c r="AX72" i="11"/>
  <c r="BT71" i="11"/>
  <c r="BD71" i="11"/>
  <c r="BZ70" i="11"/>
  <c r="BM70" i="11"/>
  <c r="BA70" i="11"/>
  <c r="AP70" i="11"/>
  <c r="BT69" i="11"/>
  <c r="BL69" i="11"/>
  <c r="BD69" i="11"/>
  <c r="AV69" i="11"/>
  <c r="BZ68" i="11"/>
  <c r="BR68" i="11"/>
  <c r="BJ68" i="11"/>
  <c r="BB68" i="11"/>
  <c r="AT68" i="11"/>
  <c r="BX65" i="11"/>
  <c r="BP65" i="11"/>
  <c r="BH65" i="11"/>
  <c r="AZ65" i="11"/>
  <c r="AR65" i="11"/>
  <c r="BV64" i="11"/>
  <c r="BN64" i="11"/>
  <c r="BF64" i="11"/>
  <c r="AX64" i="11"/>
  <c r="AP64" i="11"/>
  <c r="BT63" i="11"/>
  <c r="BL63" i="11"/>
  <c r="BD63" i="11"/>
  <c r="AV63" i="11"/>
  <c r="BZ62" i="11"/>
  <c r="BR62" i="11"/>
  <c r="BJ62" i="11"/>
  <c r="BB62" i="11"/>
  <c r="AT62" i="11"/>
  <c r="BX61" i="11"/>
  <c r="BP61" i="11"/>
  <c r="BH61" i="11"/>
  <c r="AZ61" i="11"/>
  <c r="AR61" i="11"/>
  <c r="BV60" i="11"/>
  <c r="BN60" i="11"/>
  <c r="BF60" i="11"/>
  <c r="AX60" i="11"/>
  <c r="AP60" i="11"/>
  <c r="BT59" i="11"/>
  <c r="BL59" i="11"/>
  <c r="BD59" i="11"/>
  <c r="AV59" i="11"/>
  <c r="BS87" i="11"/>
  <c r="BC87" i="11"/>
  <c r="BY86" i="11"/>
  <c r="BI86" i="11"/>
  <c r="AS86" i="11"/>
  <c r="BO85" i="11"/>
  <c r="AY85" i="11"/>
  <c r="BU84" i="11"/>
  <c r="BE84" i="11"/>
  <c r="CA83" i="11"/>
  <c r="BK83" i="11"/>
  <c r="AU83" i="11"/>
  <c r="BQ82" i="11"/>
  <c r="BA82" i="11"/>
  <c r="BW81" i="11"/>
  <c r="BG81" i="11"/>
  <c r="AQ81" i="11"/>
  <c r="BM80" i="11"/>
  <c r="AW80" i="11"/>
  <c r="BS79" i="11"/>
  <c r="BC79" i="11"/>
  <c r="BY78" i="11"/>
  <c r="BI78" i="11"/>
  <c r="AS78" i="11"/>
  <c r="BO77" i="11"/>
  <c r="AY77" i="11"/>
  <c r="BU76" i="11"/>
  <c r="BE76" i="11"/>
  <c r="CA75" i="11"/>
  <c r="BK75" i="11"/>
  <c r="AU75" i="11"/>
  <c r="BQ74" i="11"/>
  <c r="BA74" i="11"/>
  <c r="BW73" i="11"/>
  <c r="BG73" i="11"/>
  <c r="AQ73" i="11"/>
  <c r="BM72" i="11"/>
  <c r="AW72" i="11"/>
  <c r="BS71" i="11"/>
  <c r="BC71" i="11"/>
  <c r="BY70" i="11"/>
  <c r="BK70" i="11"/>
  <c r="AX70" i="11"/>
  <c r="CA69" i="11"/>
  <c r="BS69" i="11"/>
  <c r="BK69" i="11"/>
  <c r="BC69" i="11"/>
  <c r="AU69" i="11"/>
  <c r="BY68" i="11"/>
  <c r="BQ68" i="11"/>
  <c r="BI68" i="11"/>
  <c r="BA68" i="11"/>
  <c r="AS68" i="11"/>
  <c r="BW65" i="11"/>
  <c r="BO65" i="11"/>
  <c r="BG65" i="11"/>
  <c r="AY65" i="11"/>
  <c r="AQ65" i="11"/>
  <c r="BU64" i="11"/>
  <c r="BM64" i="11"/>
  <c r="BE64" i="11"/>
  <c r="AW64" i="11"/>
  <c r="CA63" i="11"/>
  <c r="BS63" i="11"/>
  <c r="BK63" i="11"/>
  <c r="BC63" i="11"/>
  <c r="AU63" i="11"/>
  <c r="BY62" i="11"/>
  <c r="BQ62" i="11"/>
  <c r="BI62" i="11"/>
  <c r="BA62" i="11"/>
  <c r="AS62" i="11"/>
  <c r="BW61" i="11"/>
  <c r="BO61" i="11"/>
  <c r="BG61" i="11"/>
  <c r="AY61" i="11"/>
  <c r="AQ61" i="11"/>
  <c r="BU60" i="11"/>
  <c r="BM60" i="11"/>
  <c r="BE60" i="11"/>
  <c r="AW60" i="11"/>
  <c r="CA59" i="11"/>
  <c r="BS59" i="11"/>
  <c r="BK59" i="11"/>
  <c r="BC59" i="11"/>
  <c r="BM87" i="11"/>
  <c r="AW87" i="11"/>
  <c r="BS86" i="11"/>
  <c r="BC86" i="11"/>
  <c r="BY85" i="11"/>
  <c r="BI85" i="11"/>
  <c r="AS85" i="11"/>
  <c r="BO84" i="11"/>
  <c r="AY84" i="11"/>
  <c r="BU83" i="11"/>
  <c r="BE83" i="11"/>
  <c r="CA82" i="11"/>
  <c r="BK82" i="11"/>
  <c r="AU82" i="11"/>
  <c r="BQ81" i="11"/>
  <c r="BA81" i="11"/>
  <c r="BW80" i="11"/>
  <c r="BG80" i="11"/>
  <c r="AQ80" i="11"/>
  <c r="BM79" i="11"/>
  <c r="AW79" i="11"/>
  <c r="BS78" i="11"/>
  <c r="BC78" i="11"/>
  <c r="BY77" i="11"/>
  <c r="BI77" i="11"/>
  <c r="AS77" i="11"/>
  <c r="BO76" i="11"/>
  <c r="AY76" i="11"/>
  <c r="BU75" i="11"/>
  <c r="BE75" i="11"/>
  <c r="CA74" i="11"/>
  <c r="BK74" i="11"/>
  <c r="AU74" i="11"/>
  <c r="BQ73" i="11"/>
  <c r="BA73" i="11"/>
  <c r="BW72" i="11"/>
  <c r="BG72" i="11"/>
  <c r="AQ72" i="11"/>
  <c r="BM71" i="11"/>
  <c r="AW71" i="11"/>
  <c r="BU70" i="11"/>
  <c r="BI70" i="11"/>
  <c r="AU70" i="11"/>
  <c r="BY69" i="11"/>
  <c r="BQ69" i="11"/>
  <c r="BI69" i="11"/>
  <c r="BA69" i="11"/>
  <c r="AS69" i="11"/>
  <c r="BW68" i="11"/>
  <c r="BO68" i="11"/>
  <c r="BG68" i="11"/>
  <c r="AY68" i="11"/>
  <c r="AQ68" i="11"/>
  <c r="BU65" i="11"/>
  <c r="BM65" i="11"/>
  <c r="BE65" i="11"/>
  <c r="AW65" i="11"/>
  <c r="CA64" i="11"/>
  <c r="BS64" i="11"/>
  <c r="BK64" i="11"/>
  <c r="BC64" i="11"/>
  <c r="AU64" i="11"/>
  <c r="BY63" i="11"/>
  <c r="BQ63" i="11"/>
  <c r="BI63" i="11"/>
  <c r="BA63" i="11"/>
  <c r="AS63" i="11"/>
  <c r="BW62" i="11"/>
  <c r="BO62" i="11"/>
  <c r="BG62" i="11"/>
  <c r="AY62" i="11"/>
  <c r="AQ62" i="11"/>
  <c r="BU61" i="11"/>
  <c r="BM61" i="11"/>
  <c r="BE61" i="11"/>
  <c r="AW61" i="11"/>
  <c r="CA60" i="11"/>
  <c r="BS60" i="11"/>
  <c r="BK60" i="11"/>
  <c r="BC60" i="11"/>
  <c r="AU60" i="11"/>
  <c r="BY59" i="11"/>
  <c r="BQ59" i="11"/>
  <c r="BI59" i="11"/>
  <c r="BA59" i="11"/>
  <c r="AS59" i="11"/>
  <c r="BO87" i="11"/>
  <c r="BR86" i="11"/>
  <c r="BL87" i="11"/>
  <c r="BQ86" i="11"/>
  <c r="BW85" i="11"/>
  <c r="AQ85" i="11"/>
  <c r="AW84" i="11"/>
  <c r="BC83" i="11"/>
  <c r="BI82" i="11"/>
  <c r="BO81" i="11"/>
  <c r="BU80" i="11"/>
  <c r="CA79" i="11"/>
  <c r="AU79" i="11"/>
  <c r="BA78" i="11"/>
  <c r="BG77" i="11"/>
  <c r="BM76" i="11"/>
  <c r="BS75" i="11"/>
  <c r="BY74" i="11"/>
  <c r="AS74" i="11"/>
  <c r="AY73" i="11"/>
  <c r="BE72" i="11"/>
  <c r="BK71" i="11"/>
  <c r="BR70" i="11"/>
  <c r="AS70" i="11"/>
  <c r="BO69" i="11"/>
  <c r="AY69" i="11"/>
  <c r="BU68" i="11"/>
  <c r="BE68" i="11"/>
  <c r="CA65" i="11"/>
  <c r="BK65" i="11"/>
  <c r="AU65" i="11"/>
  <c r="BQ64" i="11"/>
  <c r="BA64" i="11"/>
  <c r="BW63" i="11"/>
  <c r="BG63" i="11"/>
  <c r="AQ63" i="11"/>
  <c r="BM62" i="11"/>
  <c r="AW62" i="11"/>
  <c r="BS61" i="11"/>
  <c r="BC61" i="11"/>
  <c r="BY60" i="11"/>
  <c r="BI60" i="11"/>
  <c r="AS60" i="11"/>
  <c r="BO59" i="11"/>
  <c r="AY59" i="11"/>
  <c r="BZ58" i="11"/>
  <c r="BR58" i="11"/>
  <c r="BJ58" i="11"/>
  <c r="BB58" i="11"/>
  <c r="AT58" i="11"/>
  <c r="BX57" i="11"/>
  <c r="BP57" i="11"/>
  <c r="BH57" i="11"/>
  <c r="AZ57" i="11"/>
  <c r="AR57" i="11"/>
  <c r="BV56" i="11"/>
  <c r="BN56" i="11"/>
  <c r="BF56" i="11"/>
  <c r="AX56" i="11"/>
  <c r="AP56" i="11"/>
  <c r="BT55" i="11"/>
  <c r="BL55" i="11"/>
  <c r="BD55" i="11"/>
  <c r="AV55" i="11"/>
  <c r="BZ54" i="11"/>
  <c r="BR54" i="11"/>
  <c r="BJ54" i="11"/>
  <c r="BB54" i="11"/>
  <c r="AT54" i="11"/>
  <c r="BX53" i="11"/>
  <c r="BP53" i="11"/>
  <c r="BH53" i="11"/>
  <c r="AZ53" i="11"/>
  <c r="AR53" i="11"/>
  <c r="BV52" i="11"/>
  <c r="BN52" i="11"/>
  <c r="BF52" i="11"/>
  <c r="AX52" i="11"/>
  <c r="AP52" i="11"/>
  <c r="BT51" i="11"/>
  <c r="BL51" i="11"/>
  <c r="BD51" i="11"/>
  <c r="AV51" i="11"/>
  <c r="BZ50" i="11"/>
  <c r="BR50" i="11"/>
  <c r="BJ50" i="11"/>
  <c r="BB50" i="11"/>
  <c r="AT50" i="11"/>
  <c r="BX49" i="11"/>
  <c r="BP49" i="11"/>
  <c r="BH49" i="11"/>
  <c r="AZ49" i="11"/>
  <c r="AR49" i="11"/>
  <c r="BV48" i="11"/>
  <c r="BN48" i="11"/>
  <c r="BF48" i="11"/>
  <c r="AX48" i="11"/>
  <c r="AP48" i="11"/>
  <c r="BT47" i="11"/>
  <c r="BL47" i="11"/>
  <c r="BD47" i="11"/>
  <c r="AV47" i="11"/>
  <c r="BZ46" i="11"/>
  <c r="BR46" i="11"/>
  <c r="BJ46" i="11"/>
  <c r="BB46" i="11"/>
  <c r="AT46" i="11"/>
  <c r="BX43" i="11"/>
  <c r="BP43" i="11"/>
  <c r="BH43" i="11"/>
  <c r="AZ43" i="11"/>
  <c r="AR43" i="11"/>
  <c r="BV42" i="11"/>
  <c r="BN42" i="11"/>
  <c r="BF42" i="11"/>
  <c r="AX42" i="11"/>
  <c r="AP42" i="11"/>
  <c r="BT41" i="11"/>
  <c r="BL41" i="11"/>
  <c r="BD41" i="11"/>
  <c r="AV41" i="11"/>
  <c r="BZ40" i="11"/>
  <c r="BR40" i="11"/>
  <c r="BJ40" i="11"/>
  <c r="BB40" i="11"/>
  <c r="AT40" i="11"/>
  <c r="BX39" i="11"/>
  <c r="BP39" i="11"/>
  <c r="BH39" i="11"/>
  <c r="AZ39" i="11"/>
  <c r="AR39" i="11"/>
  <c r="BV38" i="11"/>
  <c r="BN38" i="11"/>
  <c r="BF38" i="11"/>
  <c r="AX38" i="11"/>
  <c r="AP38" i="11"/>
  <c r="BT37" i="11"/>
  <c r="BL37" i="11"/>
  <c r="BD37" i="11"/>
  <c r="AV37" i="11"/>
  <c r="BZ36" i="11"/>
  <c r="BR36" i="11"/>
  <c r="BJ36" i="11"/>
  <c r="BB36" i="11"/>
  <c r="AT36" i="11"/>
  <c r="BX35" i="11"/>
  <c r="BP35" i="11"/>
  <c r="BH35" i="11"/>
  <c r="AZ35" i="11"/>
  <c r="AR35" i="11"/>
  <c r="BV34" i="11"/>
  <c r="BN34" i="11"/>
  <c r="BF34" i="11"/>
  <c r="AX34" i="11"/>
  <c r="AP34" i="11"/>
  <c r="BT33" i="11"/>
  <c r="BL33" i="11"/>
  <c r="BD33" i="11"/>
  <c r="AV33" i="11"/>
  <c r="BZ32" i="11"/>
  <c r="BR32" i="11"/>
  <c r="BJ32" i="11"/>
  <c r="BB32" i="11"/>
  <c r="AT32" i="11"/>
  <c r="BX31" i="11"/>
  <c r="BP31" i="11"/>
  <c r="BH31" i="11"/>
  <c r="AZ31" i="11"/>
  <c r="AR31" i="11"/>
  <c r="BV30" i="11"/>
  <c r="BN30" i="11"/>
  <c r="BF30" i="11"/>
  <c r="BK87" i="11"/>
  <c r="BM86" i="11"/>
  <c r="BS85" i="11"/>
  <c r="BY84" i="11"/>
  <c r="AS84" i="11"/>
  <c r="AY83" i="11"/>
  <c r="BE82" i="11"/>
  <c r="BK81" i="11"/>
  <c r="BQ80" i="11"/>
  <c r="BW79" i="11"/>
  <c r="AQ79" i="11"/>
  <c r="AW78" i="11"/>
  <c r="BC77" i="11"/>
  <c r="BI76" i="11"/>
  <c r="BO75" i="11"/>
  <c r="BU74" i="11"/>
  <c r="CA73" i="11"/>
  <c r="AU73" i="11"/>
  <c r="BA72" i="11"/>
  <c r="BG71" i="11"/>
  <c r="BQ70" i="11"/>
  <c r="AR70" i="11"/>
  <c r="BN69" i="11"/>
  <c r="AJ34" i="12" s="1"/>
  <c r="AX69" i="11"/>
  <c r="BT68" i="11"/>
  <c r="BD68" i="11"/>
  <c r="BZ65" i="11"/>
  <c r="BJ65" i="11"/>
  <c r="AT65" i="11"/>
  <c r="BP64" i="11"/>
  <c r="AZ64" i="11"/>
  <c r="BV63" i="11"/>
  <c r="BF63" i="11"/>
  <c r="AP63" i="11"/>
  <c r="BL62" i="11"/>
  <c r="AV62" i="11"/>
  <c r="BR61" i="11"/>
  <c r="BB61" i="11"/>
  <c r="BX60" i="11"/>
  <c r="BH60" i="11"/>
  <c r="AR60" i="11"/>
  <c r="BN59" i="11"/>
  <c r="AX59" i="11"/>
  <c r="BY58" i="11"/>
  <c r="BQ58" i="11"/>
  <c r="BI58" i="11"/>
  <c r="BA58" i="11"/>
  <c r="AS58" i="11"/>
  <c r="BW57" i="11"/>
  <c r="BO57" i="11"/>
  <c r="BG57" i="11"/>
  <c r="AY57" i="11"/>
  <c r="AQ57" i="11"/>
  <c r="BU56" i="11"/>
  <c r="BM56" i="11"/>
  <c r="BE56" i="11"/>
  <c r="AW56" i="11"/>
  <c r="CA55" i="11"/>
  <c r="BS55" i="11"/>
  <c r="BK55" i="11"/>
  <c r="BC55" i="11"/>
  <c r="AU55" i="11"/>
  <c r="BY54" i="11"/>
  <c r="BQ54" i="11"/>
  <c r="BI54" i="11"/>
  <c r="BA54" i="11"/>
  <c r="AS54" i="11"/>
  <c r="BW53" i="11"/>
  <c r="BO53" i="11"/>
  <c r="BG53" i="11"/>
  <c r="AY53" i="11"/>
  <c r="AQ53" i="11"/>
  <c r="BU52" i="11"/>
  <c r="BM52" i="11"/>
  <c r="BE52" i="11"/>
  <c r="AW52" i="11"/>
  <c r="CA51" i="11"/>
  <c r="BS51" i="11"/>
  <c r="BK51" i="11"/>
  <c r="BC51" i="11"/>
  <c r="AU51" i="11"/>
  <c r="BY50" i="11"/>
  <c r="BQ50" i="11"/>
  <c r="BI50" i="11"/>
  <c r="BA50" i="11"/>
  <c r="AS50" i="11"/>
  <c r="BW49" i="11"/>
  <c r="BO49" i="11"/>
  <c r="BG49" i="11"/>
  <c r="AY49" i="11"/>
  <c r="AQ49" i="11"/>
  <c r="BU48" i="11"/>
  <c r="BM48" i="11"/>
  <c r="BE48" i="11"/>
  <c r="AW48" i="11"/>
  <c r="CA47" i="11"/>
  <c r="BS47" i="11"/>
  <c r="BK47" i="11"/>
  <c r="BC47" i="11"/>
  <c r="AU47" i="11"/>
  <c r="BY46" i="11"/>
  <c r="BQ46" i="11"/>
  <c r="BI46" i="11"/>
  <c r="BA46" i="11"/>
  <c r="AS46" i="11"/>
  <c r="BW43" i="11"/>
  <c r="BO43" i="11"/>
  <c r="BG43" i="11"/>
  <c r="AY43" i="11"/>
  <c r="AQ43" i="11"/>
  <c r="BU42" i="11"/>
  <c r="BM42" i="11"/>
  <c r="BE42" i="11"/>
  <c r="AW42" i="11"/>
  <c r="CA41" i="11"/>
  <c r="BS41" i="11"/>
  <c r="BK41" i="11"/>
  <c r="BC41" i="11"/>
  <c r="AU41" i="11"/>
  <c r="BY40" i="11"/>
  <c r="BQ40" i="11"/>
  <c r="BI40" i="11"/>
  <c r="BA40" i="11"/>
  <c r="AS40" i="11"/>
  <c r="BW39" i="11"/>
  <c r="BO39" i="11"/>
  <c r="BG39" i="11"/>
  <c r="AY39" i="11"/>
  <c r="AQ39" i="11"/>
  <c r="BU38" i="11"/>
  <c r="BM38" i="11"/>
  <c r="BE38" i="11"/>
  <c r="AW38" i="11"/>
  <c r="CA37" i="11"/>
  <c r="BS37" i="11"/>
  <c r="BK37" i="11"/>
  <c r="BC37" i="11"/>
  <c r="AU37" i="11"/>
  <c r="BY36" i="11"/>
  <c r="BQ36" i="11"/>
  <c r="BI36" i="11"/>
  <c r="BA36" i="11"/>
  <c r="AS36" i="11"/>
  <c r="BW35" i="11"/>
  <c r="BO35" i="11"/>
  <c r="BG35" i="11"/>
  <c r="AY35" i="11"/>
  <c r="AQ35" i="11"/>
  <c r="BU34" i="11"/>
  <c r="BM34" i="11"/>
  <c r="BE34" i="11"/>
  <c r="AW34" i="11"/>
  <c r="CA33" i="11"/>
  <c r="BS33" i="11"/>
  <c r="BK33" i="11"/>
  <c r="BC33" i="11"/>
  <c r="AU33" i="11"/>
  <c r="BY32" i="11"/>
  <c r="BQ32" i="11"/>
  <c r="BI32" i="11"/>
  <c r="BA32" i="11"/>
  <c r="AS32" i="11"/>
  <c r="BW31" i="11"/>
  <c r="BO31" i="11"/>
  <c r="BG31" i="11"/>
  <c r="AY31" i="11"/>
  <c r="AQ31" i="11"/>
  <c r="BU30" i="11"/>
  <c r="BM30" i="11"/>
  <c r="BE30" i="11"/>
  <c r="AY87" i="11"/>
  <c r="BE86" i="11"/>
  <c r="BK85" i="11"/>
  <c r="BQ84" i="11"/>
  <c r="BW83" i="11"/>
  <c r="AQ83" i="11"/>
  <c r="AW82" i="11"/>
  <c r="BC81" i="11"/>
  <c r="BI80" i="11"/>
  <c r="BO79" i="11"/>
  <c r="BU78" i="11"/>
  <c r="CA77" i="11"/>
  <c r="AU77" i="11"/>
  <c r="BA76" i="11"/>
  <c r="BG75" i="11"/>
  <c r="BM74" i="11"/>
  <c r="BS73" i="11"/>
  <c r="BY72" i="11"/>
  <c r="AS72" i="11"/>
  <c r="AY71" i="11"/>
  <c r="BJ70" i="11"/>
  <c r="BZ69" i="11"/>
  <c r="BJ69" i="11"/>
  <c r="AT69" i="11"/>
  <c r="BP68" i="11"/>
  <c r="AZ68" i="11"/>
  <c r="BV65" i="11"/>
  <c r="BF65" i="11"/>
  <c r="AP65" i="11"/>
  <c r="BL64" i="11"/>
  <c r="AV64" i="11"/>
  <c r="BR63" i="11"/>
  <c r="BB63" i="11"/>
  <c r="BX62" i="11"/>
  <c r="BH62" i="11"/>
  <c r="AR62" i="11"/>
  <c r="BN61" i="11"/>
  <c r="AX61" i="11"/>
  <c r="BT60" i="11"/>
  <c r="BD60" i="11"/>
  <c r="BZ59" i="11"/>
  <c r="BJ59" i="11"/>
  <c r="AU59" i="11"/>
  <c r="BX58" i="11"/>
  <c r="BP58" i="11"/>
  <c r="BH58" i="11"/>
  <c r="AZ58" i="11"/>
  <c r="AR58" i="11"/>
  <c r="BV57" i="11"/>
  <c r="BN57" i="11"/>
  <c r="BF57" i="11"/>
  <c r="AX57" i="11"/>
  <c r="AP57" i="11"/>
  <c r="BT56" i="11"/>
  <c r="BL56" i="11"/>
  <c r="BD56" i="11"/>
  <c r="AV56" i="11"/>
  <c r="BZ55" i="11"/>
  <c r="BR55" i="11"/>
  <c r="BJ55" i="11"/>
  <c r="BB55" i="11"/>
  <c r="AT55" i="11"/>
  <c r="BX54" i="11"/>
  <c r="AT29" i="12" s="1"/>
  <c r="BP54" i="11"/>
  <c r="AL29" i="12" s="1"/>
  <c r="BH54" i="11"/>
  <c r="AD29" i="12" s="1"/>
  <c r="AZ54" i="11"/>
  <c r="V29" i="12" s="1"/>
  <c r="AR54" i="11"/>
  <c r="N29" i="12" s="1"/>
  <c r="BV53" i="11"/>
  <c r="BN53" i="11"/>
  <c r="BF53" i="11"/>
  <c r="AX53" i="11"/>
  <c r="AP53" i="11"/>
  <c r="BT52" i="11"/>
  <c r="BL52" i="11"/>
  <c r="BD52" i="11"/>
  <c r="AV52" i="11"/>
  <c r="BZ51" i="11"/>
  <c r="BR51" i="11"/>
  <c r="BJ51" i="11"/>
  <c r="BB51" i="11"/>
  <c r="AT51" i="11"/>
  <c r="BX50" i="11"/>
  <c r="BP50" i="11"/>
  <c r="BH50" i="11"/>
  <c r="AZ50" i="11"/>
  <c r="AR50" i="11"/>
  <c r="BV49" i="11"/>
  <c r="BN49" i="11"/>
  <c r="BF49" i="11"/>
  <c r="AX49" i="11"/>
  <c r="AP49" i="11"/>
  <c r="BT48" i="11"/>
  <c r="BL48" i="11"/>
  <c r="BD48" i="11"/>
  <c r="AV48" i="11"/>
  <c r="BZ47" i="11"/>
  <c r="BR47" i="11"/>
  <c r="BJ47" i="11"/>
  <c r="BB47" i="11"/>
  <c r="AT47" i="11"/>
  <c r="BX46" i="11"/>
  <c r="BP46" i="11"/>
  <c r="BH46" i="11"/>
  <c r="AZ46" i="11"/>
  <c r="AR46" i="11"/>
  <c r="BV43" i="11"/>
  <c r="BN43" i="11"/>
  <c r="BF43" i="11"/>
  <c r="AX43" i="11"/>
  <c r="AP43" i="11"/>
  <c r="BT42" i="11"/>
  <c r="BL42" i="11"/>
  <c r="BD42" i="11"/>
  <c r="AV42" i="11"/>
  <c r="BZ41" i="11"/>
  <c r="BR41" i="11"/>
  <c r="BJ41" i="11"/>
  <c r="BB41" i="11"/>
  <c r="AT41" i="11"/>
  <c r="BX40" i="11"/>
  <c r="BP40" i="11"/>
  <c r="BH40" i="11"/>
  <c r="AZ40" i="11"/>
  <c r="AR40" i="11"/>
  <c r="BV39" i="11"/>
  <c r="BN39" i="11"/>
  <c r="BF39" i="11"/>
  <c r="AX39" i="11"/>
  <c r="AP39" i="11"/>
  <c r="BT38" i="11"/>
  <c r="BL38" i="11"/>
  <c r="BD38" i="11"/>
  <c r="AV38" i="11"/>
  <c r="BZ37" i="11"/>
  <c r="BR37" i="11"/>
  <c r="BJ37" i="11"/>
  <c r="BB37" i="11"/>
  <c r="AT37" i="11"/>
  <c r="BX36" i="11"/>
  <c r="BP36" i="11"/>
  <c r="BH36" i="11"/>
  <c r="AZ36" i="11"/>
  <c r="AR36" i="11"/>
  <c r="BV35" i="11"/>
  <c r="BN35" i="11"/>
  <c r="BF35" i="11"/>
  <c r="AX35" i="11"/>
  <c r="AP35" i="11"/>
  <c r="BT34" i="11"/>
  <c r="BL34" i="11"/>
  <c r="BD34" i="11"/>
  <c r="AV34" i="11"/>
  <c r="BZ33" i="11"/>
  <c r="BR33" i="11"/>
  <c r="BJ33" i="11"/>
  <c r="BB33" i="11"/>
  <c r="AT33" i="11"/>
  <c r="BX32" i="11"/>
  <c r="AT22" i="12" s="1"/>
  <c r="BP32" i="11"/>
  <c r="AL22" i="12" s="1"/>
  <c r="BH32" i="11"/>
  <c r="AD22" i="12" s="1"/>
  <c r="AZ32" i="11"/>
  <c r="V22" i="12" s="1"/>
  <c r="AR32" i="11"/>
  <c r="N22" i="12" s="1"/>
  <c r="BV31" i="11"/>
  <c r="BN31" i="11"/>
  <c r="BF31" i="11"/>
  <c r="AX31" i="11"/>
  <c r="AP31" i="11"/>
  <c r="BT30" i="11"/>
  <c r="BL30" i="11"/>
  <c r="BD30" i="11"/>
  <c r="AU87" i="11"/>
  <c r="BA86" i="11"/>
  <c r="BG85" i="11"/>
  <c r="BM84" i="11"/>
  <c r="BS83" i="11"/>
  <c r="BY82" i="11"/>
  <c r="AU37" i="12" s="1"/>
  <c r="AS82" i="11"/>
  <c r="AY81" i="11"/>
  <c r="BE80" i="11"/>
  <c r="BK79" i="11"/>
  <c r="BQ78" i="11"/>
  <c r="BW77" i="11"/>
  <c r="AQ77" i="11"/>
  <c r="AW76" i="11"/>
  <c r="BC75" i="11"/>
  <c r="BI74" i="11"/>
  <c r="BO73" i="11"/>
  <c r="BU72" i="11"/>
  <c r="CA71" i="11"/>
  <c r="AU71" i="11"/>
  <c r="BE70" i="11"/>
  <c r="BW69" i="11"/>
  <c r="BG69" i="11"/>
  <c r="AQ69" i="11"/>
  <c r="BM68" i="11"/>
  <c r="AW68" i="11"/>
  <c r="BS65" i="11"/>
  <c r="BC65" i="11"/>
  <c r="BY64" i="11"/>
  <c r="BI64" i="11"/>
  <c r="AS64" i="11"/>
  <c r="BO63" i="11"/>
  <c r="AY63" i="11"/>
  <c r="BU62" i="11"/>
  <c r="BE62" i="11"/>
  <c r="CA61" i="11"/>
  <c r="BK61" i="11"/>
  <c r="AU61" i="11"/>
  <c r="BQ60" i="11"/>
  <c r="BA60" i="11"/>
  <c r="BW59" i="11"/>
  <c r="BG59" i="11"/>
  <c r="AR59" i="11"/>
  <c r="BV58" i="11"/>
  <c r="BN58" i="11"/>
  <c r="BF58" i="11"/>
  <c r="AX58" i="11"/>
  <c r="AP58" i="11"/>
  <c r="BT57" i="11"/>
  <c r="BL57" i="11"/>
  <c r="BD57" i="11"/>
  <c r="AV57" i="11"/>
  <c r="BZ56" i="11"/>
  <c r="BR56" i="11"/>
  <c r="BJ56" i="11"/>
  <c r="BB56" i="11"/>
  <c r="AT56" i="11"/>
  <c r="BX55" i="11"/>
  <c r="BP55" i="11"/>
  <c r="BH55" i="11"/>
  <c r="AZ55" i="11"/>
  <c r="AR55" i="11"/>
  <c r="BV54" i="11"/>
  <c r="BN54" i="11"/>
  <c r="BF54" i="11"/>
  <c r="AX54" i="11"/>
  <c r="AP54" i="11"/>
  <c r="L29" i="12" s="1"/>
  <c r="BT53" i="11"/>
  <c r="BL53" i="11"/>
  <c r="BD53" i="11"/>
  <c r="AV53" i="11"/>
  <c r="BZ52" i="11"/>
  <c r="BR52" i="11"/>
  <c r="BJ52" i="11"/>
  <c r="BB52" i="11"/>
  <c r="AT52" i="11"/>
  <c r="BX51" i="11"/>
  <c r="BP51" i="11"/>
  <c r="BH51" i="11"/>
  <c r="AZ51" i="11"/>
  <c r="AR51" i="11"/>
  <c r="BV50" i="11"/>
  <c r="BN50" i="11"/>
  <c r="BF50" i="11"/>
  <c r="AX50" i="11"/>
  <c r="AP50" i="11"/>
  <c r="BT49" i="11"/>
  <c r="BL49" i="11"/>
  <c r="BD49" i="11"/>
  <c r="AV49" i="11"/>
  <c r="BZ48" i="11"/>
  <c r="BR48" i="11"/>
  <c r="BJ48" i="11"/>
  <c r="BB48" i="11"/>
  <c r="AT48" i="11"/>
  <c r="BX47" i="11"/>
  <c r="BP47" i="11"/>
  <c r="BH47" i="11"/>
  <c r="AZ47" i="11"/>
  <c r="AR47" i="11"/>
  <c r="BV46" i="11"/>
  <c r="BN46" i="11"/>
  <c r="BF46" i="11"/>
  <c r="AX46" i="11"/>
  <c r="AP46" i="11"/>
  <c r="BT43" i="11"/>
  <c r="BL43" i="11"/>
  <c r="BD43" i="11"/>
  <c r="AV43" i="11"/>
  <c r="BZ42" i="11"/>
  <c r="BR42" i="11"/>
  <c r="BJ42" i="11"/>
  <c r="BB42" i="11"/>
  <c r="AT42" i="11"/>
  <c r="BX41" i="11"/>
  <c r="BP41" i="11"/>
  <c r="BH41" i="11"/>
  <c r="AZ41" i="11"/>
  <c r="AR41" i="11"/>
  <c r="BV40" i="11"/>
  <c r="BN40" i="11"/>
  <c r="BF40" i="11"/>
  <c r="AX40" i="11"/>
  <c r="AP40" i="11"/>
  <c r="BT39" i="11"/>
  <c r="BL39" i="11"/>
  <c r="BD39" i="11"/>
  <c r="AV39" i="11"/>
  <c r="BZ38" i="11"/>
  <c r="BR38" i="11"/>
  <c r="BJ38" i="11"/>
  <c r="BB38" i="11"/>
  <c r="AT38" i="11"/>
  <c r="BX37" i="11"/>
  <c r="BP37" i="11"/>
  <c r="BH37" i="11"/>
  <c r="AZ37" i="11"/>
  <c r="AR37" i="11"/>
  <c r="BV36" i="11"/>
  <c r="BN36" i="11"/>
  <c r="BF36" i="11"/>
  <c r="AX36" i="11"/>
  <c r="AP36" i="11"/>
  <c r="BT35" i="11"/>
  <c r="BL35" i="11"/>
  <c r="BD35" i="11"/>
  <c r="AV35" i="11"/>
  <c r="BZ34" i="11"/>
  <c r="BR34" i="11"/>
  <c r="BJ34" i="11"/>
  <c r="BB34" i="11"/>
  <c r="AT34" i="11"/>
  <c r="BX33" i="11"/>
  <c r="BP33" i="11"/>
  <c r="BH33" i="11"/>
  <c r="AZ33" i="11"/>
  <c r="AR33" i="11"/>
  <c r="BV32" i="11"/>
  <c r="BN32" i="11"/>
  <c r="BF32" i="11"/>
  <c r="AX32" i="11"/>
  <c r="AP32" i="11"/>
  <c r="BT31" i="11"/>
  <c r="BL31" i="11"/>
  <c r="BD31" i="11"/>
  <c r="AV31" i="11"/>
  <c r="BZ30" i="11"/>
  <c r="BR30" i="11"/>
  <c r="BJ30" i="11"/>
  <c r="BB30" i="11"/>
  <c r="AV87" i="11"/>
  <c r="BC85" i="11"/>
  <c r="AQ87" i="11"/>
  <c r="AU85" i="11"/>
  <c r="BG83" i="11"/>
  <c r="BS81" i="11"/>
  <c r="AS80" i="11"/>
  <c r="BE78" i="11"/>
  <c r="BQ76" i="11"/>
  <c r="AQ75" i="11"/>
  <c r="BC73" i="11"/>
  <c r="BO71" i="11"/>
  <c r="AW70" i="11"/>
  <c r="BB69" i="11"/>
  <c r="BH68" i="11"/>
  <c r="BN65" i="11"/>
  <c r="BT64" i="11"/>
  <c r="BZ63" i="11"/>
  <c r="AT63" i="11"/>
  <c r="AZ62" i="11"/>
  <c r="BF61" i="11"/>
  <c r="BL60" i="11"/>
  <c r="BR59" i="11"/>
  <c r="AP59" i="11"/>
  <c r="BL58" i="11"/>
  <c r="AV58" i="11"/>
  <c r="BR57" i="11"/>
  <c r="BB57" i="11"/>
  <c r="BX56" i="11"/>
  <c r="BH56" i="11"/>
  <c r="AR56" i="11"/>
  <c r="BN55" i="11"/>
  <c r="AX55" i="11"/>
  <c r="BT54" i="11"/>
  <c r="BD54" i="11"/>
  <c r="BZ53" i="11"/>
  <c r="BJ53" i="11"/>
  <c r="AT53" i="11"/>
  <c r="BP52" i="11"/>
  <c r="AZ52" i="11"/>
  <c r="BV51" i="11"/>
  <c r="BF51" i="11"/>
  <c r="AP51" i="11"/>
  <c r="BL50" i="11"/>
  <c r="AV50" i="11"/>
  <c r="BR49" i="11"/>
  <c r="BB49" i="11"/>
  <c r="BX48" i="11"/>
  <c r="BH48" i="11"/>
  <c r="AR48" i="11"/>
  <c r="BN47" i="11"/>
  <c r="AX47" i="11"/>
  <c r="BT46" i="11"/>
  <c r="BD46" i="11"/>
  <c r="BZ43" i="11"/>
  <c r="BJ43" i="11"/>
  <c r="AT43" i="11"/>
  <c r="BP42" i="11"/>
  <c r="AZ42" i="11"/>
  <c r="BV41" i="11"/>
  <c r="BF41" i="11"/>
  <c r="AP41" i="11"/>
  <c r="BL40" i="11"/>
  <c r="AV40" i="11"/>
  <c r="BR39" i="11"/>
  <c r="BB39" i="11"/>
  <c r="BX38" i="11"/>
  <c r="BH38" i="11"/>
  <c r="AR38" i="11"/>
  <c r="BN37" i="11"/>
  <c r="AX37" i="11"/>
  <c r="BT36" i="11"/>
  <c r="BD36" i="11"/>
  <c r="BZ35" i="11"/>
  <c r="BJ35" i="11"/>
  <c r="AT35" i="11"/>
  <c r="BP34" i="11"/>
  <c r="AZ34" i="11"/>
  <c r="BV33" i="11"/>
  <c r="BF33" i="11"/>
  <c r="AP33" i="11"/>
  <c r="BL32" i="11"/>
  <c r="AV32" i="11"/>
  <c r="R22" i="12" s="1"/>
  <c r="BR31" i="11"/>
  <c r="BB31" i="11"/>
  <c r="BX30" i="11"/>
  <c r="BH30" i="11"/>
  <c r="AV30" i="11"/>
  <c r="BZ29" i="11"/>
  <c r="BR29" i="11"/>
  <c r="BJ29" i="11"/>
  <c r="BB29" i="11"/>
  <c r="AT29" i="11"/>
  <c r="BX28" i="11"/>
  <c r="BP28" i="11"/>
  <c r="BH28" i="11"/>
  <c r="AZ28" i="11"/>
  <c r="AR28" i="11"/>
  <c r="BV27" i="11"/>
  <c r="BN27" i="11"/>
  <c r="BF27" i="11"/>
  <c r="AX27" i="11"/>
  <c r="AP27" i="11"/>
  <c r="BT26" i="11"/>
  <c r="BL26" i="11"/>
  <c r="BD26" i="11"/>
  <c r="AV26" i="11"/>
  <c r="BZ25" i="11"/>
  <c r="BR25" i="11"/>
  <c r="BJ25" i="11"/>
  <c r="BB25" i="11"/>
  <c r="AT25" i="11"/>
  <c r="BX24" i="11"/>
  <c r="BP24" i="11"/>
  <c r="BH24" i="11"/>
  <c r="AZ24" i="11"/>
  <c r="AR24" i="11"/>
  <c r="BV21" i="11"/>
  <c r="BN21" i="11"/>
  <c r="BF21" i="11"/>
  <c r="AX21" i="11"/>
  <c r="AP21" i="11"/>
  <c r="BT20" i="11"/>
  <c r="BL20" i="11"/>
  <c r="BD20" i="11"/>
  <c r="AV20" i="11"/>
  <c r="BZ19" i="11"/>
  <c r="BR19" i="11"/>
  <c r="BJ19" i="11"/>
  <c r="BB19" i="11"/>
  <c r="AT19" i="11"/>
  <c r="BX18" i="11"/>
  <c r="BP18" i="11"/>
  <c r="BH18" i="11"/>
  <c r="AZ18" i="11"/>
  <c r="AR18" i="11"/>
  <c r="BV17" i="11"/>
  <c r="BN17" i="11"/>
  <c r="BF17" i="11"/>
  <c r="AX17" i="11"/>
  <c r="AP17" i="11"/>
  <c r="BT16" i="11"/>
  <c r="BL16" i="11"/>
  <c r="BD16" i="11"/>
  <c r="AV16" i="11"/>
  <c r="BZ15" i="11"/>
  <c r="BR15" i="11"/>
  <c r="BJ15" i="11"/>
  <c r="BB15" i="11"/>
  <c r="AT15" i="11"/>
  <c r="BX14" i="11"/>
  <c r="BP14" i="11"/>
  <c r="BH14" i="11"/>
  <c r="AZ14" i="11"/>
  <c r="AR14" i="11"/>
  <c r="BV13" i="11"/>
  <c r="BN13" i="11"/>
  <c r="BF13" i="11"/>
  <c r="AX13" i="11"/>
  <c r="AP13" i="11"/>
  <c r="BT12" i="11"/>
  <c r="BL12" i="11"/>
  <c r="BD12" i="11"/>
  <c r="AV12" i="11"/>
  <c r="BZ11" i="11"/>
  <c r="BR11" i="11"/>
  <c r="BJ11" i="11"/>
  <c r="BB11" i="11"/>
  <c r="AT11" i="11"/>
  <c r="BX10" i="11"/>
  <c r="BP10" i="11"/>
  <c r="BH10" i="11"/>
  <c r="BU86" i="11"/>
  <c r="AR85" i="11"/>
  <c r="BD83" i="11"/>
  <c r="BP81" i="11"/>
  <c r="AP80" i="11"/>
  <c r="BB78" i="11"/>
  <c r="BN76" i="11"/>
  <c r="BZ74" i="11"/>
  <c r="AZ73" i="11"/>
  <c r="BL71" i="11"/>
  <c r="AT70" i="11"/>
  <c r="AZ69" i="11"/>
  <c r="BF68" i="11"/>
  <c r="BL65" i="11"/>
  <c r="BR64" i="11"/>
  <c r="BX63" i="11"/>
  <c r="AR63" i="11"/>
  <c r="AX62" i="11"/>
  <c r="BD61" i="11"/>
  <c r="BJ60" i="11"/>
  <c r="BP59" i="11"/>
  <c r="CA58" i="11"/>
  <c r="BK58" i="11"/>
  <c r="AU58" i="11"/>
  <c r="BQ57" i="11"/>
  <c r="BA57" i="11"/>
  <c r="BW56" i="11"/>
  <c r="BG56" i="11"/>
  <c r="AQ56" i="11"/>
  <c r="BM55" i="11"/>
  <c r="AW55" i="11"/>
  <c r="BS54" i="11"/>
  <c r="BC54" i="11"/>
  <c r="BY53" i="11"/>
  <c r="BI53" i="11"/>
  <c r="AS53" i="11"/>
  <c r="BO52" i="11"/>
  <c r="AY52" i="11"/>
  <c r="BU51" i="11"/>
  <c r="BE51" i="11"/>
  <c r="CA50" i="11"/>
  <c r="BK50" i="11"/>
  <c r="AU50" i="11"/>
  <c r="BQ49" i="11"/>
  <c r="BA49" i="11"/>
  <c r="BW48" i="11"/>
  <c r="BG48" i="11"/>
  <c r="AQ48" i="11"/>
  <c r="BM47" i="11"/>
  <c r="AW47" i="11"/>
  <c r="BS46" i="11"/>
  <c r="BC46" i="11"/>
  <c r="BY43" i="11"/>
  <c r="BI43" i="11"/>
  <c r="AS43" i="11"/>
  <c r="BO42" i="11"/>
  <c r="AY42" i="11"/>
  <c r="BU41" i="11"/>
  <c r="BE41" i="11"/>
  <c r="CA40" i="11"/>
  <c r="BK40" i="11"/>
  <c r="AU40" i="11"/>
  <c r="BQ39" i="11"/>
  <c r="BA39" i="11"/>
  <c r="BW38" i="11"/>
  <c r="BG38" i="11"/>
  <c r="AQ38" i="11"/>
  <c r="BM37" i="11"/>
  <c r="AW37" i="11"/>
  <c r="BS36" i="11"/>
  <c r="BC36" i="11"/>
  <c r="BY35" i="11"/>
  <c r="BI35" i="11"/>
  <c r="AS35" i="11"/>
  <c r="BO34" i="11"/>
  <c r="AY34" i="11"/>
  <c r="BU33" i="11"/>
  <c r="BE33" i="11"/>
  <c r="CA32" i="11"/>
  <c r="BK32" i="11"/>
  <c r="AU32" i="11"/>
  <c r="BQ31" i="11"/>
  <c r="BA31" i="11"/>
  <c r="BW30" i="11"/>
  <c r="BG30" i="11"/>
  <c r="AU30" i="11"/>
  <c r="BY29" i="11"/>
  <c r="BQ29" i="11"/>
  <c r="BI29" i="11"/>
  <c r="BA29" i="11"/>
  <c r="AS29" i="11"/>
  <c r="BW28" i="11"/>
  <c r="BO28" i="11"/>
  <c r="BG28" i="11"/>
  <c r="AY28" i="11"/>
  <c r="AQ28" i="11"/>
  <c r="BU27" i="11"/>
  <c r="BM27" i="11"/>
  <c r="BE27" i="11"/>
  <c r="AW27" i="11"/>
  <c r="CA26" i="11"/>
  <c r="BS26" i="11"/>
  <c r="BK26" i="11"/>
  <c r="BC26" i="11"/>
  <c r="AU26" i="11"/>
  <c r="BY25" i="11"/>
  <c r="BQ25" i="11"/>
  <c r="BI25" i="11"/>
  <c r="BA25" i="11"/>
  <c r="AS25" i="11"/>
  <c r="BW24" i="11"/>
  <c r="BO24" i="11"/>
  <c r="BG24" i="11"/>
  <c r="AY24" i="11"/>
  <c r="AQ24" i="11"/>
  <c r="BU21" i="11"/>
  <c r="BM21" i="11"/>
  <c r="BE21" i="11"/>
  <c r="AW21" i="11"/>
  <c r="CA20" i="11"/>
  <c r="BS20" i="11"/>
  <c r="BK20" i="11"/>
  <c r="BC20" i="11"/>
  <c r="AU20" i="11"/>
  <c r="BY19" i="11"/>
  <c r="BQ19" i="11"/>
  <c r="BI19" i="11"/>
  <c r="BA19" i="11"/>
  <c r="AS19" i="11"/>
  <c r="BW18" i="11"/>
  <c r="BO18" i="11"/>
  <c r="BG18" i="11"/>
  <c r="AY18" i="11"/>
  <c r="AQ18" i="11"/>
  <c r="BU17" i="11"/>
  <c r="BM17" i="11"/>
  <c r="BE17" i="11"/>
  <c r="AW17" i="11"/>
  <c r="CA16" i="11"/>
  <c r="BS16" i="11"/>
  <c r="BK16" i="11"/>
  <c r="BC16" i="11"/>
  <c r="AU16" i="11"/>
  <c r="BY15" i="11"/>
  <c r="BQ15" i="11"/>
  <c r="BI15" i="11"/>
  <c r="BA15" i="11"/>
  <c r="AS15" i="11"/>
  <c r="BW14" i="11"/>
  <c r="BO14" i="11"/>
  <c r="BG14" i="11"/>
  <c r="AY14" i="11"/>
  <c r="AQ14" i="11"/>
  <c r="BU13" i="11"/>
  <c r="BM13" i="11"/>
  <c r="BE13" i="11"/>
  <c r="AW13" i="11"/>
  <c r="CA12" i="11"/>
  <c r="BS12" i="11"/>
  <c r="BK12" i="11"/>
  <c r="BC12" i="11"/>
  <c r="AU12" i="11"/>
  <c r="BY11" i="11"/>
  <c r="BQ11" i="11"/>
  <c r="BI11" i="11"/>
  <c r="BA11" i="11"/>
  <c r="AS11" i="11"/>
  <c r="BW10" i="11"/>
  <c r="BO10" i="11"/>
  <c r="BG10" i="11"/>
  <c r="AY10" i="11"/>
  <c r="BB86" i="11"/>
  <c r="BN84" i="11"/>
  <c r="BZ82" i="11"/>
  <c r="AV37" i="12" s="1"/>
  <c r="AZ81" i="11"/>
  <c r="BL79" i="11"/>
  <c r="BX77" i="11"/>
  <c r="AX76" i="11"/>
  <c r="BJ74" i="11"/>
  <c r="BV72" i="11"/>
  <c r="AV71" i="11"/>
  <c r="BX69" i="11"/>
  <c r="AR69" i="11"/>
  <c r="AX68" i="11"/>
  <c r="BD65" i="11"/>
  <c r="BJ64" i="11"/>
  <c r="BP63" i="11"/>
  <c r="BV62" i="11"/>
  <c r="AP62" i="11"/>
  <c r="AV61" i="11"/>
  <c r="BB60" i="11"/>
  <c r="BH59" i="11"/>
  <c r="BW58" i="11"/>
  <c r="BG58" i="11"/>
  <c r="AQ58" i="11"/>
  <c r="BM57" i="11"/>
  <c r="AW57" i="11"/>
  <c r="BS56" i="11"/>
  <c r="BC56" i="11"/>
  <c r="BY55" i="11"/>
  <c r="BI55" i="11"/>
  <c r="AS55" i="11"/>
  <c r="BO54" i="11"/>
  <c r="AY54" i="11"/>
  <c r="BU53" i="11"/>
  <c r="BE53" i="11"/>
  <c r="CA52" i="11"/>
  <c r="BK52" i="11"/>
  <c r="AU52" i="11"/>
  <c r="BQ51" i="11"/>
  <c r="BA51" i="11"/>
  <c r="BW50" i="11"/>
  <c r="BG50" i="11"/>
  <c r="AQ50" i="11"/>
  <c r="BM49" i="11"/>
  <c r="AW49" i="11"/>
  <c r="BS48" i="11"/>
  <c r="BC48" i="11"/>
  <c r="BY47" i="11"/>
  <c r="BI47" i="11"/>
  <c r="AE27" i="12" s="1"/>
  <c r="AS47" i="11"/>
  <c r="O27" i="12" s="1"/>
  <c r="BO46" i="11"/>
  <c r="AY46" i="11"/>
  <c r="BU43" i="11"/>
  <c r="BE43" i="11"/>
  <c r="CA42" i="11"/>
  <c r="BK42" i="11"/>
  <c r="AU42" i="11"/>
  <c r="BQ41" i="11"/>
  <c r="BA41" i="11"/>
  <c r="BW40" i="11"/>
  <c r="BG40" i="11"/>
  <c r="AQ40" i="11"/>
  <c r="BM39" i="11"/>
  <c r="AW39" i="11"/>
  <c r="BS38" i="11"/>
  <c r="BC38" i="11"/>
  <c r="BY37" i="11"/>
  <c r="BI37" i="11"/>
  <c r="AS37" i="11"/>
  <c r="BO36" i="11"/>
  <c r="AY36" i="11"/>
  <c r="BU35" i="11"/>
  <c r="BE35" i="11"/>
  <c r="CA34" i="11"/>
  <c r="BK34" i="11"/>
  <c r="AU34" i="11"/>
  <c r="BQ33" i="11"/>
  <c r="BA33" i="11"/>
  <c r="BW32" i="11"/>
  <c r="BG32" i="11"/>
  <c r="AQ32" i="11"/>
  <c r="M22" i="12" s="1"/>
  <c r="BM31" i="11"/>
  <c r="AW31" i="11"/>
  <c r="BS30" i="11"/>
  <c r="BC30" i="11"/>
  <c r="AT30" i="11"/>
  <c r="BX29" i="11"/>
  <c r="BP29" i="11"/>
  <c r="BH29" i="11"/>
  <c r="AZ29" i="11"/>
  <c r="AR29" i="11"/>
  <c r="BV28" i="11"/>
  <c r="BN28" i="11"/>
  <c r="BF28" i="11"/>
  <c r="AX28" i="11"/>
  <c r="AP28" i="11"/>
  <c r="BT27" i="11"/>
  <c r="BL27" i="11"/>
  <c r="BD27" i="11"/>
  <c r="AV27" i="11"/>
  <c r="BZ26" i="11"/>
  <c r="BR26" i="11"/>
  <c r="BJ26" i="11"/>
  <c r="BB26" i="11"/>
  <c r="AT26" i="11"/>
  <c r="BX25" i="11"/>
  <c r="BP25" i="11"/>
  <c r="BH25" i="11"/>
  <c r="AZ25" i="11"/>
  <c r="AR25" i="11"/>
  <c r="N20" i="12" s="1"/>
  <c r="BV24" i="11"/>
  <c r="BN24" i="11"/>
  <c r="BF24" i="11"/>
  <c r="AX24" i="11"/>
  <c r="AP24" i="11"/>
  <c r="BT21" i="11"/>
  <c r="BL21" i="11"/>
  <c r="BD21" i="11"/>
  <c r="AV21" i="11"/>
  <c r="BZ20" i="11"/>
  <c r="BR20" i="11"/>
  <c r="BJ20" i="11"/>
  <c r="BB20" i="11"/>
  <c r="AT20" i="11"/>
  <c r="BX19" i="11"/>
  <c r="BP19" i="11"/>
  <c r="BH19" i="11"/>
  <c r="AZ19" i="11"/>
  <c r="AR19" i="11"/>
  <c r="BV18" i="11"/>
  <c r="BN18" i="11"/>
  <c r="BF18" i="11"/>
  <c r="AX18" i="11"/>
  <c r="AP18" i="11"/>
  <c r="BT17" i="11"/>
  <c r="BL17" i="11"/>
  <c r="BD17" i="11"/>
  <c r="AV17" i="11"/>
  <c r="BZ16" i="11"/>
  <c r="BR16" i="11"/>
  <c r="BJ16" i="11"/>
  <c r="BB16" i="11"/>
  <c r="AT16" i="11"/>
  <c r="BX15" i="11"/>
  <c r="BP15" i="11"/>
  <c r="BH15" i="11"/>
  <c r="AZ15" i="11"/>
  <c r="AR15" i="11"/>
  <c r="BV14" i="11"/>
  <c r="BN14" i="11"/>
  <c r="BF14" i="11"/>
  <c r="AX14" i="11"/>
  <c r="AP14" i="11"/>
  <c r="BT13" i="11"/>
  <c r="BL13" i="11"/>
  <c r="BD13" i="11"/>
  <c r="AV13" i="11"/>
  <c r="BZ12" i="11"/>
  <c r="BR12" i="11"/>
  <c r="BJ12" i="11"/>
  <c r="BB12" i="11"/>
  <c r="AT12" i="11"/>
  <c r="BX11" i="11"/>
  <c r="BP11" i="11"/>
  <c r="BH11" i="11"/>
  <c r="AZ11" i="11"/>
  <c r="AR11" i="11"/>
  <c r="BV10" i="11"/>
  <c r="BN10" i="11"/>
  <c r="BF10" i="11"/>
  <c r="CA85" i="11"/>
  <c r="BA84" i="11"/>
  <c r="BM82" i="11"/>
  <c r="BY80" i="11"/>
  <c r="AY79" i="11"/>
  <c r="BK77" i="11"/>
  <c r="BW75" i="11"/>
  <c r="AW74" i="11"/>
  <c r="BI72" i="11"/>
  <c r="BV70" i="11"/>
  <c r="BR69" i="11"/>
  <c r="BX68" i="11"/>
  <c r="AR68" i="11"/>
  <c r="AX65" i="11"/>
  <c r="BD64" i="11"/>
  <c r="BJ63" i="11"/>
  <c r="BP62" i="11"/>
  <c r="BV61" i="11"/>
  <c r="AP61" i="11"/>
  <c r="AV60" i="11"/>
  <c r="BB59" i="11"/>
  <c r="BT58" i="11"/>
  <c r="BD58" i="11"/>
  <c r="BZ57" i="11"/>
  <c r="BJ57" i="11"/>
  <c r="AT57" i="11"/>
  <c r="BP56" i="11"/>
  <c r="AZ56" i="11"/>
  <c r="BV55" i="11"/>
  <c r="BF55" i="11"/>
  <c r="AP55" i="11"/>
  <c r="BL54" i="11"/>
  <c r="AV54" i="11"/>
  <c r="BR53" i="11"/>
  <c r="BB53" i="11"/>
  <c r="BX52" i="11"/>
  <c r="BH52" i="11"/>
  <c r="AR52" i="11"/>
  <c r="BN51" i="11"/>
  <c r="AX51" i="11"/>
  <c r="BT50" i="11"/>
  <c r="BD50" i="11"/>
  <c r="BZ49" i="11"/>
  <c r="BJ49" i="11"/>
  <c r="AT49" i="11"/>
  <c r="BP48" i="11"/>
  <c r="AZ48" i="11"/>
  <c r="BV47" i="11"/>
  <c r="BF47" i="11"/>
  <c r="AP47" i="11"/>
  <c r="BL46" i="11"/>
  <c r="AV46" i="11"/>
  <c r="BR43" i="11"/>
  <c r="BB43" i="11"/>
  <c r="BX42" i="11"/>
  <c r="BH42" i="11"/>
  <c r="AR42" i="11"/>
  <c r="BN41" i="11"/>
  <c r="AX41" i="11"/>
  <c r="BT40" i="11"/>
  <c r="BD40" i="11"/>
  <c r="BZ39" i="11"/>
  <c r="BJ39" i="11"/>
  <c r="AT39" i="11"/>
  <c r="BP38" i="11"/>
  <c r="AL23" i="12" s="1"/>
  <c r="AZ38" i="11"/>
  <c r="BV37" i="11"/>
  <c r="BF37" i="11"/>
  <c r="AP37" i="11"/>
  <c r="BL36" i="11"/>
  <c r="AV36" i="11"/>
  <c r="BR35" i="11"/>
  <c r="BB35" i="11"/>
  <c r="BX34" i="11"/>
  <c r="BH34" i="11"/>
  <c r="AR34" i="11"/>
  <c r="BN33" i="11"/>
  <c r="AX33" i="11"/>
  <c r="BT32" i="11"/>
  <c r="AP22" i="12" s="1"/>
  <c r="BD32" i="11"/>
  <c r="BZ31" i="11"/>
  <c r="BJ31" i="11"/>
  <c r="AT31" i="11"/>
  <c r="BP30" i="11"/>
  <c r="AZ30" i="11"/>
  <c r="AR30" i="11"/>
  <c r="BV29" i="11"/>
  <c r="BN29" i="11"/>
  <c r="BF29" i="11"/>
  <c r="AX29" i="11"/>
  <c r="AP29" i="11"/>
  <c r="BT28" i="11"/>
  <c r="BL28" i="11"/>
  <c r="BD28" i="11"/>
  <c r="AV28" i="11"/>
  <c r="BZ27" i="11"/>
  <c r="BR27" i="11"/>
  <c r="BJ27" i="11"/>
  <c r="BB27" i="11"/>
  <c r="AT27" i="11"/>
  <c r="BX26" i="11"/>
  <c r="BP26" i="11"/>
  <c r="BH26" i="11"/>
  <c r="AZ26" i="11"/>
  <c r="AR26" i="11"/>
  <c r="BV25" i="11"/>
  <c r="BN25" i="11"/>
  <c r="BF25" i="11"/>
  <c r="AX25" i="11"/>
  <c r="AP25" i="11"/>
  <c r="BT24" i="11"/>
  <c r="BL24" i="11"/>
  <c r="BD24" i="11"/>
  <c r="AV24" i="11"/>
  <c r="BZ21" i="11"/>
  <c r="BR21" i="11"/>
  <c r="BJ21" i="11"/>
  <c r="BB21" i="11"/>
  <c r="AT21" i="11"/>
  <c r="BX20" i="11"/>
  <c r="BP20" i="11"/>
  <c r="BH20" i="11"/>
  <c r="AZ20" i="11"/>
  <c r="AR20" i="11"/>
  <c r="BV19" i="11"/>
  <c r="BN19" i="11"/>
  <c r="BF19" i="11"/>
  <c r="AX19" i="11"/>
  <c r="AP19" i="11"/>
  <c r="BT18" i="11"/>
  <c r="BL18" i="11"/>
  <c r="BD18" i="11"/>
  <c r="AV18" i="11"/>
  <c r="BZ17" i="11"/>
  <c r="BR17" i="11"/>
  <c r="BJ17" i="11"/>
  <c r="BB17" i="11"/>
  <c r="AT17" i="11"/>
  <c r="BX16" i="11"/>
  <c r="BP16" i="11"/>
  <c r="BH16" i="11"/>
  <c r="AZ16" i="11"/>
  <c r="AR16" i="11"/>
  <c r="BV15" i="11"/>
  <c r="BN15" i="11"/>
  <c r="BF15" i="11"/>
  <c r="AX15" i="11"/>
  <c r="AP15" i="11"/>
  <c r="BT14" i="11"/>
  <c r="BL14" i="11"/>
  <c r="BD14" i="11"/>
  <c r="AV14" i="11"/>
  <c r="BZ13" i="11"/>
  <c r="BR13" i="11"/>
  <c r="BJ13" i="11"/>
  <c r="BB13" i="11"/>
  <c r="AT13" i="11"/>
  <c r="BX12" i="11"/>
  <c r="BP12" i="11"/>
  <c r="BH12" i="11"/>
  <c r="AZ12" i="11"/>
  <c r="AR12" i="11"/>
  <c r="BV11" i="11"/>
  <c r="BN11" i="11"/>
  <c r="BF11" i="11"/>
  <c r="AX11" i="11"/>
  <c r="AP11" i="11"/>
  <c r="BT10" i="11"/>
  <c r="BL10" i="11"/>
  <c r="BD10" i="11"/>
  <c r="AW86" i="11"/>
  <c r="BX85" i="11"/>
  <c r="AT82" i="11"/>
  <c r="BR78" i="11"/>
  <c r="BD75" i="11"/>
  <c r="AP72" i="11"/>
  <c r="BH69" i="11"/>
  <c r="BT65" i="11"/>
  <c r="AT64" i="11"/>
  <c r="BF62" i="11"/>
  <c r="BR60" i="11"/>
  <c r="AT59" i="11"/>
  <c r="AY58" i="11"/>
  <c r="BE57" i="11"/>
  <c r="BK56" i="11"/>
  <c r="BQ55" i="11"/>
  <c r="BW54" i="11"/>
  <c r="AQ54" i="11"/>
  <c r="M29" i="12" s="1"/>
  <c r="AW53" i="11"/>
  <c r="BC52" i="11"/>
  <c r="BI51" i="11"/>
  <c r="BO50" i="11"/>
  <c r="BU49" i="11"/>
  <c r="CA48" i="11"/>
  <c r="AU48" i="11"/>
  <c r="BA47" i="11"/>
  <c r="BG46" i="11"/>
  <c r="BM43" i="11"/>
  <c r="BS42" i="11"/>
  <c r="BY41" i="11"/>
  <c r="AS41" i="11"/>
  <c r="AY40" i="11"/>
  <c r="BE39" i="11"/>
  <c r="BK38" i="11"/>
  <c r="BQ37" i="11"/>
  <c r="BW36" i="11"/>
  <c r="AQ36" i="11"/>
  <c r="AW35" i="11"/>
  <c r="BC34" i="11"/>
  <c r="BI33" i="11"/>
  <c r="BO32" i="11"/>
  <c r="BU31" i="11"/>
  <c r="CA30" i="11"/>
  <c r="AX30" i="11"/>
  <c r="BT29" i="11"/>
  <c r="BD29" i="11"/>
  <c r="BZ28" i="11"/>
  <c r="BJ28" i="11"/>
  <c r="AT28" i="11"/>
  <c r="BP27" i="11"/>
  <c r="AZ27" i="11"/>
  <c r="BV26" i="11"/>
  <c r="BF26" i="11"/>
  <c r="AP26" i="11"/>
  <c r="BL25" i="11"/>
  <c r="AV25" i="11"/>
  <c r="BR24" i="11"/>
  <c r="BB24" i="11"/>
  <c r="BX21" i="11"/>
  <c r="BH21" i="11"/>
  <c r="AR21" i="11"/>
  <c r="BN20" i="11"/>
  <c r="AX20" i="11"/>
  <c r="BT19" i="11"/>
  <c r="BD19" i="11"/>
  <c r="BZ18" i="11"/>
  <c r="BJ18" i="11"/>
  <c r="AT18" i="11"/>
  <c r="BP17" i="11"/>
  <c r="AZ17" i="11"/>
  <c r="BV16" i="11"/>
  <c r="BF16" i="11"/>
  <c r="AP16" i="11"/>
  <c r="BL15" i="11"/>
  <c r="AV15" i="11"/>
  <c r="BR14" i="11"/>
  <c r="BB14" i="11"/>
  <c r="BX13" i="11"/>
  <c r="BH13" i="11"/>
  <c r="AR13" i="11"/>
  <c r="BN12" i="11"/>
  <c r="AX12" i="11"/>
  <c r="BT11" i="11"/>
  <c r="BD11" i="11"/>
  <c r="BZ10" i="11"/>
  <c r="BJ10" i="11"/>
  <c r="AW10" i="11"/>
  <c r="CA9" i="11"/>
  <c r="BS9" i="11"/>
  <c r="BK9" i="11"/>
  <c r="BC9" i="11"/>
  <c r="AU9" i="11"/>
  <c r="BY8" i="11"/>
  <c r="BQ8" i="11"/>
  <c r="BI8" i="11"/>
  <c r="BA8" i="11"/>
  <c r="AS8" i="11"/>
  <c r="BW7" i="11"/>
  <c r="BO7" i="11"/>
  <c r="BG7" i="11"/>
  <c r="AY7" i="11"/>
  <c r="AQ7" i="11"/>
  <c r="BU6" i="11"/>
  <c r="BM6" i="11"/>
  <c r="BE6" i="11"/>
  <c r="AW6" i="11"/>
  <c r="CA5" i="11"/>
  <c r="BS5" i="11"/>
  <c r="BK5" i="11"/>
  <c r="BC5" i="11"/>
  <c r="AU5" i="11"/>
  <c r="BY4" i="11"/>
  <c r="BQ4" i="11"/>
  <c r="BI4" i="11"/>
  <c r="BA4" i="11"/>
  <c r="AS4" i="11"/>
  <c r="BW3" i="11"/>
  <c r="BO3" i="11"/>
  <c r="BG3" i="11"/>
  <c r="AY3" i="11"/>
  <c r="AQ3" i="11"/>
  <c r="BU2" i="11"/>
  <c r="BM2" i="11"/>
  <c r="BE2" i="11"/>
  <c r="AW2" i="11"/>
  <c r="BH77" i="11"/>
  <c r="BV68" i="11"/>
  <c r="BT61" i="11"/>
  <c r="BY57" i="11"/>
  <c r="BE55" i="11"/>
  <c r="BW52" i="11"/>
  <c r="BC50" i="11"/>
  <c r="BU47" i="11"/>
  <c r="BA43" i="11"/>
  <c r="BS40" i="11"/>
  <c r="AY38" i="11"/>
  <c r="BQ35" i="11"/>
  <c r="AW33" i="11"/>
  <c r="BO30" i="11"/>
  <c r="AW29" i="11"/>
  <c r="BY27" i="11"/>
  <c r="BO26" i="11"/>
  <c r="BE25" i="11"/>
  <c r="AU24" i="11"/>
  <c r="BW20" i="11"/>
  <c r="BM19" i="11"/>
  <c r="BC18" i="11"/>
  <c r="AS17" i="11"/>
  <c r="BU15" i="11"/>
  <c r="AU14" i="11"/>
  <c r="BW12" i="11"/>
  <c r="BM11" i="11"/>
  <c r="BC10" i="11"/>
  <c r="AZ9" i="11"/>
  <c r="BN8" i="11"/>
  <c r="AP8" i="11"/>
  <c r="BH85" i="11"/>
  <c r="CA81" i="11"/>
  <c r="BM78" i="11"/>
  <c r="AY75" i="11"/>
  <c r="BW71" i="11"/>
  <c r="BF69" i="11"/>
  <c r="BR65" i="11"/>
  <c r="AR64" i="11"/>
  <c r="BD62" i="11"/>
  <c r="BP60" i="11"/>
  <c r="AQ59" i="11"/>
  <c r="AW58" i="11"/>
  <c r="BC57" i="11"/>
  <c r="BI56" i="11"/>
  <c r="BO55" i="11"/>
  <c r="BU54" i="11"/>
  <c r="CA53" i="11"/>
  <c r="AU53" i="11"/>
  <c r="BA52" i="11"/>
  <c r="BG51" i="11"/>
  <c r="BM50" i="11"/>
  <c r="BS49" i="11"/>
  <c r="BY48" i="11"/>
  <c r="AS48" i="11"/>
  <c r="AY47" i="11"/>
  <c r="BE46" i="11"/>
  <c r="BK43" i="11"/>
  <c r="BQ42" i="11"/>
  <c r="BW41" i="11"/>
  <c r="AQ41" i="11"/>
  <c r="AW40" i="11"/>
  <c r="BC39" i="11"/>
  <c r="BI38" i="11"/>
  <c r="BO37" i="11"/>
  <c r="BU36" i="11"/>
  <c r="CA35" i="11"/>
  <c r="AU35" i="11"/>
  <c r="BA34" i="11"/>
  <c r="BG33" i="11"/>
  <c r="BM32" i="11"/>
  <c r="AI22" i="12" s="1"/>
  <c r="BS31" i="11"/>
  <c r="BY30" i="11"/>
  <c r="AW30" i="11"/>
  <c r="BS29" i="11"/>
  <c r="BC29" i="11"/>
  <c r="BY28" i="11"/>
  <c r="BI28" i="11"/>
  <c r="AS28" i="11"/>
  <c r="BO27" i="11"/>
  <c r="AY27" i="11"/>
  <c r="BU26" i="11"/>
  <c r="BE26" i="11"/>
  <c r="CA25" i="11"/>
  <c r="BK25" i="11"/>
  <c r="AU25" i="11"/>
  <c r="BQ24" i="11"/>
  <c r="BA24" i="11"/>
  <c r="BW21" i="11"/>
  <c r="BG21" i="11"/>
  <c r="AQ21" i="11"/>
  <c r="BM20" i="11"/>
  <c r="AW20" i="11"/>
  <c r="BS19" i="11"/>
  <c r="BC19" i="11"/>
  <c r="BY18" i="11"/>
  <c r="BI18" i="11"/>
  <c r="AS18" i="11"/>
  <c r="BO17" i="11"/>
  <c r="AY17" i="11"/>
  <c r="BU16" i="11"/>
  <c r="BE16" i="11"/>
  <c r="CA15" i="11"/>
  <c r="BK15" i="11"/>
  <c r="AU15" i="11"/>
  <c r="BQ14" i="11"/>
  <c r="BA14" i="11"/>
  <c r="BW13" i="11"/>
  <c r="BG13" i="11"/>
  <c r="AQ13" i="11"/>
  <c r="BM12" i="11"/>
  <c r="AW12" i="11"/>
  <c r="BS11" i="11"/>
  <c r="BC11" i="11"/>
  <c r="BY10" i="11"/>
  <c r="BI10" i="11"/>
  <c r="AV10" i="11"/>
  <c r="BZ9" i="11"/>
  <c r="BR9" i="11"/>
  <c r="BJ9" i="11"/>
  <c r="BB9" i="11"/>
  <c r="AT9" i="11"/>
  <c r="BX8" i="11"/>
  <c r="BP8" i="11"/>
  <c r="BH8" i="11"/>
  <c r="AZ8" i="11"/>
  <c r="AR8" i="11"/>
  <c r="BV7" i="11"/>
  <c r="BN7" i="11"/>
  <c r="BF7" i="11"/>
  <c r="AX7" i="11"/>
  <c r="AP7" i="11"/>
  <c r="BT6" i="11"/>
  <c r="BL6" i="11"/>
  <c r="BD6" i="11"/>
  <c r="AV6" i="11"/>
  <c r="BZ5" i="11"/>
  <c r="BR5" i="11"/>
  <c r="BJ5" i="11"/>
  <c r="BB5" i="11"/>
  <c r="AT5" i="11"/>
  <c r="BX4" i="11"/>
  <c r="BP4" i="11"/>
  <c r="BH4" i="11"/>
  <c r="AZ4" i="11"/>
  <c r="AR4" i="11"/>
  <c r="BV3" i="11"/>
  <c r="BN3" i="11"/>
  <c r="BF3" i="11"/>
  <c r="AX3" i="11"/>
  <c r="AP3" i="11"/>
  <c r="BT2" i="11"/>
  <c r="BL2" i="11"/>
  <c r="BD2" i="11"/>
  <c r="AV2" i="11"/>
  <c r="AX84" i="11"/>
  <c r="BS70" i="11"/>
  <c r="BH63" i="11"/>
  <c r="BS58" i="11"/>
  <c r="AY56" i="11"/>
  <c r="BQ53" i="11"/>
  <c r="AW51" i="11"/>
  <c r="BO48" i="11"/>
  <c r="AU46" i="11"/>
  <c r="BM41" i="11"/>
  <c r="AS39" i="11"/>
  <c r="BK36" i="11"/>
  <c r="AQ34" i="11"/>
  <c r="BI31" i="11"/>
  <c r="BM29" i="11"/>
  <c r="BS28" i="11"/>
  <c r="BI27" i="11"/>
  <c r="AY26" i="11"/>
  <c r="CA24" i="11"/>
  <c r="BQ21" i="11"/>
  <c r="BG20" i="11"/>
  <c r="AW19" i="11"/>
  <c r="BY17" i="11"/>
  <c r="BO16" i="11"/>
  <c r="BE15" i="11"/>
  <c r="BK14" i="11"/>
  <c r="BA13" i="11"/>
  <c r="AQ12" i="11"/>
  <c r="BS10" i="11"/>
  <c r="BX9" i="11"/>
  <c r="BP9" i="11"/>
  <c r="AR9" i="11"/>
  <c r="BF8" i="11"/>
  <c r="BT7" i="11"/>
  <c r="BI84" i="11"/>
  <c r="AU81" i="11"/>
  <c r="BS77" i="11"/>
  <c r="BE74" i="11"/>
  <c r="AQ71" i="11"/>
  <c r="AP69" i="11"/>
  <c r="BB65" i="11"/>
  <c r="BN63" i="11"/>
  <c r="BZ61" i="11"/>
  <c r="AZ60" i="11"/>
  <c r="BU58" i="11"/>
  <c r="CA57" i="11"/>
  <c r="AU57" i="11"/>
  <c r="BA56" i="11"/>
  <c r="BG55" i="11"/>
  <c r="BM54" i="11"/>
  <c r="BS53" i="11"/>
  <c r="BY52" i="11"/>
  <c r="AS52" i="11"/>
  <c r="AY51" i="11"/>
  <c r="BE50" i="11"/>
  <c r="BK49" i="11"/>
  <c r="BQ48" i="11"/>
  <c r="BW47" i="11"/>
  <c r="AQ47" i="11"/>
  <c r="AW46" i="11"/>
  <c r="BC43" i="11"/>
  <c r="BI42" i="11"/>
  <c r="BO41" i="11"/>
  <c r="BU40" i="11"/>
  <c r="CA39" i="11"/>
  <c r="AU39" i="11"/>
  <c r="BA38" i="11"/>
  <c r="BG37" i="11"/>
  <c r="BM36" i="11"/>
  <c r="BS35" i="11"/>
  <c r="BY34" i="11"/>
  <c r="AS34" i="11"/>
  <c r="AY33" i="11"/>
  <c r="BE32" i="11"/>
  <c r="AA22" i="12" s="1"/>
  <c r="BK31" i="11"/>
  <c r="BQ30" i="11"/>
  <c r="AS30" i="11"/>
  <c r="BO29" i="11"/>
  <c r="AY29" i="11"/>
  <c r="BU28" i="11"/>
  <c r="BE28" i="11"/>
  <c r="CA27" i="11"/>
  <c r="BK27" i="11"/>
  <c r="AU27" i="11"/>
  <c r="BQ26" i="11"/>
  <c r="BA26" i="11"/>
  <c r="BW25" i="11"/>
  <c r="BG25" i="11"/>
  <c r="AQ25" i="11"/>
  <c r="BM24" i="11"/>
  <c r="AW24" i="11"/>
  <c r="BS21" i="11"/>
  <c r="BC21" i="11"/>
  <c r="BY20" i="11"/>
  <c r="BI20" i="11"/>
  <c r="AS20" i="11"/>
  <c r="BO19" i="11"/>
  <c r="AY19" i="11"/>
  <c r="BU18" i="11"/>
  <c r="BE18" i="11"/>
  <c r="CA17" i="11"/>
  <c r="BK17" i="11"/>
  <c r="AU17" i="11"/>
  <c r="BQ16" i="11"/>
  <c r="BA16" i="11"/>
  <c r="BW15" i="11"/>
  <c r="BG15" i="11"/>
  <c r="AQ15" i="11"/>
  <c r="BM14" i="11"/>
  <c r="AW14" i="11"/>
  <c r="BS13" i="11"/>
  <c r="BC13" i="11"/>
  <c r="BY12" i="11"/>
  <c r="BI12" i="11"/>
  <c r="AS12" i="11"/>
  <c r="BO11" i="11"/>
  <c r="AY11" i="11"/>
  <c r="BU10" i="11"/>
  <c r="BE10" i="11"/>
  <c r="AA15" i="12" s="1"/>
  <c r="AU10" i="11"/>
  <c r="BY9" i="11"/>
  <c r="BQ9" i="11"/>
  <c r="BI9" i="11"/>
  <c r="BA9" i="11"/>
  <c r="AS9" i="11"/>
  <c r="BW8" i="11"/>
  <c r="BO8" i="11"/>
  <c r="BG8" i="11"/>
  <c r="AY8" i="11"/>
  <c r="AQ8" i="11"/>
  <c r="BU7" i="11"/>
  <c r="BM7" i="11"/>
  <c r="BE7" i="11"/>
  <c r="AW7" i="11"/>
  <c r="CA6" i="11"/>
  <c r="BS6" i="11"/>
  <c r="BK6" i="11"/>
  <c r="BC6" i="11"/>
  <c r="AU6" i="11"/>
  <c r="BY5" i="11"/>
  <c r="BQ5" i="11"/>
  <c r="BI5" i="11"/>
  <c r="BA5" i="11"/>
  <c r="AS5" i="11"/>
  <c r="BW4" i="11"/>
  <c r="BO4" i="11"/>
  <c r="BG4" i="11"/>
  <c r="AY4" i="11"/>
  <c r="AQ4" i="11"/>
  <c r="BU3" i="11"/>
  <c r="BM3" i="11"/>
  <c r="BE3" i="11"/>
  <c r="AW3" i="11"/>
  <c r="CA2" i="11"/>
  <c r="BS2" i="11"/>
  <c r="BK2" i="11"/>
  <c r="BC2" i="11"/>
  <c r="AU2" i="11"/>
  <c r="BV80" i="11"/>
  <c r="AT74" i="11"/>
  <c r="AV65" i="11"/>
  <c r="AT60" i="11"/>
  <c r="AS57" i="11"/>
  <c r="BK54" i="11"/>
  <c r="AQ52" i="11"/>
  <c r="BI49" i="11"/>
  <c r="CA46" i="11"/>
  <c r="BG42" i="11"/>
  <c r="BY39" i="11"/>
  <c r="BE37" i="11"/>
  <c r="BW34" i="11"/>
  <c r="BC32" i="11"/>
  <c r="AQ30" i="11"/>
  <c r="BC28" i="11"/>
  <c r="AS27" i="11"/>
  <c r="BU25" i="11"/>
  <c r="BK24" i="11"/>
  <c r="BA21" i="11"/>
  <c r="AQ20" i="11"/>
  <c r="BS18" i="11"/>
  <c r="BI17" i="11"/>
  <c r="AY16" i="11"/>
  <c r="CA14" i="11"/>
  <c r="BQ13" i="11"/>
  <c r="BG12" i="11"/>
  <c r="AW11" i="11"/>
  <c r="AT10" i="11"/>
  <c r="BH9" i="11"/>
  <c r="BV8" i="11"/>
  <c r="AX8" i="11"/>
  <c r="BL7" i="11"/>
  <c r="BT83" i="11"/>
  <c r="BF80" i="11"/>
  <c r="AR77" i="11"/>
  <c r="BP73" i="11"/>
  <c r="BF70" i="11"/>
  <c r="BN68" i="11"/>
  <c r="BZ64" i="11"/>
  <c r="AZ63" i="11"/>
  <c r="BL61" i="11"/>
  <c r="BX59" i="11"/>
  <c r="BO58" i="11"/>
  <c r="BU57" i="11"/>
  <c r="CA56" i="11"/>
  <c r="AU56" i="11"/>
  <c r="BA55" i="11"/>
  <c r="BG54" i="11"/>
  <c r="BM53" i="11"/>
  <c r="BS52" i="11"/>
  <c r="BY51" i="11"/>
  <c r="AS51" i="11"/>
  <c r="AY50" i="11"/>
  <c r="BE49" i="11"/>
  <c r="BK48" i="11"/>
  <c r="BQ47" i="11"/>
  <c r="BW46" i="11"/>
  <c r="AQ46" i="11"/>
  <c r="AW43" i="11"/>
  <c r="BC42" i="11"/>
  <c r="BI41" i="11"/>
  <c r="BO40" i="11"/>
  <c r="BU39" i="11"/>
  <c r="CA38" i="11"/>
  <c r="AU38" i="11"/>
  <c r="BA37" i="11"/>
  <c r="BG36" i="11"/>
  <c r="BM35" i="11"/>
  <c r="BS34" i="11"/>
  <c r="BY33" i="11"/>
  <c r="AS33" i="11"/>
  <c r="AY32" i="11"/>
  <c r="BE31" i="11"/>
  <c r="BK30" i="11"/>
  <c r="AP30" i="11"/>
  <c r="BL29" i="11"/>
  <c r="AV29" i="11"/>
  <c r="BR28" i="11"/>
  <c r="BB28" i="11"/>
  <c r="BX27" i="11"/>
  <c r="BH27" i="11"/>
  <c r="AR27" i="11"/>
  <c r="BN26" i="11"/>
  <c r="AX26" i="11"/>
  <c r="BT25" i="11"/>
  <c r="BD25" i="11"/>
  <c r="BZ24" i="11"/>
  <c r="BJ24" i="11"/>
  <c r="AT24" i="11"/>
  <c r="BP21" i="11"/>
  <c r="AZ21" i="11"/>
  <c r="BV20" i="11"/>
  <c r="BF20" i="11"/>
  <c r="AP20" i="11"/>
  <c r="BL19" i="11"/>
  <c r="AV19" i="11"/>
  <c r="BR18" i="11"/>
  <c r="BB18" i="11"/>
  <c r="BX17" i="11"/>
  <c r="BH17" i="11"/>
  <c r="AR17" i="11"/>
  <c r="BN16" i="11"/>
  <c r="AX16" i="11"/>
  <c r="BT15" i="11"/>
  <c r="BD15" i="11"/>
  <c r="BZ14" i="11"/>
  <c r="BJ14" i="11"/>
  <c r="AT14" i="11"/>
  <c r="BP13" i="11"/>
  <c r="AZ13" i="11"/>
  <c r="BV12" i="11"/>
  <c r="BF12" i="11"/>
  <c r="AP12" i="11"/>
  <c r="BL11" i="11"/>
  <c r="AV11" i="11"/>
  <c r="BR10" i="11"/>
  <c r="BB10" i="11"/>
  <c r="X15" i="12" s="1"/>
  <c r="AS10" i="11"/>
  <c r="BW9" i="11"/>
  <c r="BO9" i="11"/>
  <c r="BG9" i="11"/>
  <c r="AY9" i="11"/>
  <c r="AQ9" i="11"/>
  <c r="BU8" i="11"/>
  <c r="BM8" i="11"/>
  <c r="BE8" i="11"/>
  <c r="AW8" i="11"/>
  <c r="CA7" i="11"/>
  <c r="BS7" i="11"/>
  <c r="BK7" i="11"/>
  <c r="BC7" i="11"/>
  <c r="AU7" i="11"/>
  <c r="BY6" i="11"/>
  <c r="BQ6" i="11"/>
  <c r="BI6" i="11"/>
  <c r="BA6" i="11"/>
  <c r="AS6" i="11"/>
  <c r="BW5" i="11"/>
  <c r="BO5" i="11"/>
  <c r="BG5" i="11"/>
  <c r="AY5" i="11"/>
  <c r="AQ5" i="11"/>
  <c r="BU4" i="11"/>
  <c r="BM4" i="11"/>
  <c r="BE4" i="11"/>
  <c r="AW4" i="11"/>
  <c r="CA3" i="11"/>
  <c r="BS3" i="11"/>
  <c r="BK3" i="11"/>
  <c r="BC3" i="11"/>
  <c r="AU3" i="11"/>
  <c r="BY2" i="11"/>
  <c r="BQ2" i="11"/>
  <c r="BI2" i="11"/>
  <c r="BA2" i="11"/>
  <c r="AS2" i="11"/>
  <c r="BO83" i="11"/>
  <c r="BA80" i="11"/>
  <c r="BY76" i="11"/>
  <c r="BK73" i="11"/>
  <c r="BC70" i="11"/>
  <c r="BL68" i="11"/>
  <c r="BX64" i="11"/>
  <c r="AX63" i="11"/>
  <c r="BJ61" i="11"/>
  <c r="BV59" i="11"/>
  <c r="BM58" i="11"/>
  <c r="BS57" i="11"/>
  <c r="BY56" i="11"/>
  <c r="AS56" i="11"/>
  <c r="AY55" i="11"/>
  <c r="BE54" i="11"/>
  <c r="BK53" i="11"/>
  <c r="BQ52" i="11"/>
  <c r="BW51" i="11"/>
  <c r="AQ51" i="11"/>
  <c r="AW50" i="11"/>
  <c r="BC49" i="11"/>
  <c r="BI48" i="11"/>
  <c r="BO47" i="11"/>
  <c r="BU46" i="11"/>
  <c r="CA43" i="11"/>
  <c r="AU43" i="11"/>
  <c r="BA42" i="11"/>
  <c r="BG41" i="11"/>
  <c r="BM40" i="11"/>
  <c r="BS39" i="11"/>
  <c r="BY38" i="11"/>
  <c r="AU23" i="12" s="1"/>
  <c r="AS38" i="11"/>
  <c r="AY37" i="11"/>
  <c r="BE36" i="11"/>
  <c r="BK35" i="11"/>
  <c r="BQ34" i="11"/>
  <c r="BW33" i="11"/>
  <c r="AQ33" i="11"/>
  <c r="AW32" i="11"/>
  <c r="BC31" i="11"/>
  <c r="BI30" i="11"/>
  <c r="CA29" i="11"/>
  <c r="BK29" i="11"/>
  <c r="AU29" i="11"/>
  <c r="BQ28" i="11"/>
  <c r="BU82" i="11"/>
  <c r="BJ82" i="11"/>
  <c r="BP69" i="11"/>
  <c r="BZ60" i="11"/>
  <c r="BO56" i="11"/>
  <c r="BA53" i="11"/>
  <c r="BY49" i="11"/>
  <c r="BK46" i="11"/>
  <c r="AW41" i="11"/>
  <c r="BU37" i="11"/>
  <c r="BG34" i="11"/>
  <c r="AS31" i="11"/>
  <c r="CA28" i="11"/>
  <c r="BQ27" i="11"/>
  <c r="BI26" i="11"/>
  <c r="BC25" i="11"/>
  <c r="BC24" i="11"/>
  <c r="AU21" i="11"/>
  <c r="CA19" i="11"/>
  <c r="CA18" i="11"/>
  <c r="BS17" i="11"/>
  <c r="BM16" i="11"/>
  <c r="AI16" i="12" s="1"/>
  <c r="BM15" i="11"/>
  <c r="BE14" i="11"/>
  <c r="AY13" i="11"/>
  <c r="AY12" i="11"/>
  <c r="AQ11" i="11"/>
  <c r="AR10" i="11"/>
  <c r="BL9" i="11"/>
  <c r="CA8" i="11"/>
  <c r="BD8" i="11"/>
  <c r="BX7" i="11"/>
  <c r="BB7" i="11"/>
  <c r="BX6" i="11"/>
  <c r="BH6" i="11"/>
  <c r="AR6" i="11"/>
  <c r="BN5" i="11"/>
  <c r="AX5" i="11"/>
  <c r="BT4" i="11"/>
  <c r="BD4" i="11"/>
  <c r="BZ3" i="11"/>
  <c r="BJ3" i="11"/>
  <c r="AT3" i="11"/>
  <c r="BP2" i="11"/>
  <c r="AZ2" i="11"/>
  <c r="BC58" i="11"/>
  <c r="BI39" i="11"/>
  <c r="AW28" i="11"/>
  <c r="BO21" i="11"/>
  <c r="BA17" i="11"/>
  <c r="BQ12" i="11"/>
  <c r="BU9" i="11"/>
  <c r="BJ7" i="11"/>
  <c r="BV5" i="11"/>
  <c r="AV4" i="11"/>
  <c r="BX2" i="11"/>
  <c r="BT62" i="11"/>
  <c r="BG47" i="11"/>
  <c r="BC35" i="11"/>
  <c r="BY26" i="11"/>
  <c r="BE20" i="11"/>
  <c r="AQ16" i="11"/>
  <c r="BG11" i="11"/>
  <c r="BL8" i="11"/>
  <c r="BO6" i="11"/>
  <c r="CA4" i="11"/>
  <c r="BA3" i="11"/>
  <c r="BF72" i="11"/>
  <c r="AQ42" i="11"/>
  <c r="BE29" i="11"/>
  <c r="BI24" i="11"/>
  <c r="AU19" i="11"/>
  <c r="BS15" i="11"/>
  <c r="BE11" i="11"/>
  <c r="BK8" i="11"/>
  <c r="BN6" i="11"/>
  <c r="BZ4" i="11"/>
  <c r="AZ3" i="11"/>
  <c r="AT61" i="11"/>
  <c r="AY41" i="11"/>
  <c r="BS27" i="11"/>
  <c r="AY21" i="11"/>
  <c r="BO15" i="11"/>
  <c r="AU11" i="11"/>
  <c r="BJ8" i="11"/>
  <c r="BJ6" i="11"/>
  <c r="BV4" i="11"/>
  <c r="AV3" i="11"/>
  <c r="BG79" i="11"/>
  <c r="AV68" i="11"/>
  <c r="BF59" i="11"/>
  <c r="BW55" i="11"/>
  <c r="BI52" i="11"/>
  <c r="AU49" i="11"/>
  <c r="BS43" i="11"/>
  <c r="BE40" i="11"/>
  <c r="AQ37" i="11"/>
  <c r="BO33" i="11"/>
  <c r="BA30" i="11"/>
  <c r="BM28" i="11"/>
  <c r="BG27" i="11"/>
  <c r="BG26" i="11"/>
  <c r="AY25" i="11"/>
  <c r="U20" i="12" s="1"/>
  <c r="AS24" i="11"/>
  <c r="AS21" i="11"/>
  <c r="BW19" i="11"/>
  <c r="BQ18" i="11"/>
  <c r="BQ17" i="11"/>
  <c r="BI16" i="11"/>
  <c r="BC15" i="11"/>
  <c r="BC14" i="11"/>
  <c r="AU13" i="11"/>
  <c r="CA11" i="11"/>
  <c r="CA10" i="11"/>
  <c r="AQ10" i="11"/>
  <c r="BF9" i="11"/>
  <c r="BZ8" i="11"/>
  <c r="BC8" i="11"/>
  <c r="BR7" i="11"/>
  <c r="BA7" i="11"/>
  <c r="BW6" i="11"/>
  <c r="BG6" i="11"/>
  <c r="AQ6" i="11"/>
  <c r="BM5" i="11"/>
  <c r="AW5" i="11"/>
  <c r="BS4" i="11"/>
  <c r="BC4" i="11"/>
  <c r="BY3" i="11"/>
  <c r="BI3" i="11"/>
  <c r="AS3" i="11"/>
  <c r="BO2" i="11"/>
  <c r="AY2" i="11"/>
  <c r="BT75" i="11"/>
  <c r="BM51" i="11"/>
  <c r="AU36" i="11"/>
  <c r="AQ27" i="11"/>
  <c r="BO20" i="11"/>
  <c r="AS16" i="11"/>
  <c r="BK11" i="11"/>
  <c r="BR8" i="11"/>
  <c r="BP6" i="11"/>
  <c r="BF5" i="11"/>
  <c r="AB14" i="12" s="1"/>
  <c r="BR3" i="11"/>
  <c r="AR2" i="11"/>
  <c r="AW54" i="11"/>
  <c r="BQ38" i="11"/>
  <c r="AU28" i="11"/>
  <c r="BS24" i="11"/>
  <c r="AW18" i="11"/>
  <c r="BU14" i="11"/>
  <c r="BA10" i="11"/>
  <c r="BI7" i="11"/>
  <c r="BU5" i="11"/>
  <c r="AU4" i="11"/>
  <c r="BG2" i="11"/>
  <c r="AU54" i="11"/>
  <c r="BE47" i="11"/>
  <c r="BA35" i="11"/>
  <c r="BW26" i="11"/>
  <c r="BI21" i="11"/>
  <c r="BY16" i="11"/>
  <c r="BK13" i="11"/>
  <c r="AZ10" i="11"/>
  <c r="BZ7" i="11"/>
  <c r="AX6" i="11"/>
  <c r="BJ4" i="11"/>
  <c r="BV2" i="11"/>
  <c r="BQ56" i="11"/>
  <c r="BM46" i="11"/>
  <c r="AU31" i="11"/>
  <c r="BM25" i="11"/>
  <c r="AQ19" i="11"/>
  <c r="BI14" i="11"/>
  <c r="BM9" i="11"/>
  <c r="BD7" i="11"/>
  <c r="BP5" i="11"/>
  <c r="AP4" i="11"/>
  <c r="AV79" i="11"/>
  <c r="AP68" i="11"/>
  <c r="AZ59" i="11"/>
  <c r="BU55" i="11"/>
  <c r="BG52" i="11"/>
  <c r="AS49" i="11"/>
  <c r="BQ43" i="11"/>
  <c r="BC40" i="11"/>
  <c r="CA36" i="11"/>
  <c r="BM33" i="11"/>
  <c r="AY30" i="11"/>
  <c r="BK28" i="11"/>
  <c r="BC27" i="11"/>
  <c r="AW26" i="11"/>
  <c r="AW25" i="11"/>
  <c r="CA21" i="11"/>
  <c r="BU20" i="11"/>
  <c r="BU19" i="11"/>
  <c r="BM18" i="11"/>
  <c r="BG17" i="11"/>
  <c r="BG16" i="11"/>
  <c r="AC16" i="12" s="1"/>
  <c r="AY15" i="11"/>
  <c r="AS14" i="11"/>
  <c r="AS13" i="11"/>
  <c r="BW11" i="11"/>
  <c r="BQ10" i="11"/>
  <c r="AM15" i="12" s="1"/>
  <c r="AP10" i="11"/>
  <c r="BE9" i="11"/>
  <c r="BT8" i="11"/>
  <c r="BB8" i="11"/>
  <c r="BQ7" i="11"/>
  <c r="AZ7" i="11"/>
  <c r="BV6" i="11"/>
  <c r="BF6" i="11"/>
  <c r="AP6" i="11"/>
  <c r="BL5" i="11"/>
  <c r="AV5" i="11"/>
  <c r="BR4" i="11"/>
  <c r="BB4" i="11"/>
  <c r="BX3" i="11"/>
  <c r="BH3" i="11"/>
  <c r="AD13" i="12" s="1"/>
  <c r="AR3" i="11"/>
  <c r="BN2" i="11"/>
  <c r="AX2" i="11"/>
  <c r="BB64" i="11"/>
  <c r="AY48" i="11"/>
  <c r="BS32" i="11"/>
  <c r="AQ26" i="11"/>
  <c r="BA18" i="11"/>
  <c r="BY13" i="11"/>
  <c r="AX9" i="11"/>
  <c r="AT7" i="11"/>
  <c r="AP5" i="11"/>
  <c r="BB3" i="11"/>
  <c r="BQ72" i="11"/>
  <c r="BU50" i="11"/>
  <c r="CA31" i="11"/>
  <c r="BS25" i="11"/>
  <c r="BE19" i="11"/>
  <c r="BO13" i="11"/>
  <c r="BT9" i="11"/>
  <c r="AT8" i="11"/>
  <c r="AY6" i="11"/>
  <c r="BK4" i="11"/>
  <c r="BW2" i="11"/>
  <c r="BN62" i="11"/>
  <c r="BS50" i="11"/>
  <c r="BY31" i="11"/>
  <c r="BO25" i="11"/>
  <c r="AU18" i="11"/>
  <c r="BE12" i="11"/>
  <c r="AV9" i="11"/>
  <c r="AR7" i="11"/>
  <c r="BD5" i="11"/>
  <c r="BP3" i="11"/>
  <c r="AP2" i="11"/>
  <c r="CA49" i="11"/>
  <c r="BW37" i="11"/>
  <c r="AQ29" i="11"/>
  <c r="BE24" i="11"/>
  <c r="BW17" i="11"/>
  <c r="BI13" i="11"/>
  <c r="AX10" i="11"/>
  <c r="BY7" i="11"/>
  <c r="AT6" i="11"/>
  <c r="BF4" i="11"/>
  <c r="AS76" i="11"/>
  <c r="BH64" i="11"/>
  <c r="BE58" i="11"/>
  <c r="AQ55" i="11"/>
  <c r="BO51" i="11"/>
  <c r="BA48" i="11"/>
  <c r="BY42" i="11"/>
  <c r="BK39" i="11"/>
  <c r="AW36" i="11"/>
  <c r="BU32" i="11"/>
  <c r="BW29" i="11"/>
  <c r="BA28" i="11"/>
  <c r="BA27" i="11"/>
  <c r="AS26" i="11"/>
  <c r="BY24" i="11"/>
  <c r="BY21" i="11"/>
  <c r="BQ20" i="11"/>
  <c r="BK19" i="11"/>
  <c r="BK18" i="11"/>
  <c r="BC17" i="11"/>
  <c r="AW16" i="11"/>
  <c r="AW15" i="11"/>
  <c r="CA13" i="11"/>
  <c r="BU12" i="11"/>
  <c r="BU11" i="11"/>
  <c r="BM10" i="11"/>
  <c r="BV9" i="11"/>
  <c r="BD9" i="11"/>
  <c r="BS8" i="11"/>
  <c r="AV8" i="11"/>
  <c r="BP7" i="11"/>
  <c r="AV7" i="11"/>
  <c r="BR6" i="11"/>
  <c r="BB6" i="11"/>
  <c r="BX5" i="11"/>
  <c r="BH5" i="11"/>
  <c r="AR5" i="11"/>
  <c r="BN4" i="11"/>
  <c r="AX4" i="11"/>
  <c r="BT3" i="11"/>
  <c r="BD3" i="11"/>
  <c r="BZ2" i="11"/>
  <c r="BJ2" i="11"/>
  <c r="AT2" i="11"/>
  <c r="CA54" i="11"/>
  <c r="BW42" i="11"/>
  <c r="BU29" i="11"/>
  <c r="BU24" i="11"/>
  <c r="BG19" i="11"/>
  <c r="BY14" i="11"/>
  <c r="BK10" i="11"/>
  <c r="AU8" i="11"/>
  <c r="AZ6" i="11"/>
  <c r="BL4" i="11"/>
  <c r="BH2" i="11"/>
  <c r="BK57" i="11"/>
  <c r="AS42" i="11"/>
  <c r="BG29" i="11"/>
  <c r="BK21" i="11"/>
  <c r="AQ17" i="11"/>
  <c r="BO12" i="11"/>
  <c r="AW9" i="11"/>
  <c r="AS7" i="11"/>
  <c r="BE5" i="11"/>
  <c r="BQ3" i="11"/>
  <c r="AQ2" i="11"/>
  <c r="BI57" i="11"/>
  <c r="BO38" i="11"/>
  <c r="BW27" i="11"/>
  <c r="BA20" i="11"/>
  <c r="BS14" i="11"/>
  <c r="BN9" i="11"/>
  <c r="BH7" i="11"/>
  <c r="BT5" i="11"/>
  <c r="AT4" i="11"/>
  <c r="BF2" i="11"/>
  <c r="BC53" i="11"/>
  <c r="BI34" i="11"/>
  <c r="BM26" i="11"/>
  <c r="AY20" i="11"/>
  <c r="BW16" i="11"/>
  <c r="BA12" i="11"/>
  <c r="AP9" i="11"/>
  <c r="BZ6" i="11"/>
  <c r="AZ5" i="11"/>
  <c r="BV69" i="11"/>
  <c r="BL3" i="11"/>
  <c r="BR2" i="11"/>
  <c r="BB2" i="11"/>
  <c r="Q874" i="2"/>
  <c r="T7" i="10"/>
  <c r="T20" i="10"/>
  <c r="T22" i="10"/>
  <c r="T8" i="10"/>
  <c r="T15" i="10"/>
  <c r="T10" i="10"/>
  <c r="T9" i="10"/>
  <c r="T6" i="10"/>
  <c r="T21" i="10"/>
  <c r="T5" i="10"/>
  <c r="T18" i="10"/>
  <c r="T16" i="10"/>
  <c r="T12" i="10"/>
  <c r="T4" i="10"/>
  <c r="T17" i="10"/>
  <c r="T23" i="10"/>
  <c r="T13" i="10"/>
  <c r="T19" i="10"/>
  <c r="T14" i="10"/>
  <c r="T11" i="10"/>
  <c r="O36" i="12" l="1"/>
  <c r="S20" i="12"/>
  <c r="AG27" i="12"/>
  <c r="AW37" i="12"/>
  <c r="AJ20" i="12"/>
  <c r="T27" i="12"/>
  <c r="AR22" i="12"/>
  <c r="AS34" i="12"/>
  <c r="Z30" i="12"/>
  <c r="Z34" i="12"/>
  <c r="AP35" i="12"/>
  <c r="AV36" i="12"/>
  <c r="AP13" i="12"/>
  <c r="AC20" i="12"/>
  <c r="W36" i="12"/>
  <c r="AM29" i="12"/>
  <c r="Q23" i="12"/>
  <c r="AM13" i="12"/>
  <c r="AO22" i="12"/>
  <c r="M20" i="12"/>
  <c r="AV20" i="12"/>
  <c r="V20" i="12"/>
  <c r="L16" i="12"/>
  <c r="W16" i="12"/>
  <c r="AF16" i="12"/>
  <c r="AD15" i="12"/>
  <c r="AD23" i="12"/>
  <c r="P34" i="12"/>
  <c r="O22" i="12"/>
  <c r="AQ23" i="12"/>
  <c r="M36" i="12"/>
  <c r="L37" i="12"/>
  <c r="AE23" i="12"/>
  <c r="S30" i="12"/>
  <c r="AJ30" i="12"/>
  <c r="O16" i="12"/>
  <c r="T16" i="12"/>
  <c r="AF15" i="12"/>
  <c r="AA37" i="12"/>
  <c r="AS36" i="12"/>
  <c r="AF30" i="12"/>
  <c r="AQ29" i="12"/>
  <c r="AR15" i="12"/>
  <c r="AC22" i="12"/>
  <c r="AE37" i="12"/>
  <c r="R15" i="12"/>
  <c r="R27" i="12"/>
  <c r="U36" i="12"/>
  <c r="R37" i="12"/>
  <c r="Q29" i="12"/>
  <c r="AE36" i="12"/>
  <c r="AU13" i="12"/>
  <c r="AK22" i="12"/>
  <c r="AI37" i="12"/>
  <c r="W15" i="12"/>
  <c r="AB27" i="12"/>
  <c r="V15" i="12"/>
  <c r="AT16" i="12"/>
  <c r="AB23" i="12"/>
  <c r="AQ34" i="12"/>
  <c r="X13" i="12"/>
  <c r="Z15" i="12"/>
  <c r="L36" i="12"/>
  <c r="AQ13" i="12"/>
  <c r="AU29" i="12"/>
  <c r="S22" i="12"/>
  <c r="AN15" i="12"/>
  <c r="AN30" i="12"/>
  <c r="T20" i="12"/>
  <c r="AW36" i="12"/>
  <c r="AL30" i="12"/>
  <c r="AJ15" i="12"/>
  <c r="N15" i="12"/>
  <c r="AS16" i="12"/>
  <c r="AJ13" i="12"/>
  <c r="AO37" i="12"/>
  <c r="AK37" i="12"/>
  <c r="X30" i="12"/>
  <c r="S37" i="12"/>
  <c r="AE29" i="12"/>
  <c r="AC36" i="12"/>
  <c r="Z13" i="12"/>
  <c r="R13" i="12"/>
  <c r="Y20" i="12"/>
  <c r="S13" i="12"/>
  <c r="Y15" i="12"/>
  <c r="AS29" i="12"/>
  <c r="AV28" i="12"/>
  <c r="W29" i="12"/>
  <c r="U22" i="12"/>
  <c r="AH20" i="12"/>
  <c r="AM23" i="12"/>
  <c r="AI29" i="12"/>
  <c r="AL21" i="12"/>
  <c r="AJ22" i="12"/>
  <c r="AR29" i="12"/>
  <c r="AO29" i="12"/>
  <c r="AN36" i="12"/>
  <c r="AW20" i="12"/>
  <c r="M13" i="12"/>
  <c r="AN34" i="12"/>
  <c r="AS15" i="12"/>
  <c r="AG22" i="12"/>
  <c r="S36" i="12"/>
  <c r="AH36" i="12"/>
  <c r="Q15" i="12"/>
  <c r="AR13" i="12"/>
  <c r="AB16" i="12"/>
  <c r="AR20" i="12"/>
  <c r="AW22" i="12"/>
  <c r="AJ36" i="12"/>
  <c r="Z29" i="12"/>
  <c r="P23" i="12"/>
  <c r="N30" i="12"/>
  <c r="P29" i="12"/>
  <c r="AK36" i="12"/>
  <c r="Q34" i="12"/>
  <c r="AH34" i="12"/>
  <c r="X37" i="12"/>
  <c r="T37" i="12"/>
  <c r="Q36" i="12"/>
  <c r="AP36" i="12"/>
  <c r="AK16" i="12"/>
  <c r="O15" i="12"/>
  <c r="AO15" i="12"/>
  <c r="N16" i="12"/>
  <c r="AO23" i="12"/>
  <c r="AO16" i="12"/>
  <c r="AN23" i="12"/>
  <c r="T29" i="12"/>
  <c r="P27" i="12"/>
  <c r="AN29" i="12"/>
  <c r="Y30" i="12"/>
  <c r="O34" i="12"/>
  <c r="AM37" i="12"/>
  <c r="P36" i="12"/>
  <c r="Q16" i="12"/>
  <c r="AT23" i="12"/>
  <c r="AP30" i="12"/>
  <c r="W22" i="12"/>
  <c r="AA30" i="12"/>
  <c r="AR30" i="12"/>
  <c r="AV16" i="12"/>
  <c r="Y16" i="12"/>
  <c r="AT15" i="12"/>
  <c r="AH22" i="12"/>
  <c r="X23" i="12"/>
  <c r="AD30" i="12"/>
  <c r="P22" i="12"/>
  <c r="AI30" i="12"/>
  <c r="AB37" i="12"/>
  <c r="Y36" i="12"/>
  <c r="AR37" i="12"/>
  <c r="V30" i="12"/>
  <c r="T22" i="12"/>
  <c r="AA36" i="12"/>
  <c r="X36" i="12"/>
  <c r="T15" i="12"/>
  <c r="AU22" i="12"/>
  <c r="W23" i="12"/>
  <c r="M27" i="12"/>
  <c r="AI36" i="12"/>
  <c r="AL36" i="12"/>
  <c r="AR36" i="12"/>
  <c r="AI15" i="12"/>
  <c r="S29" i="12"/>
  <c r="O29" i="12"/>
  <c r="AG37" i="12"/>
  <c r="AU15" i="12"/>
  <c r="AN16" i="12"/>
  <c r="AR16" i="12"/>
  <c r="R29" i="12"/>
  <c r="AP29" i="12"/>
  <c r="AE22" i="12"/>
  <c r="AR23" i="12"/>
  <c r="X29" i="12"/>
  <c r="AN37" i="12"/>
  <c r="AH37" i="12"/>
  <c r="N37" i="12"/>
  <c r="AE16" i="12"/>
  <c r="AU36" i="12"/>
  <c r="U16" i="12"/>
  <c r="AQ15" i="12"/>
  <c r="AP15" i="12"/>
  <c r="Z22" i="12"/>
  <c r="AH29" i="12"/>
  <c r="AB15" i="12"/>
  <c r="Y23" i="12"/>
  <c r="AG16" i="12"/>
  <c r="R16" i="12"/>
  <c r="AM36" i="12"/>
  <c r="AF23" i="12"/>
  <c r="R23" i="12"/>
  <c r="AM22" i="12"/>
  <c r="AT30" i="12"/>
  <c r="X22" i="12"/>
  <c r="AF29" i="12"/>
  <c r="O30" i="12"/>
  <c r="Q30" i="12"/>
  <c r="AQ30" i="12"/>
  <c r="W37" i="12"/>
  <c r="AB36" i="12"/>
  <c r="M30" i="12"/>
  <c r="N36" i="12"/>
  <c r="AP37" i="12"/>
  <c r="AJ37" i="12"/>
  <c r="AG36" i="12"/>
  <c r="V37" i="12"/>
  <c r="AJ23" i="12"/>
  <c r="M16" i="12"/>
  <c r="S16" i="12"/>
  <c r="AV30" i="12"/>
  <c r="AJ16" i="12"/>
  <c r="AE30" i="12"/>
  <c r="U30" i="12"/>
  <c r="AK23" i="12"/>
  <c r="M15" i="12"/>
  <c r="O23" i="12"/>
  <c r="Y22" i="12"/>
  <c r="AG29" i="12"/>
  <c r="V16" i="12"/>
  <c r="AK29" i="12"/>
  <c r="U15" i="12"/>
  <c r="AW16" i="12"/>
  <c r="M23" i="12"/>
  <c r="AH16" i="12"/>
  <c r="AV23" i="12"/>
  <c r="AB29" i="12"/>
  <c r="AH23" i="12"/>
  <c r="S23" i="12"/>
  <c r="AN22" i="12"/>
  <c r="AV29" i="12"/>
  <c r="AU30" i="12"/>
  <c r="AG30" i="12"/>
  <c r="L30" i="12"/>
  <c r="AC30" i="12"/>
  <c r="AD36" i="12"/>
  <c r="M37" i="12"/>
  <c r="AL37" i="12"/>
  <c r="AE15" i="12"/>
  <c r="AM16" i="12"/>
  <c r="U23" i="12"/>
  <c r="V23" i="12"/>
  <c r="AS37" i="12"/>
  <c r="AC29" i="12"/>
  <c r="L15" i="12"/>
  <c r="U29" i="12"/>
  <c r="Z23" i="12"/>
  <c r="AF22" i="12"/>
  <c r="V36" i="12"/>
  <c r="AG15" i="12"/>
  <c r="AW15" i="12"/>
  <c r="AF37" i="12"/>
  <c r="AA29" i="12"/>
  <c r="P15" i="12"/>
  <c r="AA16" i="12"/>
  <c r="P37" i="12"/>
  <c r="AD16" i="12"/>
  <c r="P16" i="12"/>
  <c r="AS22" i="12"/>
  <c r="T36" i="12"/>
  <c r="AC15" i="12"/>
  <c r="AC23" i="12"/>
  <c r="AP16" i="12"/>
  <c r="AH30" i="12"/>
  <c r="AB22" i="12"/>
  <c r="AJ29" i="12"/>
  <c r="W30" i="12"/>
  <c r="AP23" i="12"/>
  <c r="AA23" i="12"/>
  <c r="AV22" i="12"/>
  <c r="L23" i="12"/>
  <c r="AO30" i="12"/>
  <c r="Q37" i="12"/>
  <c r="AQ36" i="12"/>
  <c r="T30" i="12"/>
  <c r="AK30" i="12"/>
  <c r="AF36" i="12"/>
  <c r="U37" i="12"/>
  <c r="R36" i="12"/>
  <c r="AT37" i="12"/>
  <c r="AL15" i="12"/>
  <c r="Z37" i="12"/>
  <c r="AW23" i="12"/>
  <c r="S15" i="12"/>
  <c r="AH15" i="12"/>
  <c r="AW29" i="12"/>
  <c r="AV15" i="12"/>
  <c r="Z16" i="12"/>
  <c r="L22" i="12"/>
  <c r="AO36" i="12"/>
  <c r="AD37" i="12"/>
  <c r="AQ22" i="12"/>
  <c r="AU16" i="12"/>
  <c r="AQ37" i="12"/>
  <c r="P30" i="12"/>
  <c r="AQ16" i="12"/>
  <c r="AG23" i="12"/>
  <c r="AL16" i="12"/>
  <c r="AF28" i="12"/>
  <c r="R30" i="12"/>
  <c r="X16" i="12"/>
  <c r="AK15" i="12"/>
  <c r="Q22" i="12"/>
  <c r="AS23" i="12"/>
  <c r="Y29" i="12"/>
  <c r="N23" i="12"/>
  <c r="AM30" i="12"/>
  <c r="O37" i="12"/>
  <c r="AI23" i="12"/>
  <c r="T23" i="12"/>
  <c r="AW30" i="12"/>
  <c r="AB30" i="12"/>
  <c r="AS30" i="12"/>
  <c r="Y37" i="12"/>
  <c r="AT36" i="12"/>
  <c r="AC37" i="12"/>
  <c r="Z36" i="12"/>
  <c r="AU34" i="12"/>
  <c r="AV34" i="12"/>
  <c r="AR34" i="12"/>
  <c r="AA27" i="12"/>
  <c r="Q13" i="12"/>
  <c r="AK13" i="12"/>
  <c r="AR27" i="12"/>
  <c r="AT20" i="12"/>
  <c r="W20" i="12"/>
  <c r="V27" i="12"/>
  <c r="AP27" i="12"/>
  <c r="AQ20" i="12"/>
  <c r="AD20" i="12"/>
  <c r="Y13" i="12"/>
  <c r="W13" i="12"/>
  <c r="AL27" i="12"/>
  <c r="L34" i="12"/>
  <c r="AD27" i="12"/>
  <c r="X34" i="12"/>
  <c r="AO34" i="12"/>
  <c r="R20" i="12"/>
  <c r="AH13" i="12"/>
  <c r="AM27" i="12"/>
  <c r="AD34" i="12"/>
  <c r="AL20" i="12"/>
  <c r="N27" i="12"/>
  <c r="Y34" i="12"/>
  <c r="AP34" i="12"/>
  <c r="AV27" i="12"/>
  <c r="AS13" i="12"/>
  <c r="AE20" i="12"/>
  <c r="U34" i="12"/>
  <c r="AP20" i="12"/>
  <c r="L20" i="12"/>
  <c r="X27" i="12"/>
  <c r="AW34" i="12"/>
  <c r="AQ27" i="12"/>
  <c r="V34" i="12"/>
  <c r="AF13" i="12"/>
  <c r="AT27" i="12"/>
  <c r="M34" i="12"/>
  <c r="Z20" i="12"/>
  <c r="U27" i="12"/>
  <c r="AT13" i="12"/>
  <c r="AW13" i="12"/>
  <c r="W27" i="12"/>
  <c r="AB20" i="12"/>
  <c r="AC34" i="12"/>
  <c r="AA13" i="12"/>
  <c r="U13" i="12"/>
  <c r="L27" i="12"/>
  <c r="N34" i="12"/>
  <c r="AJ27" i="12"/>
  <c r="AF34" i="12"/>
  <c r="AO27" i="12"/>
  <c r="Z27" i="12"/>
  <c r="AK20" i="12"/>
  <c r="V13" i="12"/>
  <c r="AI13" i="12"/>
  <c r="AS20" i="12"/>
  <c r="AA20" i="12"/>
  <c r="AC13" i="12"/>
  <c r="AT34" i="12"/>
  <c r="O20" i="12"/>
  <c r="AW27" i="12"/>
  <c r="T34" i="12"/>
  <c r="AH27" i="12"/>
  <c r="AO20" i="12"/>
  <c r="N13" i="12"/>
  <c r="AI20" i="12"/>
  <c r="P13" i="12"/>
  <c r="AL34" i="12"/>
  <c r="AG13" i="12"/>
  <c r="L13" i="12"/>
  <c r="AU27" i="12"/>
  <c r="AM20" i="12"/>
  <c r="X20" i="12"/>
  <c r="AK34" i="12"/>
  <c r="W34" i="12"/>
  <c r="S34" i="12"/>
  <c r="AN13" i="12"/>
  <c r="O13" i="12"/>
  <c r="AC27" i="12"/>
  <c r="AK27" i="12"/>
  <c r="AO13" i="12"/>
  <c r="T13" i="12"/>
  <c r="Q20" i="12"/>
  <c r="AU20" i="12"/>
  <c r="S27" i="12"/>
  <c r="AF20" i="12"/>
  <c r="AF27" i="12"/>
  <c r="Q27" i="12"/>
  <c r="AE34" i="12"/>
  <c r="AA34" i="12"/>
  <c r="AG34" i="12"/>
  <c r="AL13" i="12"/>
  <c r="P20" i="12"/>
  <c r="AE13" i="12"/>
  <c r="AV13" i="12"/>
  <c r="AS27" i="12"/>
  <c r="AB13" i="12"/>
  <c r="AG20" i="12"/>
  <c r="AB34" i="12"/>
  <c r="AI27" i="12"/>
  <c r="AN20" i="12"/>
  <c r="AN27" i="12"/>
  <c r="Y27" i="12"/>
  <c r="AM34" i="12"/>
  <c r="R34" i="12"/>
  <c r="AI34" i="12"/>
  <c r="AS21" i="12"/>
  <c r="AO21" i="12"/>
  <c r="P21" i="12"/>
  <c r="AB21" i="12"/>
  <c r="Z35" i="12"/>
  <c r="AL14" i="12"/>
  <c r="AK35" i="12"/>
  <c r="AJ28" i="12"/>
  <c r="U28" i="12"/>
  <c r="AG35" i="12"/>
  <c r="O14" i="12"/>
  <c r="AO28" i="12"/>
  <c r="AP28" i="12"/>
  <c r="AP14" i="12"/>
  <c r="AQ14" i="12"/>
  <c r="AK14" i="12"/>
  <c r="AW21" i="12"/>
  <c r="P14" i="12"/>
  <c r="AB28" i="12"/>
  <c r="AR35" i="12"/>
  <c r="AL35" i="12"/>
  <c r="AF14" i="12"/>
  <c r="R35" i="12"/>
  <c r="AW28" i="12"/>
  <c r="AR14" i="12"/>
  <c r="AT21" i="12"/>
  <c r="AN21" i="12"/>
  <c r="Z21" i="12"/>
  <c r="AK28" i="12"/>
  <c r="N14" i="12"/>
  <c r="N21" i="12"/>
  <c r="X21" i="12"/>
  <c r="AA14" i="12"/>
  <c r="AG28" i="12"/>
  <c r="AF21" i="12"/>
  <c r="R21" i="12"/>
  <c r="N28" i="12"/>
  <c r="AJ14" i="12"/>
  <c r="U14" i="12"/>
  <c r="V28" i="12"/>
  <c r="AV21" i="12"/>
  <c r="AC14" i="12"/>
  <c r="X35" i="12"/>
  <c r="S28" i="12"/>
  <c r="AJ21" i="12"/>
  <c r="O28" i="12"/>
  <c r="AD21" i="12"/>
  <c r="AR21" i="12"/>
  <c r="Q14" i="12"/>
  <c r="W21" i="12"/>
  <c r="AI14" i="12"/>
  <c r="M14" i="12"/>
  <c r="R28" i="12"/>
  <c r="S35" i="12"/>
  <c r="AQ21" i="12"/>
  <c r="M28" i="12"/>
  <c r="O21" i="12"/>
  <c r="S14" i="12"/>
  <c r="Z28" i="12"/>
  <c r="AI35" i="12"/>
  <c r="AA35" i="12"/>
  <c r="Y28" i="12"/>
  <c r="AT35" i="12"/>
  <c r="AI28" i="12"/>
  <c r="AR28" i="12"/>
  <c r="M35" i="12"/>
  <c r="AE28" i="12"/>
  <c r="V21" i="12"/>
  <c r="AH28" i="12"/>
  <c r="AC35" i="12"/>
  <c r="AQ35" i="12"/>
  <c r="AE21" i="12"/>
  <c r="AF35" i="12"/>
  <c r="AC28" i="12"/>
  <c r="O35" i="12"/>
  <c r="AN35" i="12"/>
  <c r="W14" i="12"/>
  <c r="AN14" i="12"/>
  <c r="AH14" i="12"/>
  <c r="AC21" i="12"/>
  <c r="AE14" i="12"/>
  <c r="AV14" i="12"/>
  <c r="U21" i="12"/>
  <c r="Y14" i="12"/>
  <c r="AH21" i="12"/>
  <c r="W28" i="12"/>
  <c r="AW35" i="12"/>
  <c r="AS28" i="12"/>
  <c r="AD28" i="12"/>
  <c r="L35" i="12"/>
  <c r="AE35" i="12"/>
  <c r="M21" i="12"/>
  <c r="AS35" i="12"/>
  <c r="Y21" i="12"/>
  <c r="AM21" i="12"/>
  <c r="AO35" i="12"/>
  <c r="W35" i="12"/>
  <c r="AA28" i="12"/>
  <c r="AM14" i="12"/>
  <c r="AK21" i="12"/>
  <c r="AU21" i="12"/>
  <c r="AG14" i="12"/>
  <c r="AP21" i="12"/>
  <c r="S21" i="12"/>
  <c r="AM28" i="12"/>
  <c r="U35" i="12"/>
  <c r="AL28" i="12"/>
  <c r="T35" i="12"/>
  <c r="N35" i="12"/>
  <c r="AM35" i="12"/>
  <c r="AS14" i="12"/>
  <c r="X14" i="12"/>
  <c r="AU28" i="12"/>
  <c r="L14" i="12"/>
  <c r="Q28" i="12"/>
  <c r="AQ28" i="12"/>
  <c r="V14" i="12"/>
  <c r="AD14" i="12"/>
  <c r="Z14" i="12"/>
  <c r="AU14" i="12"/>
  <c r="Q21" i="12"/>
  <c r="AO14" i="12"/>
  <c r="AA21" i="12"/>
  <c r="L21" i="12"/>
  <c r="X28" i="12"/>
  <c r="L28" i="12"/>
  <c r="AT28" i="12"/>
  <c r="AB35" i="12"/>
  <c r="V35" i="12"/>
  <c r="AU35" i="12"/>
  <c r="Y35" i="12"/>
  <c r="R14" i="12"/>
  <c r="T14" i="12"/>
  <c r="Q35" i="12"/>
  <c r="AV35" i="12"/>
  <c r="AT14" i="12"/>
  <c r="AG21" i="12"/>
  <c r="AW14" i="12"/>
  <c r="P28" i="12"/>
  <c r="AI21" i="12"/>
  <c r="AH35" i="12"/>
  <c r="T21" i="12"/>
  <c r="AN28" i="12"/>
  <c r="T28" i="12"/>
  <c r="AJ35" i="12"/>
  <c r="AD35" i="12"/>
  <c r="P35" i="12"/>
</calcChain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lfp.es/Estadisticas/ClasificacionHistoricos.aspx" htmlTables="1">
      <tables count="1">
        <s v="dnn_ctr1659_View_gvClasificacion"/>
      </tables>
    </webPr>
  </connection>
  <connection id="2" name="Conexión1" type="4" refreshedVersion="4" background="1" saveData="1">
    <webPr sourceData="1" parsePre="1" consecutive="1" xl2000="1" url="http://www.lfp.es/Estadisticas/ClasificacionHistoricos.aspx" htmlTables="1">
      <tables count="1">
        <s v="dnn_ctr1659_View_gvClasificacion"/>
      </tables>
    </webPr>
  </connection>
  <connection id="3" name="Conexión2" type="4" refreshedVersion="4" background="1" saveData="1">
    <webPr sourceData="1" parsePre="1" consecutive="1" xl2000="1" url="http://www.lfp.es/lfpimprimir.aspx?controltype=clas&amp;div=1&amp;temp=28&amp;jor=18" htmlTables="1">
      <tables count="1">
        <s v="dnn_ctr1889_View_LFP2012Clasificacion_gvClasificacion"/>
      </tables>
    </webPr>
  </connection>
  <connection id="4" name="Conexión3" type="4" refreshedVersion="4" background="1" saveData="1">
    <webPr sourceData="1" parsePre="1" consecutive="1" xl2000="1" url="http://www.lfp.es/lfpimprimir.aspx?controltype=clas&amp;div=1&amp;temp=39&amp;jor=22" htmlTables="1">
      <tables count="1">
        <s v="dnn_ctr1889_View_LFP2012Clasificacion_gvClasificacion"/>
      </tables>
    </webPr>
  </connection>
  <connection id="5" name="Conexión4" type="4" refreshedVersion="4" background="1" saveData="1">
    <webPr sourceData="1" parsePre="1" consecutive="1" xl2000="1" url="http://www.lfp.es/lfpimprimir.aspx?controltype=clas&amp;div=1&amp;temp=29&amp;jor=18" htmlTables="1">
      <tables count="1">
        <s v="dnn_ctr1889_View_LFP2012Clasificacion_gvClasificacion"/>
      </tables>
    </webPr>
  </connection>
  <connection id="6" name="Conexión5" type="4" refreshedVersion="4" background="1" saveData="1">
    <webPr sourceData="1" parsePre="1" consecutive="1" xl2000="1" url="http://www.lfp.es/lfpimprimir.aspx?controltype=clas&amp;div=1&amp;temp=30&amp;jor=18" htmlTables="1">
      <tables count="1">
        <s v="dnn_ctr1889_View_LFP2012Clasificacion_gvClasificacion"/>
      </tables>
    </webPr>
  </connection>
  <connection id="7" name="Conexión6" type="4" refreshedVersion="4" background="1" saveData="1">
    <webPr sourceData="1" parsePre="1" consecutive="1" xl2000="1" url="http://www.lfp.es/lfpimprimir.aspx?controltype=clas&amp;div=1&amp;temp=31&amp;jor=18" htmlTables="1">
      <tables count="1">
        <s v="dnn_ctr1889_View_LFP2012Clasificacion_gvClasificacion"/>
      </tables>
    </webPr>
  </connection>
  <connection id="8" interval="222" name="Conexión7" type="4" refreshedVersion="4" background="1" saveData="1">
    <webPr sourceData="1" parsePre="1" consecutive="1" xl2000="1" url="http://www.lfp.es/lfpimprimir.aspx?controltype=clas&amp;div=1&amp;temp=28&amp;jor=18" htmlTables="1">
      <tables count="1">
        <s v="dnn_ctr1889_View_LFP2012Clasificacion_gvClasificacion"/>
      </tables>
    </webPr>
  </connection>
  <connection id="9" name="Conexión8" type="4" refreshedVersion="4" background="1" saveData="1">
    <webPr sourceData="1" parsePre="1" consecutive="1" xl2000="1" url="http://www.lfp.es/lfpimprimir.aspx?controltype=clas&amp;div=1&amp;temp=32&amp;jor=18" htmlTables="1">
      <tables count="1">
        <s v="dnn_ctr1889_View_LFP2012Clasificacion_gvClasificacion"/>
      </tables>
    </webPr>
  </connection>
  <connection id="10" name="Conexión9" type="4" refreshedVersion="4" background="1" saveData="1">
    <webPr sourceData="1" parsePre="1" consecutive="1" xl2000="1" url="http://www.lfp.es/lfpimprimir.aspx?controltype=clas&amp;div=1&amp;temp=33&amp;jor=18" htmlTables="1">
      <tables count="1">
        <s v="dnn_ctr1889_View_LFP2012Clasificacion_gvClasificacion"/>
      </tables>
    </webPr>
  </connection>
</connections>
</file>

<file path=xl/sharedStrings.xml><?xml version="1.0" encoding="utf-8"?>
<sst xmlns="http://schemas.openxmlformats.org/spreadsheetml/2006/main" count="1867" uniqueCount="200">
  <si>
    <t>Primera Jornada</t>
  </si>
  <si>
    <t>Estadio</t>
  </si>
  <si>
    <t>Segunda Jornada</t>
  </si>
  <si>
    <t>Tercera Jornada</t>
  </si>
  <si>
    <t>Cuarta Jornada</t>
  </si>
  <si>
    <t>Quinta Jornada</t>
  </si>
  <si>
    <t>Sexta Jornada</t>
  </si>
  <si>
    <t>Séptima Jornada</t>
  </si>
  <si>
    <t>Octava Jornada</t>
  </si>
  <si>
    <t>Décima Jornada</t>
  </si>
  <si>
    <t>Novena Jornada</t>
  </si>
  <si>
    <t>Undécima Jornada</t>
  </si>
  <si>
    <t>Duodécima Jornada</t>
  </si>
  <si>
    <t>Decimotercera Jornada</t>
  </si>
  <si>
    <t>Decimocuarta Jornada</t>
  </si>
  <si>
    <t>Decimoquinta Jornada</t>
  </si>
  <si>
    <t>Decimosexta Jornada</t>
  </si>
  <si>
    <t>Decimoséptima Jornada</t>
  </si>
  <si>
    <t>Decimoctava Jornada</t>
  </si>
  <si>
    <t>Decimonovena Jornada</t>
  </si>
  <si>
    <t>Histórico de Primera División</t>
  </si>
  <si>
    <t>PT</t>
  </si>
  <si>
    <t>PJ</t>
  </si>
  <si>
    <t>PG</t>
  </si>
  <si>
    <t>PE</t>
  </si>
  <si>
    <t>PP</t>
  </si>
  <si>
    <t>GF</t>
  </si>
  <si>
    <t>GC</t>
  </si>
  <si>
    <t>F.C. Barcelona</t>
  </si>
  <si>
    <t>Real Madrid C.F.</t>
  </si>
  <si>
    <t>Valencia C.F.</t>
  </si>
  <si>
    <t>Sevilla F.C.</t>
  </si>
  <si>
    <t>Athletic Club</t>
  </si>
  <si>
    <t>At. de Madrid</t>
  </si>
  <si>
    <t>R.C.D. Espanyol</t>
  </si>
  <si>
    <t>C. At. Osasuna</t>
  </si>
  <si>
    <t>Real Racing Club</t>
  </si>
  <si>
    <t>Real Sociedad</t>
  </si>
  <si>
    <t>Hércules C.F.</t>
  </si>
  <si>
    <t>Arenas de Guecho</t>
  </si>
  <si>
    <t>C.D. Europa</t>
  </si>
  <si>
    <t>Real Unión Club</t>
  </si>
  <si>
    <t>C.D. Alavés</t>
  </si>
  <si>
    <t>Real Betis B. S.</t>
  </si>
  <si>
    <t>1932/1933</t>
  </si>
  <si>
    <t>1933/1934</t>
  </si>
  <si>
    <t>Real Oviedo C.F.</t>
  </si>
  <si>
    <t>1934/1935</t>
  </si>
  <si>
    <t>Equipos</t>
  </si>
  <si>
    <t>Villarreal C.F.</t>
  </si>
  <si>
    <t>Real S. de Gijón</t>
  </si>
  <si>
    <t>Málaga C.F.</t>
  </si>
  <si>
    <t>Real Zaragoza CD</t>
  </si>
  <si>
    <t>Levante U.D.</t>
  </si>
  <si>
    <t>Getafe C.F.</t>
  </si>
  <si>
    <t>R.C.D. Mallorca</t>
  </si>
  <si>
    <t>R.C. Deportivo</t>
  </si>
  <si>
    <t>U.D. Almería</t>
  </si>
  <si>
    <t>RC Celta de Vigo</t>
  </si>
  <si>
    <t>1939/1940</t>
  </si>
  <si>
    <t>1935/1936</t>
  </si>
  <si>
    <t>1928/29</t>
  </si>
  <si>
    <t>1929/30</t>
  </si>
  <si>
    <t>1930/31</t>
  </si>
  <si>
    <t>1931/32</t>
  </si>
  <si>
    <t>1932/33</t>
  </si>
  <si>
    <t>1933/34</t>
  </si>
  <si>
    <t>Estadios</t>
  </si>
  <si>
    <t>San Mamés</t>
  </si>
  <si>
    <t>Vicente Calderón</t>
  </si>
  <si>
    <t>La Rosaleda</t>
  </si>
  <si>
    <t>Camp Nou</t>
  </si>
  <si>
    <t>Benito Villamarín</t>
  </si>
  <si>
    <t>Santiago Bernabéu</t>
  </si>
  <si>
    <t>Anoeta</t>
  </si>
  <si>
    <t>Mestalla</t>
  </si>
  <si>
    <t>La Romareda</t>
  </si>
  <si>
    <t>Primera Vuelta</t>
  </si>
  <si>
    <t>Segunda Vuelta</t>
  </si>
  <si>
    <t>Vigésima Jornada</t>
  </si>
  <si>
    <t>Vigésimoprimera Jornada</t>
  </si>
  <si>
    <t>Atlethic Club</t>
  </si>
  <si>
    <t>Atlético Madrid</t>
  </si>
  <si>
    <t>Rayo Vallecano</t>
  </si>
  <si>
    <t>Celta de Vigo</t>
  </si>
  <si>
    <t>Deportivo de la Coruña</t>
  </si>
  <si>
    <t>Real Betis Balompié</t>
  </si>
  <si>
    <t>R.C.D. Español</t>
  </si>
  <si>
    <t>R.C.D.Mallorca</t>
  </si>
  <si>
    <t>Real Madrid</t>
  </si>
  <si>
    <t>Real Valladolid</t>
  </si>
  <si>
    <t>Real Zaragoza</t>
  </si>
  <si>
    <t>C.A. Osasuna</t>
  </si>
  <si>
    <t>Granada C.F.</t>
  </si>
  <si>
    <t>Coliseum Alfonso Pérez</t>
  </si>
  <si>
    <t>Balaídos</t>
  </si>
  <si>
    <t>Riazor</t>
  </si>
  <si>
    <t>Nuevo Los Cármenes</t>
  </si>
  <si>
    <t>Ciudad de Valencia</t>
  </si>
  <si>
    <t>Cornellà-El Prat</t>
  </si>
  <si>
    <t>Iberostar Estadio</t>
  </si>
  <si>
    <t>Campo de Vallecas</t>
  </si>
  <si>
    <t>José Zorrilla</t>
  </si>
  <si>
    <t>Ramón Sánchez Pizjuán</t>
  </si>
  <si>
    <t>Portada</t>
  </si>
  <si>
    <t>Primera División</t>
  </si>
  <si>
    <t>Jornadas</t>
  </si>
  <si>
    <t>Clasificación</t>
  </si>
  <si>
    <t>Estadísticas</t>
  </si>
  <si>
    <t>Comparador Histórico</t>
  </si>
  <si>
    <t>Clasificaciones Históricas</t>
  </si>
  <si>
    <t>Jorge García Samartín</t>
  </si>
  <si>
    <t>www.gsamartin.es</t>
  </si>
  <si>
    <t>jorge@gsamartin.es</t>
  </si>
  <si>
    <t>CONTENIDOS</t>
  </si>
  <si>
    <t>18 PX</t>
  </si>
  <si>
    <t>…</t>
  </si>
  <si>
    <t>Equipo a Equipo</t>
  </si>
  <si>
    <t>Escudo</t>
  </si>
  <si>
    <t>Equipo</t>
  </si>
  <si>
    <t>Vigésimosegunda Jornada</t>
  </si>
  <si>
    <t>Vigésimotercera Jornada</t>
  </si>
  <si>
    <t>Vigésimocuarta Jornada</t>
  </si>
  <si>
    <t>Vigésimoquinta Jornada</t>
  </si>
  <si>
    <t>Vigésimosexta Jornada</t>
  </si>
  <si>
    <t>Vigésimoséptima Jornada</t>
  </si>
  <si>
    <t>Vigésimoctava Jornada</t>
  </si>
  <si>
    <t>Vigésimonovena Jornada</t>
  </si>
  <si>
    <t>Trigésima Jornada</t>
  </si>
  <si>
    <t>Trigésimoprimera Jornada</t>
  </si>
  <si>
    <t>Trigésimosegunda Jornada</t>
  </si>
  <si>
    <t>Trigésimotercera Jornada</t>
  </si>
  <si>
    <t>Trigésimocuarta Jornada</t>
  </si>
  <si>
    <t>Trigésimoquinta Jornada</t>
  </si>
  <si>
    <t>El Sadar</t>
  </si>
  <si>
    <t>Dif</t>
  </si>
  <si>
    <t>Peso</t>
  </si>
  <si>
    <t>P</t>
  </si>
  <si>
    <t>N</t>
  </si>
  <si>
    <t>S</t>
  </si>
  <si>
    <t>U</t>
  </si>
  <si>
    <t>M</t>
  </si>
  <si>
    <t>Q</t>
  </si>
  <si>
    <t>R</t>
  </si>
  <si>
    <t>AC</t>
  </si>
  <si>
    <t>AA</t>
  </si>
  <si>
    <t>AF</t>
  </si>
  <si>
    <t>AH</t>
  </si>
  <si>
    <t>Z</t>
  </si>
  <si>
    <t>AD</t>
  </si>
  <si>
    <t>AE</t>
  </si>
  <si>
    <t>AP</t>
  </si>
  <si>
    <t>AN</t>
  </si>
  <si>
    <t>AS</t>
  </si>
  <si>
    <t>AU</t>
  </si>
  <si>
    <t>AM</t>
  </si>
  <si>
    <t>AQ</t>
  </si>
  <si>
    <t>AR</t>
  </si>
  <si>
    <t>BC</t>
  </si>
  <si>
    <t>BA</t>
  </si>
  <si>
    <t>BF</t>
  </si>
  <si>
    <t>BH</t>
  </si>
  <si>
    <t>AZ</t>
  </si>
  <si>
    <t>BD</t>
  </si>
  <si>
    <t>BE</t>
  </si>
  <si>
    <t>BP</t>
  </si>
  <si>
    <t>BN</t>
  </si>
  <si>
    <t>BS</t>
  </si>
  <si>
    <t>BU</t>
  </si>
  <si>
    <t>BM</t>
  </si>
  <si>
    <t>BQ</t>
  </si>
  <si>
    <t>BR</t>
  </si>
  <si>
    <t>ac</t>
  </si>
  <si>
    <t>Pts</t>
  </si>
  <si>
    <t>Ganados</t>
  </si>
  <si>
    <t>Goles</t>
  </si>
  <si>
    <t>Posiciones</t>
  </si>
  <si>
    <t xml:space="preserve">Clasificación </t>
  </si>
  <si>
    <t>Champions</t>
  </si>
  <si>
    <t>Play-Offs Champions</t>
  </si>
  <si>
    <t>Europa League</t>
  </si>
  <si>
    <t>Descenso</t>
  </si>
  <si>
    <t>Gráficos estadísticos</t>
  </si>
  <si>
    <t>Clasificación general</t>
  </si>
  <si>
    <t>Puntos</t>
  </si>
  <si>
    <t>Partidos Ganados</t>
  </si>
  <si>
    <t>Goles a favor</t>
  </si>
  <si>
    <t>Selecciona cuatro equipos y compara los puntos, los partidos ganados, los goles y sus posiciones</t>
  </si>
  <si>
    <t>V ersión 1.0.0</t>
  </si>
  <si>
    <t>Licencia de Creative Commons</t>
  </si>
  <si>
    <t>Trigésimosexta Jornada</t>
  </si>
  <si>
    <t>Trigésimoséptima Jornada</t>
  </si>
  <si>
    <t>Trigésimoctava Jornada</t>
  </si>
  <si>
    <t>Índice de versiones</t>
  </si>
  <si>
    <t>Hoja con todas las fichas de jornadas, cada una contiene equipos, resultados y estadio</t>
  </si>
  <si>
    <t>Hoja con la clasificación y gráficos globales de puntos, partidos ganados, goles a favor y diferencia de goles</t>
  </si>
  <si>
    <t>Hoja con gráficos lineales  que comparan puntos, partidos ganados, goles a favor y evolución de posiciones de cuatro equipos a lo largo del campeonato</t>
  </si>
  <si>
    <t>Licencia de Creative Commons Reconocimiento-NoComercial-CompartirIgual 3.0</t>
  </si>
  <si>
    <t>Jerarquia</t>
  </si>
  <si>
    <t>Versión 1.0.0-15 de agosto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</si>
</sst>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0070C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rgb="FF0070C0"/>
      <name val="Arial"/>
      <family val="2"/>
    </font>
    <font>
      <sz val="11"/>
      <color theme="1"/>
      <name val="Arial"/>
      <family val="2"/>
    </font>
    <font>
      <sz val="14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sz val="1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2" fillId="3" borderId="7" xfId="0" applyFont="1" applyFill="1" applyBorder="1"/>
    <xf numFmtId="0" fontId="0" fillId="3" borderId="8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0" applyFont="1" applyFill="1"/>
    <xf numFmtId="0" fontId="2" fillId="0" borderId="0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32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2" fillId="0" borderId="7" xfId="0" applyFont="1" applyBorder="1"/>
    <xf numFmtId="0" fontId="0" fillId="0" borderId="8" xfId="0" applyBorder="1"/>
    <xf numFmtId="0" fontId="4" fillId="0" borderId="0" xfId="0" applyFont="1" applyAlignment="1"/>
    <xf numFmtId="0" fontId="6" fillId="0" borderId="0" xfId="0" applyFont="1"/>
    <xf numFmtId="0" fontId="6" fillId="0" borderId="16" xfId="0" applyFont="1" applyBorder="1"/>
    <xf numFmtId="0" fontId="6" fillId="0" borderId="17" xfId="0" applyFont="1" applyBorder="1"/>
    <xf numFmtId="0" fontId="0" fillId="0" borderId="26" xfId="0" applyBorder="1"/>
    <xf numFmtId="0" fontId="0" fillId="0" borderId="27" xfId="0" applyBorder="1"/>
    <xf numFmtId="0" fontId="2" fillId="0" borderId="4" xfId="0" applyFont="1" applyBorder="1"/>
    <xf numFmtId="0" fontId="2" fillId="0" borderId="6" xfId="0" applyFont="1" applyBorder="1"/>
    <xf numFmtId="0" fontId="6" fillId="0" borderId="28" xfId="0" applyFont="1" applyBorder="1"/>
    <xf numFmtId="0" fontId="2" fillId="0" borderId="11" xfId="0" applyFont="1" applyBorder="1"/>
    <xf numFmtId="0" fontId="0" fillId="0" borderId="13" xfId="0" applyBorder="1"/>
    <xf numFmtId="0" fontId="6" fillId="0" borderId="18" xfId="0" applyFont="1" applyBorder="1"/>
    <xf numFmtId="0" fontId="6" fillId="0" borderId="31" xfId="0" applyFont="1" applyBorder="1"/>
    <xf numFmtId="0" fontId="6" fillId="0" borderId="30" xfId="0" applyFont="1" applyBorder="1"/>
    <xf numFmtId="0" fontId="6" fillId="0" borderId="14" xfId="0" applyFont="1" applyBorder="1"/>
    <xf numFmtId="0" fontId="6" fillId="0" borderId="10" xfId="0" applyFont="1" applyBorder="1"/>
    <xf numFmtId="0" fontId="0" fillId="0" borderId="25" xfId="0" applyBorder="1"/>
    <xf numFmtId="0" fontId="0" fillId="0" borderId="28" xfId="0" applyBorder="1"/>
    <xf numFmtId="0" fontId="0" fillId="0" borderId="16" xfId="0" applyBorder="1"/>
    <xf numFmtId="0" fontId="0" fillId="0" borderId="17" xfId="0" applyBorder="1"/>
    <xf numFmtId="0" fontId="5" fillId="5" borderId="18" xfId="0" applyFont="1" applyFill="1" applyBorder="1" applyAlignment="1">
      <alignment horizontal="center"/>
    </xf>
    <xf numFmtId="0" fontId="6" fillId="0" borderId="33" xfId="0" applyFont="1" applyBorder="1"/>
    <xf numFmtId="0" fontId="0" fillId="0" borderId="33" xfId="0" applyBorder="1"/>
    <xf numFmtId="0" fontId="0" fillId="0" borderId="0" xfId="0" applyFill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5" xfId="0" applyFont="1" applyBorder="1"/>
    <xf numFmtId="0" fontId="0" fillId="0" borderId="36" xfId="0" applyBorder="1"/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2" fontId="0" fillId="0" borderId="0" xfId="0" applyNumberFormat="1"/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22" xfId="0" applyFont="1" applyBorder="1" applyAlignment="1">
      <alignment horizontal="left"/>
    </xf>
    <xf numFmtId="0" fontId="1" fillId="0" borderId="24" xfId="0" applyFont="1" applyBorder="1"/>
    <xf numFmtId="0" fontId="0" fillId="0" borderId="37" xfId="0" applyBorder="1"/>
    <xf numFmtId="0" fontId="1" fillId="0" borderId="5" xfId="0" applyFont="1" applyBorder="1"/>
    <xf numFmtId="0" fontId="2" fillId="0" borderId="40" xfId="0" applyFont="1" applyBorder="1"/>
    <xf numFmtId="0" fontId="2" fillId="0" borderId="16" xfId="0" applyFont="1" applyBorder="1"/>
    <xf numFmtId="0" fontId="2" fillId="0" borderId="17" xfId="0" applyFont="1" applyBorder="1"/>
    <xf numFmtId="0" fontId="19" fillId="0" borderId="30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" fillId="0" borderId="38" xfId="0" applyFont="1" applyBorder="1"/>
    <xf numFmtId="0" fontId="2" fillId="0" borderId="39" xfId="0" applyFont="1" applyBorder="1"/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quotePrefix="1"/>
    <xf numFmtId="0" fontId="0" fillId="0" borderId="0" xfId="0" quotePrefix="1" applyBorder="1"/>
    <xf numFmtId="0" fontId="0" fillId="0" borderId="23" xfId="0" applyBorder="1"/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" fillId="0" borderId="41" xfId="0" applyFont="1" applyBorder="1"/>
    <xf numFmtId="0" fontId="19" fillId="0" borderId="18" xfId="0" applyFont="1" applyFill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0" xfId="0" applyBorder="1"/>
    <xf numFmtId="0" fontId="0" fillId="7" borderId="0" xfId="0" applyFill="1"/>
    <xf numFmtId="0" fontId="0" fillId="7" borderId="25" xfId="0" applyFill="1" applyBorder="1"/>
    <xf numFmtId="0" fontId="0" fillId="0" borderId="25" xfId="0" quotePrefix="1" applyBorder="1"/>
    <xf numFmtId="0" fontId="20" fillId="0" borderId="0" xfId="0" applyFont="1"/>
    <xf numFmtId="0" fontId="0" fillId="0" borderId="11" xfId="0" applyBorder="1"/>
    <xf numFmtId="0" fontId="2" fillId="0" borderId="28" xfId="0" applyFont="1" applyBorder="1"/>
    <xf numFmtId="0" fontId="2" fillId="0" borderId="0" xfId="0" applyFont="1" applyBorder="1" applyAlignment="1"/>
    <xf numFmtId="0" fontId="19" fillId="0" borderId="0" xfId="0" applyFont="1" applyBorder="1" applyAlignment="1">
      <alignment horizontal="left"/>
    </xf>
    <xf numFmtId="0" fontId="2" fillId="0" borderId="0" xfId="0" applyFont="1" applyBorder="1"/>
    <xf numFmtId="0" fontId="14" fillId="0" borderId="0" xfId="0" applyFont="1" applyFill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5" xfId="0" applyBorder="1"/>
    <xf numFmtId="0" fontId="2" fillId="0" borderId="18" xfId="0" applyFont="1" applyBorder="1"/>
    <xf numFmtId="0" fontId="2" fillId="0" borderId="31" xfId="0" applyFont="1" applyBorder="1"/>
    <xf numFmtId="0" fontId="2" fillId="0" borderId="30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50" xfId="0" applyFont="1" applyFill="1" applyBorder="1"/>
    <xf numFmtId="0" fontId="28" fillId="0" borderId="0" xfId="0" applyFont="1" applyAlignment="1"/>
    <xf numFmtId="0" fontId="29" fillId="0" borderId="0" xfId="0" applyFont="1"/>
    <xf numFmtId="0" fontId="0" fillId="0" borderId="0" xfId="0" applyProtection="1">
      <protection hidden="1"/>
    </xf>
    <xf numFmtId="0" fontId="8" fillId="0" borderId="0" xfId="1" applyFont="1" applyProtection="1">
      <protection hidden="1"/>
    </xf>
    <xf numFmtId="0" fontId="9" fillId="0" borderId="0" xfId="0" applyFont="1" applyProtection="1"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19" fillId="2" borderId="12" xfId="0" applyFont="1" applyFill="1" applyBorder="1" applyAlignment="1" applyProtection="1">
      <alignment horizontal="center"/>
      <protection locked="0" hidden="1"/>
    </xf>
    <xf numFmtId="0" fontId="2" fillId="2" borderId="12" xfId="0" applyFont="1" applyFill="1" applyBorder="1" applyAlignment="1" applyProtection="1">
      <alignment horizontal="center"/>
      <protection locked="0"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1" xfId="0" applyFont="1" applyFill="1" applyBorder="1" applyProtection="1">
      <protection hidden="1"/>
    </xf>
    <xf numFmtId="0" fontId="19" fillId="2" borderId="3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" fillId="0" borderId="6" xfId="0" applyFont="1" applyFill="1" applyBorder="1" applyProtection="1"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19" fillId="2" borderId="7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Alignment="1" applyProtection="1">
      <alignment horizontal="center"/>
      <protection locked="0"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21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19" fillId="0" borderId="19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 horizontal="left"/>
      <protection hidden="1"/>
    </xf>
    <xf numFmtId="0" fontId="19" fillId="0" borderId="14" xfId="0" applyFont="1" applyFill="1" applyBorder="1" applyAlignment="1" applyProtection="1">
      <alignment horizontal="left"/>
      <protection hidden="1"/>
    </xf>
    <xf numFmtId="0" fontId="2" fillId="8" borderId="11" xfId="0" applyFont="1" applyFill="1" applyBorder="1" applyProtection="1">
      <protection hidden="1"/>
    </xf>
    <xf numFmtId="0" fontId="2" fillId="8" borderId="13" xfId="0" applyFont="1" applyFill="1" applyBorder="1" applyProtection="1">
      <protection hidden="1"/>
    </xf>
    <xf numFmtId="0" fontId="2" fillId="8" borderId="28" xfId="0" applyFont="1" applyFill="1" applyBorder="1" applyProtection="1">
      <protection hidden="1"/>
    </xf>
    <xf numFmtId="0" fontId="0" fillId="8" borderId="45" xfId="0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2" fillId="8" borderId="4" xfId="0" applyFont="1" applyFill="1" applyBorder="1" applyProtection="1">
      <protection hidden="1"/>
    </xf>
    <xf numFmtId="0" fontId="2" fillId="8" borderId="5" xfId="0" applyFont="1" applyFill="1" applyBorder="1" applyProtection="1">
      <protection hidden="1"/>
    </xf>
    <xf numFmtId="0" fontId="2" fillId="8" borderId="16" xfId="0" applyFont="1" applyFill="1" applyBorder="1" applyProtection="1">
      <protection hidden="1"/>
    </xf>
    <xf numFmtId="0" fontId="0" fillId="8" borderId="38" xfId="0" applyFill="1" applyBorder="1" applyProtection="1">
      <protection hidden="1"/>
    </xf>
    <xf numFmtId="0" fontId="0" fillId="8" borderId="3" xfId="0" applyFill="1" applyBorder="1" applyProtection="1">
      <protection hidden="1"/>
    </xf>
    <xf numFmtId="0" fontId="2" fillId="9" borderId="4" xfId="0" applyFont="1" applyFill="1" applyBorder="1" applyProtection="1">
      <protection hidden="1"/>
    </xf>
    <xf numFmtId="0" fontId="2" fillId="9" borderId="5" xfId="0" applyFont="1" applyFill="1" applyBorder="1" applyProtection="1">
      <protection hidden="1"/>
    </xf>
    <xf numFmtId="0" fontId="2" fillId="9" borderId="16" xfId="0" applyFont="1" applyFill="1" applyBorder="1" applyProtection="1">
      <protection hidden="1"/>
    </xf>
    <xf numFmtId="0" fontId="0" fillId="9" borderId="38" xfId="0" applyFill="1" applyBorder="1" applyProtection="1">
      <protection hidden="1"/>
    </xf>
    <xf numFmtId="0" fontId="0" fillId="9" borderId="3" xfId="0" applyFill="1" applyBorder="1" applyProtection="1">
      <protection hidden="1"/>
    </xf>
    <xf numFmtId="0" fontId="23" fillId="9" borderId="5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3" xfId="0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16" xfId="0" applyFont="1" applyFill="1" applyBorder="1" applyProtection="1">
      <protection hidden="1"/>
    </xf>
    <xf numFmtId="0" fontId="0" fillId="4" borderId="38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2" fillId="4" borderId="17" xfId="0" applyFont="1" applyFill="1" applyBorder="1" applyProtection="1">
      <protection hidden="1"/>
    </xf>
    <xf numFmtId="0" fontId="0" fillId="4" borderId="39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22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10" borderId="51" xfId="0" applyFill="1" applyBorder="1" applyProtection="1">
      <protection hidden="1"/>
    </xf>
    <xf numFmtId="0" fontId="0" fillId="10" borderId="52" xfId="0" applyFill="1" applyBorder="1" applyProtection="1">
      <protection hidden="1"/>
    </xf>
    <xf numFmtId="0" fontId="0" fillId="10" borderId="53" xfId="0" applyFill="1" applyBorder="1" applyProtection="1">
      <protection hidden="1"/>
    </xf>
    <xf numFmtId="0" fontId="0" fillId="10" borderId="49" xfId="0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10" borderId="54" xfId="0" applyFill="1" applyBorder="1" applyProtection="1">
      <protection hidden="1"/>
    </xf>
    <xf numFmtId="0" fontId="0" fillId="10" borderId="55" xfId="0" applyFill="1" applyBorder="1" applyProtection="1">
      <protection hidden="1"/>
    </xf>
    <xf numFmtId="0" fontId="0" fillId="10" borderId="56" xfId="0" applyFill="1" applyBorder="1" applyProtection="1">
      <protection hidden="1"/>
    </xf>
    <xf numFmtId="0" fontId="0" fillId="10" borderId="57" xfId="0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49" xfId="0" applyFont="1" applyFill="1" applyBorder="1" applyProtection="1">
      <protection hidden="1"/>
    </xf>
    <xf numFmtId="0" fontId="21" fillId="0" borderId="0" xfId="0" applyFont="1" applyFill="1" applyBorder="1" applyProtection="1">
      <protection locked="0" hidden="1"/>
    </xf>
    <xf numFmtId="0" fontId="21" fillId="0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24" fillId="0" borderId="0" xfId="0" applyFont="1" applyProtection="1"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4" fillId="0" borderId="0" xfId="2" applyFont="1" applyAlignment="1" applyProtection="1">
      <alignment horizontal="center"/>
      <protection hidden="1"/>
    </xf>
    <xf numFmtId="0" fontId="26" fillId="5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3" fillId="0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 horizontal="center" vertical="center" wrapText="1"/>
      <protection hidden="1"/>
    </xf>
    <xf numFmtId="0" fontId="0" fillId="8" borderId="47" xfId="0" applyFill="1" applyBorder="1" applyAlignment="1" applyProtection="1">
      <alignment horizontal="center" vertical="center" wrapText="1"/>
      <protection hidden="1"/>
    </xf>
    <xf numFmtId="0" fontId="0" fillId="8" borderId="13" xfId="0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 horizontal="center" vertical="center"/>
      <protection hidden="1"/>
    </xf>
    <xf numFmtId="0" fontId="0" fillId="4" borderId="48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6" fillId="5" borderId="0" xfId="0" applyFont="1" applyFill="1" applyAlignment="1">
      <alignment horizontal="center" vertical="center"/>
    </xf>
    <xf numFmtId="0" fontId="14" fillId="0" borderId="0" xfId="2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6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</cellXfs>
  <cellStyles count="3">
    <cellStyle name="Hipervínculo" xfId="2" builtinId="8"/>
    <cellStyle name="Normal" xfId="0" builtinId="0"/>
    <cellStyle name="Título" xfId="1" builtinId="1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Puntos</a:t>
            </a:r>
          </a:p>
        </c:rich>
      </c:tx>
      <c:layout>
        <c:manualLayout>
          <c:xMode val="edge"/>
          <c:yMode val="edge"/>
          <c:x val="0.87837597223423991"/>
          <c:y val="0.8811596884353725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882477174182463E-2"/>
          <c:y val="4.9211356093706284E-2"/>
          <c:w val="0.93196918302417886"/>
          <c:h val="0.79465241052897428"/>
        </c:manualLayout>
      </c:layout>
      <c:lineChart>
        <c:grouping val="standard"/>
        <c:varyColors val="0"/>
        <c:ser>
          <c:idx val="0"/>
          <c:order val="0"/>
          <c:tx>
            <c:strRef>
              <c:f>'1-Graficos'!$K$13</c:f>
              <c:strCache>
                <c:ptCount val="1"/>
                <c:pt idx="0">
                  <c:v>Real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'1-Graficos'!$L$13:$AW$13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'1-Graficos'!$K$14</c:f>
              <c:strCache>
                <c:ptCount val="1"/>
                <c:pt idx="0">
                  <c:v>F.C. Barcelona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'1-Graficos'!$L$14:$AW$14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'1-Graficos'!$K$15</c:f>
              <c:strCache>
                <c:ptCount val="1"/>
                <c:pt idx="0">
                  <c:v>Valencia C.F.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'1-Graficos'!$L$15:$AW$15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'1-Graficos'!$K$16</c:f>
              <c:strCache>
                <c:ptCount val="1"/>
                <c:pt idx="0">
                  <c:v>Atlético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'1-Graficos'!$L$16:$AW$16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671296"/>
        <c:axId val="249027328"/>
      </c:lineChart>
      <c:catAx>
        <c:axId val="25567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249027328"/>
        <c:crosses val="autoZero"/>
        <c:auto val="1"/>
        <c:lblAlgn val="ctr"/>
        <c:lblOffset val="100"/>
        <c:noMultiLvlLbl val="0"/>
      </c:catAx>
      <c:valAx>
        <c:axId val="24902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5567129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5660221959434572E-2"/>
          <c:y val="0.90306117480655024"/>
          <c:w val="0.66064927524421668"/>
          <c:h val="6.9885676864293617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Partidos ganados</a:t>
            </a:r>
          </a:p>
        </c:rich>
      </c:tx>
      <c:layout>
        <c:manualLayout>
          <c:xMode val="edge"/>
          <c:yMode val="edge"/>
          <c:x val="0.76115985501812278"/>
          <c:y val="0.88888915938655999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'1-Graficos'!$K$20</c:f>
              <c:strCache>
                <c:ptCount val="1"/>
                <c:pt idx="0">
                  <c:v>Real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'1-Graficos'!$L$20:$AW$20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'1-Graficos'!$K$21</c:f>
              <c:strCache>
                <c:ptCount val="1"/>
                <c:pt idx="0">
                  <c:v>F.C. Barcelona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'1-Graficos'!$L$21:$AW$21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'1-Graficos'!$K$22</c:f>
              <c:strCache>
                <c:ptCount val="1"/>
                <c:pt idx="0">
                  <c:v>Valencia C.F.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'1-Graficos'!$L$22:$AW$22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'1-Graficos'!$K$23</c:f>
              <c:strCache>
                <c:ptCount val="1"/>
                <c:pt idx="0">
                  <c:v>Atlético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'1-Graficos'!$L$23:$AW$23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95616"/>
        <c:axId val="245884608"/>
      </c:lineChart>
      <c:catAx>
        <c:axId val="256495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45884608"/>
        <c:crosses val="autoZero"/>
        <c:auto val="1"/>
        <c:lblAlgn val="ctr"/>
        <c:lblOffset val="100"/>
        <c:noMultiLvlLbl val="0"/>
      </c:catAx>
      <c:valAx>
        <c:axId val="24588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56495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2.7056233355445967E-2"/>
          <c:y val="0.89533170385536276"/>
          <c:w val="0.66064927524421668"/>
          <c:h val="6.9885676864293617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Goles a favor</a:t>
            </a:r>
          </a:p>
        </c:rich>
      </c:tx>
      <c:layout>
        <c:manualLayout>
          <c:xMode val="edge"/>
          <c:yMode val="edge"/>
          <c:x val="0.81152625152625157"/>
          <c:y val="0.87729495295977877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'1-Graficos'!$K$27</c:f>
              <c:strCache>
                <c:ptCount val="1"/>
                <c:pt idx="0">
                  <c:v>Real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'1-Graficos'!$L$27:$AW$27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'1-Graficos'!$K$28</c:f>
              <c:strCache>
                <c:ptCount val="1"/>
                <c:pt idx="0">
                  <c:v>F.C. Barcelona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'1-Graficos'!$L$28:$AW$28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'1-Graficos'!$K$29</c:f>
              <c:strCache>
                <c:ptCount val="1"/>
                <c:pt idx="0">
                  <c:v>Valencia C.F.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'1-Graficos'!$L$29:$AW$29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'1-Graficos'!$K$30</c:f>
              <c:strCache>
                <c:ptCount val="1"/>
                <c:pt idx="0">
                  <c:v>Atlético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'1-Graficos'!$L$30:$AW$30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97152"/>
        <c:axId val="245886912"/>
      </c:lineChart>
      <c:catAx>
        <c:axId val="256497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45886912"/>
        <c:crosses val="autoZero"/>
        <c:auto val="1"/>
        <c:lblAlgn val="ctr"/>
        <c:lblOffset val="100"/>
        <c:noMultiLvlLbl val="0"/>
      </c:catAx>
      <c:valAx>
        <c:axId val="24588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5649715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4.1708248007460619E-2"/>
          <c:y val="0.90306117480655024"/>
          <c:w val="0.66064927524421668"/>
          <c:h val="6.9885676864293617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Posiciones</a:t>
            </a:r>
          </a:p>
        </c:rich>
      </c:tx>
      <c:layout>
        <c:manualLayout>
          <c:xMode val="edge"/>
          <c:yMode val="edge"/>
          <c:x val="0.83930393316220098"/>
          <c:y val="0.86570074653299756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'1-Graficos'!$K$34</c:f>
              <c:strCache>
                <c:ptCount val="1"/>
                <c:pt idx="0">
                  <c:v>Real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'1-Graficos'!$L$34:$AW$34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'1-Graficos'!$K$35</c:f>
              <c:strCache>
                <c:ptCount val="1"/>
                <c:pt idx="0">
                  <c:v>F.C. Barcelona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'1-Graficos'!$L$35:$AW$35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'1-Graficos'!$K$36</c:f>
              <c:strCache>
                <c:ptCount val="1"/>
                <c:pt idx="0">
                  <c:v>Valencia C.F.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'1-Graficos'!$L$36:$AW$36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'1-Graficos'!$K$37</c:f>
              <c:strCache>
                <c:ptCount val="1"/>
                <c:pt idx="0">
                  <c:v>Atlético Madrid</c:v>
                </c:pt>
              </c:strCache>
            </c:strRef>
          </c:tx>
          <c:spPr>
            <a:ln w="22225"/>
          </c:spPr>
          <c:marker>
            <c:symbol val="circle"/>
            <c:size val="5"/>
          </c:marker>
          <c:val>
            <c:numRef>
              <c:f>'1-Graficos'!$L$37:$AW$37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98176"/>
        <c:axId val="245889216"/>
      </c:lineChart>
      <c:catAx>
        <c:axId val="256498176"/>
        <c:scaling>
          <c:orientation val="minMax"/>
        </c:scaling>
        <c:delete val="0"/>
        <c:axPos val="t"/>
        <c:majorTickMark val="none"/>
        <c:minorTickMark val="none"/>
        <c:tickLblPos val="nextTo"/>
        <c:crossAx val="245889216"/>
        <c:crosses val="autoZero"/>
        <c:auto val="1"/>
        <c:lblAlgn val="ctr"/>
        <c:lblOffset val="100"/>
        <c:noMultiLvlLbl val="0"/>
      </c:catAx>
      <c:valAx>
        <c:axId val="245889216"/>
        <c:scaling>
          <c:orientation val="maxMin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256498176"/>
        <c:crosses val="autoZero"/>
        <c:crossBetween val="between"/>
        <c:majorUnit val="2"/>
        <c:minorUnit val="0.4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4032220331432942E-2"/>
          <c:y val="0.90692591028214398"/>
          <c:w val="0.66064927524421668"/>
          <c:h val="6.9885676864293617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'1-Clasificacion'!$M$4:$M$23</c:f>
              <c:strCache>
                <c:ptCount val="20"/>
                <c:pt idx="0">
                  <c:v>Atlethic Club</c:v>
                </c:pt>
                <c:pt idx="1">
                  <c:v>Atlethic Club</c:v>
                </c:pt>
                <c:pt idx="2">
                  <c:v>Atlethic Club</c:v>
                </c:pt>
                <c:pt idx="3">
                  <c:v>Atlethic Club</c:v>
                </c:pt>
                <c:pt idx="4">
                  <c:v>Atlethic Club</c:v>
                </c:pt>
                <c:pt idx="5">
                  <c:v>Atlethic Club</c:v>
                </c:pt>
                <c:pt idx="6">
                  <c:v>Atlethic Club</c:v>
                </c:pt>
                <c:pt idx="7">
                  <c:v>Atlethic Club</c:v>
                </c:pt>
                <c:pt idx="8">
                  <c:v>Atlethic Club</c:v>
                </c:pt>
                <c:pt idx="9">
                  <c:v>Atlethic Club</c:v>
                </c:pt>
                <c:pt idx="10">
                  <c:v>Atlethic Club</c:v>
                </c:pt>
                <c:pt idx="11">
                  <c:v>Atlethic Club</c:v>
                </c:pt>
                <c:pt idx="12">
                  <c:v>Atlethic Club</c:v>
                </c:pt>
                <c:pt idx="13">
                  <c:v>Atlethic Club</c:v>
                </c:pt>
                <c:pt idx="14">
                  <c:v>Atlethic Club</c:v>
                </c:pt>
                <c:pt idx="15">
                  <c:v>Atlethic Club</c:v>
                </c:pt>
                <c:pt idx="16">
                  <c:v>Atlethic Club</c:v>
                </c:pt>
                <c:pt idx="17">
                  <c:v>Atlethic Club</c:v>
                </c:pt>
                <c:pt idx="18">
                  <c:v>Atlethic Club</c:v>
                </c:pt>
                <c:pt idx="19">
                  <c:v>Atlethic Club</c:v>
                </c:pt>
              </c:strCache>
            </c:strRef>
          </c:cat>
          <c:val>
            <c:numRef>
              <c:f>'1-Clasificacion'!$N$4:$N$23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6496640"/>
        <c:axId val="257737280"/>
      </c:barChart>
      <c:catAx>
        <c:axId val="256496640"/>
        <c:scaling>
          <c:orientation val="maxMin"/>
        </c:scaling>
        <c:delete val="0"/>
        <c:axPos val="l"/>
        <c:majorTickMark val="out"/>
        <c:minorTickMark val="none"/>
        <c:tickLblPos val="nextTo"/>
        <c:crossAx val="257737280"/>
        <c:crosses val="autoZero"/>
        <c:auto val="1"/>
        <c:lblAlgn val="ctr"/>
        <c:lblOffset val="100"/>
        <c:noMultiLvlLbl val="0"/>
      </c:catAx>
      <c:valAx>
        <c:axId val="257737280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56496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'1-Clasificacion'!$M$4:$M$23</c:f>
              <c:strCache>
                <c:ptCount val="20"/>
                <c:pt idx="0">
                  <c:v>Atlethic Club</c:v>
                </c:pt>
                <c:pt idx="1">
                  <c:v>Atlethic Club</c:v>
                </c:pt>
                <c:pt idx="2">
                  <c:v>Atlethic Club</c:v>
                </c:pt>
                <c:pt idx="3">
                  <c:v>Atlethic Club</c:v>
                </c:pt>
                <c:pt idx="4">
                  <c:v>Atlethic Club</c:v>
                </c:pt>
                <c:pt idx="5">
                  <c:v>Atlethic Club</c:v>
                </c:pt>
                <c:pt idx="6">
                  <c:v>Atlethic Club</c:v>
                </c:pt>
                <c:pt idx="7">
                  <c:v>Atlethic Club</c:v>
                </c:pt>
                <c:pt idx="8">
                  <c:v>Atlethic Club</c:v>
                </c:pt>
                <c:pt idx="9">
                  <c:v>Atlethic Club</c:v>
                </c:pt>
                <c:pt idx="10">
                  <c:v>Atlethic Club</c:v>
                </c:pt>
                <c:pt idx="11">
                  <c:v>Atlethic Club</c:v>
                </c:pt>
                <c:pt idx="12">
                  <c:v>Atlethic Club</c:v>
                </c:pt>
                <c:pt idx="13">
                  <c:v>Atlethic Club</c:v>
                </c:pt>
                <c:pt idx="14">
                  <c:v>Atlethic Club</c:v>
                </c:pt>
                <c:pt idx="15">
                  <c:v>Atlethic Club</c:v>
                </c:pt>
                <c:pt idx="16">
                  <c:v>Atlethic Club</c:v>
                </c:pt>
                <c:pt idx="17">
                  <c:v>Atlethic Club</c:v>
                </c:pt>
                <c:pt idx="18">
                  <c:v>Atlethic Club</c:v>
                </c:pt>
                <c:pt idx="19">
                  <c:v>Atlethic Club</c:v>
                </c:pt>
              </c:strCache>
            </c:strRef>
          </c:cat>
          <c:val>
            <c:numRef>
              <c:f>'1-Clasificacion'!$U$4:$U$23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3317248"/>
        <c:axId val="257739008"/>
      </c:barChart>
      <c:catAx>
        <c:axId val="243317248"/>
        <c:scaling>
          <c:orientation val="maxMin"/>
        </c:scaling>
        <c:delete val="1"/>
        <c:axPos val="l"/>
        <c:majorTickMark val="out"/>
        <c:minorTickMark val="none"/>
        <c:tickLblPos val="nextTo"/>
        <c:crossAx val="257739008"/>
        <c:crosses val="autoZero"/>
        <c:auto val="1"/>
        <c:lblAlgn val="ctr"/>
        <c:lblOffset val="100"/>
        <c:noMultiLvlLbl val="0"/>
      </c:catAx>
      <c:valAx>
        <c:axId val="257739008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433172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'1-Clasificacion'!$M$4:$M$23</c:f>
              <c:strCache>
                <c:ptCount val="20"/>
                <c:pt idx="0">
                  <c:v>Atlethic Club</c:v>
                </c:pt>
                <c:pt idx="1">
                  <c:v>Atlethic Club</c:v>
                </c:pt>
                <c:pt idx="2">
                  <c:v>Atlethic Club</c:v>
                </c:pt>
                <c:pt idx="3">
                  <c:v>Atlethic Club</c:v>
                </c:pt>
                <c:pt idx="4">
                  <c:v>Atlethic Club</c:v>
                </c:pt>
                <c:pt idx="5">
                  <c:v>Atlethic Club</c:v>
                </c:pt>
                <c:pt idx="6">
                  <c:v>Atlethic Club</c:v>
                </c:pt>
                <c:pt idx="7">
                  <c:v>Atlethic Club</c:v>
                </c:pt>
                <c:pt idx="8">
                  <c:v>Atlethic Club</c:v>
                </c:pt>
                <c:pt idx="9">
                  <c:v>Atlethic Club</c:v>
                </c:pt>
                <c:pt idx="10">
                  <c:v>Atlethic Club</c:v>
                </c:pt>
                <c:pt idx="11">
                  <c:v>Atlethic Club</c:v>
                </c:pt>
                <c:pt idx="12">
                  <c:v>Atlethic Club</c:v>
                </c:pt>
                <c:pt idx="13">
                  <c:v>Atlethic Club</c:v>
                </c:pt>
                <c:pt idx="14">
                  <c:v>Atlethic Club</c:v>
                </c:pt>
                <c:pt idx="15">
                  <c:v>Atlethic Club</c:v>
                </c:pt>
                <c:pt idx="16">
                  <c:v>Atlethic Club</c:v>
                </c:pt>
                <c:pt idx="17">
                  <c:v>Atlethic Club</c:v>
                </c:pt>
                <c:pt idx="18">
                  <c:v>Atlethic Club</c:v>
                </c:pt>
                <c:pt idx="19">
                  <c:v>Atlethic Club</c:v>
                </c:pt>
              </c:strCache>
            </c:strRef>
          </c:cat>
          <c:val>
            <c:numRef>
              <c:f>'1-Clasificacion'!$P$4:$P$23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6717312"/>
        <c:axId val="257740736"/>
      </c:barChart>
      <c:catAx>
        <c:axId val="256717312"/>
        <c:scaling>
          <c:orientation val="maxMin"/>
        </c:scaling>
        <c:delete val="0"/>
        <c:axPos val="l"/>
        <c:majorTickMark val="out"/>
        <c:minorTickMark val="none"/>
        <c:tickLblPos val="nextTo"/>
        <c:crossAx val="257740736"/>
        <c:crosses val="autoZero"/>
        <c:auto val="1"/>
        <c:lblAlgn val="ctr"/>
        <c:lblOffset val="100"/>
        <c:noMultiLvlLbl val="0"/>
      </c:catAx>
      <c:valAx>
        <c:axId val="257740736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567173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'1-Clasificacion'!$M$4:$M$23</c:f>
              <c:strCache>
                <c:ptCount val="20"/>
                <c:pt idx="0">
                  <c:v>Atlethic Club</c:v>
                </c:pt>
                <c:pt idx="1">
                  <c:v>Atlethic Club</c:v>
                </c:pt>
                <c:pt idx="2">
                  <c:v>Atlethic Club</c:v>
                </c:pt>
                <c:pt idx="3">
                  <c:v>Atlethic Club</c:v>
                </c:pt>
                <c:pt idx="4">
                  <c:v>Atlethic Club</c:v>
                </c:pt>
                <c:pt idx="5">
                  <c:v>Atlethic Club</c:v>
                </c:pt>
                <c:pt idx="6">
                  <c:v>Atlethic Club</c:v>
                </c:pt>
                <c:pt idx="7">
                  <c:v>Atlethic Club</c:v>
                </c:pt>
                <c:pt idx="8">
                  <c:v>Atlethic Club</c:v>
                </c:pt>
                <c:pt idx="9">
                  <c:v>Atlethic Club</c:v>
                </c:pt>
                <c:pt idx="10">
                  <c:v>Atlethic Club</c:v>
                </c:pt>
                <c:pt idx="11">
                  <c:v>Atlethic Club</c:v>
                </c:pt>
                <c:pt idx="12">
                  <c:v>Atlethic Club</c:v>
                </c:pt>
                <c:pt idx="13">
                  <c:v>Atlethic Club</c:v>
                </c:pt>
                <c:pt idx="14">
                  <c:v>Atlethic Club</c:v>
                </c:pt>
                <c:pt idx="15">
                  <c:v>Atlethic Club</c:v>
                </c:pt>
                <c:pt idx="16">
                  <c:v>Atlethic Club</c:v>
                </c:pt>
                <c:pt idx="17">
                  <c:v>Atlethic Club</c:v>
                </c:pt>
                <c:pt idx="18">
                  <c:v>Atlethic Club</c:v>
                </c:pt>
                <c:pt idx="19">
                  <c:v>Atlethic Club</c:v>
                </c:pt>
              </c:strCache>
            </c:strRef>
          </c:cat>
          <c:val>
            <c:numRef>
              <c:f>'1-Clasificacion'!$S$4:$S$23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6717824"/>
        <c:axId val="257742464"/>
      </c:barChart>
      <c:catAx>
        <c:axId val="256717824"/>
        <c:scaling>
          <c:orientation val="maxMin"/>
        </c:scaling>
        <c:delete val="1"/>
        <c:axPos val="l"/>
        <c:majorTickMark val="out"/>
        <c:minorTickMark val="none"/>
        <c:tickLblPos val="nextTo"/>
        <c:crossAx val="257742464"/>
        <c:crosses val="autoZero"/>
        <c:auto val="1"/>
        <c:lblAlgn val="ctr"/>
        <c:lblOffset val="100"/>
        <c:noMultiLvlLbl val="0"/>
      </c:catAx>
      <c:valAx>
        <c:axId val="257742464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56717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'1-Clasificacion'!$M$4:$M$23</c:f>
              <c:strCache>
                <c:ptCount val="20"/>
                <c:pt idx="0">
                  <c:v>Atlethic Club</c:v>
                </c:pt>
                <c:pt idx="1">
                  <c:v>Atlethic Club</c:v>
                </c:pt>
                <c:pt idx="2">
                  <c:v>Atlethic Club</c:v>
                </c:pt>
                <c:pt idx="3">
                  <c:v>Atlethic Club</c:v>
                </c:pt>
                <c:pt idx="4">
                  <c:v>Atlethic Club</c:v>
                </c:pt>
                <c:pt idx="5">
                  <c:v>Atlethic Club</c:v>
                </c:pt>
                <c:pt idx="6">
                  <c:v>Atlethic Club</c:v>
                </c:pt>
                <c:pt idx="7">
                  <c:v>Atlethic Club</c:v>
                </c:pt>
                <c:pt idx="8">
                  <c:v>Atlethic Club</c:v>
                </c:pt>
                <c:pt idx="9">
                  <c:v>Atlethic Club</c:v>
                </c:pt>
                <c:pt idx="10">
                  <c:v>Atlethic Club</c:v>
                </c:pt>
                <c:pt idx="11">
                  <c:v>Atlethic Club</c:v>
                </c:pt>
                <c:pt idx="12">
                  <c:v>Atlethic Club</c:v>
                </c:pt>
                <c:pt idx="13">
                  <c:v>Atlethic Club</c:v>
                </c:pt>
                <c:pt idx="14">
                  <c:v>Atlethic Club</c:v>
                </c:pt>
                <c:pt idx="15">
                  <c:v>Atlethic Club</c:v>
                </c:pt>
                <c:pt idx="16">
                  <c:v>Atlethic Club</c:v>
                </c:pt>
                <c:pt idx="17">
                  <c:v>Atlethic Club</c:v>
                </c:pt>
                <c:pt idx="18">
                  <c:v>Atlethic Club</c:v>
                </c:pt>
                <c:pt idx="19">
                  <c:v>Atlethic Club</c:v>
                </c:pt>
              </c:strCache>
            </c:strRef>
          </c:cat>
          <c:val>
            <c:numRef>
              <c:f>'1-Clasificacion'!$T$4:$T$23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6718336"/>
        <c:axId val="257744192"/>
      </c:barChart>
      <c:catAx>
        <c:axId val="256718336"/>
        <c:scaling>
          <c:orientation val="maxMin"/>
        </c:scaling>
        <c:delete val="1"/>
        <c:axPos val="r"/>
        <c:majorTickMark val="out"/>
        <c:minorTickMark val="none"/>
        <c:tickLblPos val="nextTo"/>
        <c:crossAx val="257744192"/>
        <c:crosses val="autoZero"/>
        <c:auto val="1"/>
        <c:lblAlgn val="ctr"/>
        <c:lblOffset val="100"/>
        <c:noMultiLvlLbl val="0"/>
      </c:catAx>
      <c:valAx>
        <c:axId val="257744192"/>
        <c:scaling>
          <c:orientation val="maxMin"/>
        </c:scaling>
        <c:delete val="0"/>
        <c:axPos val="t"/>
        <c:majorGridlines>
          <c:spPr>
            <a:ln w="6350"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crossAx val="2567183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" Type="http://schemas.openxmlformats.org/officeDocument/2006/relationships/image" Target="../media/image8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13" Type="http://schemas.openxmlformats.org/officeDocument/2006/relationships/image" Target="../media/image39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12" Type="http://schemas.openxmlformats.org/officeDocument/2006/relationships/image" Target="../media/image38.png"/><Relationship Id="rId2" Type="http://schemas.openxmlformats.org/officeDocument/2006/relationships/image" Target="../media/image28.png"/><Relationship Id="rId16" Type="http://schemas.openxmlformats.org/officeDocument/2006/relationships/image" Target="../media/image42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11" Type="http://schemas.openxmlformats.org/officeDocument/2006/relationships/image" Target="../media/image37.png"/><Relationship Id="rId5" Type="http://schemas.openxmlformats.org/officeDocument/2006/relationships/image" Target="../media/image31.png"/><Relationship Id="rId15" Type="http://schemas.openxmlformats.org/officeDocument/2006/relationships/image" Target="../media/image41.png"/><Relationship Id="rId10" Type="http://schemas.openxmlformats.org/officeDocument/2006/relationships/image" Target="../media/image36.png"/><Relationship Id="rId4" Type="http://schemas.openxmlformats.org/officeDocument/2006/relationships/image" Target="../media/image30.png"/><Relationship Id="rId9" Type="http://schemas.openxmlformats.org/officeDocument/2006/relationships/image" Target="../media/image35.png"/><Relationship Id="rId14" Type="http://schemas.openxmlformats.org/officeDocument/2006/relationships/image" Target="../media/image4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130630</xdr:colOff>
      <xdr:row>4</xdr:row>
      <xdr:rowOff>114300</xdr:rowOff>
    </xdr:from>
    <xdr:to>
      <xdr:col>10</xdr:col>
      <xdr:colOff>47625</xdr:colOff>
      <xdr:row>6</xdr:row>
      <xdr:rowOff>81642</xdr:rowOff>
    </xdr:to>
    <xdr:sp macro="" textlink="">
      <xdr:nvSpPr>
        <xdr:cNvPr id="2" name="1 Flecha derecha"/>
        <xdr:cNvSpPr/>
      </xdr:nvSpPr>
      <xdr:spPr>
        <a:xfrm>
          <a:off x="1730830" y="914400"/>
          <a:ext cx="288470" cy="367392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54</xdr:col>
      <xdr:colOff>0</xdr:colOff>
      <xdr:row>26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0"/>
          <a:ext cx="7543800" cy="520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874</xdr:row>
      <xdr:rowOff>95250</xdr:rowOff>
    </xdr:from>
    <xdr:to>
      <xdr:col>4</xdr:col>
      <xdr:colOff>1123950</xdr:colOff>
      <xdr:row>880</xdr:row>
      <xdr:rowOff>47626</xdr:rowOff>
    </xdr:to>
    <xdr:pic>
      <xdr:nvPicPr>
        <xdr:cNvPr id="2" name="il_fi" descr="http://iesogalileo.es/webs1011/manu/copa_lig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67544750"/>
          <a:ext cx="857250" cy="109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</xdr:row>
          <xdr:rowOff>152400</xdr:rowOff>
        </xdr:from>
        <xdr:to>
          <xdr:col>14</xdr:col>
          <xdr:colOff>209550</xdr:colOff>
          <xdr:row>5</xdr:row>
          <xdr:rowOff>95250</xdr:rowOff>
        </xdr:to>
        <xdr:sp macro="" textlink="">
          <xdr:nvSpPr>
            <xdr:cNvPr id="11271" name="ComboBox1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3</xdr:row>
          <xdr:rowOff>142875</xdr:rowOff>
        </xdr:from>
        <xdr:to>
          <xdr:col>21</xdr:col>
          <xdr:colOff>114300</xdr:colOff>
          <xdr:row>5</xdr:row>
          <xdr:rowOff>85725</xdr:rowOff>
        </xdr:to>
        <xdr:sp macro="" textlink="">
          <xdr:nvSpPr>
            <xdr:cNvPr id="11272" name="ComboBox2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</xdr:row>
          <xdr:rowOff>133350</xdr:rowOff>
        </xdr:from>
        <xdr:to>
          <xdr:col>14</xdr:col>
          <xdr:colOff>219075</xdr:colOff>
          <xdr:row>7</xdr:row>
          <xdr:rowOff>57150</xdr:rowOff>
        </xdr:to>
        <xdr:sp macro="" textlink="">
          <xdr:nvSpPr>
            <xdr:cNvPr id="11273" name="ComboBox3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5</xdr:row>
          <xdr:rowOff>133350</xdr:rowOff>
        </xdr:from>
        <xdr:to>
          <xdr:col>21</xdr:col>
          <xdr:colOff>104775</xdr:colOff>
          <xdr:row>7</xdr:row>
          <xdr:rowOff>57150</xdr:rowOff>
        </xdr:to>
        <xdr:sp macro="" textlink="">
          <xdr:nvSpPr>
            <xdr:cNvPr id="11274" name="ComboBox4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66675</xdr:colOff>
      <xdr:row>10</xdr:row>
      <xdr:rowOff>47626</xdr:rowOff>
    </xdr:from>
    <xdr:to>
      <xdr:col>36</xdr:col>
      <xdr:colOff>0</xdr:colOff>
      <xdr:row>27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66676</xdr:colOff>
      <xdr:row>27</xdr:row>
      <xdr:rowOff>80965</xdr:rowOff>
    </xdr:from>
    <xdr:to>
      <xdr:col>36</xdr:col>
      <xdr:colOff>1</xdr:colOff>
      <xdr:row>44</xdr:row>
      <xdr:rowOff>128589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66676</xdr:colOff>
      <xdr:row>44</xdr:row>
      <xdr:rowOff>138115</xdr:rowOff>
    </xdr:from>
    <xdr:to>
      <xdr:col>36</xdr:col>
      <xdr:colOff>1</xdr:colOff>
      <xdr:row>61</xdr:row>
      <xdr:rowOff>185739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57151</xdr:colOff>
      <xdr:row>61</xdr:row>
      <xdr:rowOff>185740</xdr:rowOff>
    </xdr:from>
    <xdr:to>
      <xdr:col>35</xdr:col>
      <xdr:colOff>257176</xdr:colOff>
      <xdr:row>79</xdr:row>
      <xdr:rowOff>42864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190500</xdr:colOff>
      <xdr:row>6</xdr:row>
      <xdr:rowOff>101843</xdr:rowOff>
    </xdr:from>
    <xdr:to>
      <xdr:col>9</xdr:col>
      <xdr:colOff>240846</xdr:colOff>
      <xdr:row>8</xdr:row>
      <xdr:rowOff>109904</xdr:rowOff>
    </xdr:to>
    <xdr:sp macro="" textlink="">
      <xdr:nvSpPr>
        <xdr:cNvPr id="10" name="9 Flecha derecha"/>
        <xdr:cNvSpPr/>
      </xdr:nvSpPr>
      <xdr:spPr>
        <a:xfrm>
          <a:off x="1773115" y="1296131"/>
          <a:ext cx="248173" cy="418369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19048</xdr:colOff>
      <xdr:row>1</xdr:row>
      <xdr:rowOff>123825</xdr:rowOff>
    </xdr:from>
    <xdr:to>
      <xdr:col>46</xdr:col>
      <xdr:colOff>152399</xdr:colOff>
      <xdr:row>23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38100</xdr:colOff>
      <xdr:row>23</xdr:row>
      <xdr:rowOff>104775</xdr:rowOff>
    </xdr:from>
    <xdr:to>
      <xdr:col>71</xdr:col>
      <xdr:colOff>57151</xdr:colOff>
      <xdr:row>45</xdr:row>
      <xdr:rowOff>142874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76200</xdr:colOff>
      <xdr:row>1</xdr:row>
      <xdr:rowOff>85725</xdr:rowOff>
    </xdr:from>
    <xdr:to>
      <xdr:col>71</xdr:col>
      <xdr:colOff>95251</xdr:colOff>
      <xdr:row>23</xdr:row>
      <xdr:rowOff>152400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19050</xdr:colOff>
      <xdr:row>20</xdr:row>
      <xdr:rowOff>104775</xdr:rowOff>
    </xdr:from>
    <xdr:to>
      <xdr:col>45</xdr:col>
      <xdr:colOff>9525</xdr:colOff>
      <xdr:row>22</xdr:row>
      <xdr:rowOff>190500</xdr:rowOff>
    </xdr:to>
    <xdr:sp macro="" textlink="">
      <xdr:nvSpPr>
        <xdr:cNvPr id="5" name="4 CuadroTexto"/>
        <xdr:cNvSpPr txBox="1"/>
      </xdr:nvSpPr>
      <xdr:spPr>
        <a:xfrm>
          <a:off x="9725025" y="3743325"/>
          <a:ext cx="12287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>
              <a:solidFill>
                <a:schemeClr val="accent1"/>
              </a:solidFill>
            </a:rPr>
            <a:t>Puntos</a:t>
          </a:r>
        </a:p>
      </xdr:txBody>
    </xdr:sp>
    <xdr:clientData/>
  </xdr:twoCellAnchor>
  <xdr:twoCellAnchor>
    <xdr:from>
      <xdr:col>48</xdr:col>
      <xdr:colOff>95250</xdr:colOff>
      <xdr:row>44</xdr:row>
      <xdr:rowOff>171450</xdr:rowOff>
    </xdr:from>
    <xdr:to>
      <xdr:col>66</xdr:col>
      <xdr:colOff>19050</xdr:colOff>
      <xdr:row>46</xdr:row>
      <xdr:rowOff>180975</xdr:rowOff>
    </xdr:to>
    <xdr:sp macro="" textlink="">
      <xdr:nvSpPr>
        <xdr:cNvPr id="13" name="12 CuadroTexto"/>
        <xdr:cNvSpPr txBox="1"/>
      </xdr:nvSpPr>
      <xdr:spPr>
        <a:xfrm>
          <a:off x="14268450" y="8734425"/>
          <a:ext cx="43815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>
              <a:solidFill>
                <a:schemeClr val="accent1"/>
              </a:solidFill>
            </a:rPr>
            <a:t>Diferencia de goles</a:t>
          </a:r>
        </a:p>
      </xdr:txBody>
    </xdr:sp>
    <xdr:clientData/>
  </xdr:twoCellAnchor>
  <xdr:twoCellAnchor>
    <xdr:from>
      <xdr:col>36</xdr:col>
      <xdr:colOff>161925</xdr:colOff>
      <xdr:row>44</xdr:row>
      <xdr:rowOff>142875</xdr:rowOff>
    </xdr:from>
    <xdr:to>
      <xdr:col>42</xdr:col>
      <xdr:colOff>238125</xdr:colOff>
      <xdr:row>47</xdr:row>
      <xdr:rowOff>38100</xdr:rowOff>
    </xdr:to>
    <xdr:sp macro="" textlink="">
      <xdr:nvSpPr>
        <xdr:cNvPr id="14" name="13 CuadroTexto"/>
        <xdr:cNvSpPr txBox="1"/>
      </xdr:nvSpPr>
      <xdr:spPr>
        <a:xfrm>
          <a:off x="11363325" y="8705850"/>
          <a:ext cx="15621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>
              <a:solidFill>
                <a:schemeClr val="accent1"/>
              </a:solidFill>
            </a:rPr>
            <a:t>Goles</a:t>
          </a:r>
          <a:r>
            <a:rPr lang="es-ES" sz="2000">
              <a:solidFill>
                <a:srgbClr val="00B0F0"/>
              </a:solidFill>
            </a:rPr>
            <a:t> </a:t>
          </a:r>
          <a:r>
            <a:rPr lang="es-ES" sz="2000">
              <a:solidFill>
                <a:schemeClr val="accent1"/>
              </a:solidFill>
            </a:rPr>
            <a:t>a favor</a:t>
          </a:r>
        </a:p>
      </xdr:txBody>
    </xdr:sp>
    <xdr:clientData/>
  </xdr:twoCellAnchor>
  <xdr:twoCellAnchor>
    <xdr:from>
      <xdr:col>65</xdr:col>
      <xdr:colOff>47625</xdr:colOff>
      <xdr:row>20</xdr:row>
      <xdr:rowOff>123825</xdr:rowOff>
    </xdr:from>
    <xdr:to>
      <xdr:col>70</xdr:col>
      <xdr:colOff>38100</xdr:colOff>
      <xdr:row>23</xdr:row>
      <xdr:rowOff>9525</xdr:rowOff>
    </xdr:to>
    <xdr:sp macro="" textlink="">
      <xdr:nvSpPr>
        <xdr:cNvPr id="15" name="14 CuadroTexto"/>
        <xdr:cNvSpPr txBox="1"/>
      </xdr:nvSpPr>
      <xdr:spPr>
        <a:xfrm>
          <a:off x="15944850" y="3762375"/>
          <a:ext cx="12287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>
              <a:solidFill>
                <a:schemeClr val="accent1"/>
              </a:solidFill>
            </a:rPr>
            <a:t>Ganados</a:t>
          </a:r>
        </a:p>
      </xdr:txBody>
    </xdr:sp>
    <xdr:clientData/>
  </xdr:twoCellAnchor>
  <xdr:twoCellAnchor>
    <xdr:from>
      <xdr:col>24</xdr:col>
      <xdr:colOff>238125</xdr:colOff>
      <xdr:row>44</xdr:row>
      <xdr:rowOff>133350</xdr:rowOff>
    </xdr:from>
    <xdr:to>
      <xdr:col>32</xdr:col>
      <xdr:colOff>142874</xdr:colOff>
      <xdr:row>47</xdr:row>
      <xdr:rowOff>28575</xdr:rowOff>
    </xdr:to>
    <xdr:sp macro="" textlink="">
      <xdr:nvSpPr>
        <xdr:cNvPr id="17" name="16 CuadroTexto"/>
        <xdr:cNvSpPr txBox="1"/>
      </xdr:nvSpPr>
      <xdr:spPr>
        <a:xfrm>
          <a:off x="8467725" y="8696325"/>
          <a:ext cx="1885949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>
              <a:solidFill>
                <a:schemeClr val="accent1"/>
              </a:solidFill>
            </a:rPr>
            <a:t>Goles</a:t>
          </a:r>
          <a:r>
            <a:rPr lang="es-ES" sz="2000">
              <a:solidFill>
                <a:srgbClr val="00B0F0"/>
              </a:solidFill>
            </a:rPr>
            <a:t> </a:t>
          </a:r>
          <a:r>
            <a:rPr lang="es-ES" sz="2000">
              <a:solidFill>
                <a:schemeClr val="accent1"/>
              </a:solidFill>
            </a:rPr>
            <a:t>en contra</a:t>
          </a:r>
        </a:p>
      </xdr:txBody>
    </xdr:sp>
    <xdr:clientData/>
  </xdr:twoCellAnchor>
  <xdr:twoCellAnchor>
    <xdr:from>
      <xdr:col>8</xdr:col>
      <xdr:colOff>144517</xdr:colOff>
      <xdr:row>7</xdr:row>
      <xdr:rowOff>91966</xdr:rowOff>
    </xdr:from>
    <xdr:to>
      <xdr:col>9</xdr:col>
      <xdr:colOff>207301</xdr:colOff>
      <xdr:row>9</xdr:row>
      <xdr:rowOff>111672</xdr:rowOff>
    </xdr:to>
    <xdr:sp macro="" textlink="">
      <xdr:nvSpPr>
        <xdr:cNvPr id="18" name="17 Flecha derecha"/>
        <xdr:cNvSpPr/>
      </xdr:nvSpPr>
      <xdr:spPr>
        <a:xfrm>
          <a:off x="1721069" y="1458311"/>
          <a:ext cx="259853" cy="413844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36</xdr:col>
      <xdr:colOff>85726</xdr:colOff>
      <xdr:row>23</xdr:row>
      <xdr:rowOff>57148</xdr:rowOff>
    </xdr:from>
    <xdr:to>
      <xdr:col>45</xdr:col>
      <xdr:colOff>190500</xdr:colOff>
      <xdr:row>45</xdr:row>
      <xdr:rowOff>142875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171450</xdr:colOff>
      <xdr:row>23</xdr:row>
      <xdr:rowOff>66674</xdr:rowOff>
    </xdr:from>
    <xdr:to>
      <xdr:col>32</xdr:col>
      <xdr:colOff>180975</xdr:colOff>
      <xdr:row>45</xdr:row>
      <xdr:rowOff>152399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21772</xdr:colOff>
      <xdr:row>1</xdr:row>
      <xdr:rowOff>8792</xdr:rowOff>
    </xdr:from>
    <xdr:to>
      <xdr:col>0</xdr:col>
      <xdr:colOff>212272</xdr:colOff>
      <xdr:row>1</xdr:row>
      <xdr:rowOff>188650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99292"/>
          <a:ext cx="190500" cy="179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2</xdr:row>
      <xdr:rowOff>8934</xdr:rowOff>
    </xdr:from>
    <xdr:to>
      <xdr:col>0</xdr:col>
      <xdr:colOff>200407</xdr:colOff>
      <xdr:row>2</xdr:row>
      <xdr:rowOff>187569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89934"/>
          <a:ext cx="178635" cy="178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11</xdr:row>
      <xdr:rowOff>11429</xdr:rowOff>
    </xdr:from>
    <xdr:to>
      <xdr:col>0</xdr:col>
      <xdr:colOff>201930</xdr:colOff>
      <xdr:row>11</xdr:row>
      <xdr:rowOff>185056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2106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3</xdr:row>
      <xdr:rowOff>11723</xdr:rowOff>
    </xdr:from>
    <xdr:to>
      <xdr:col>0</xdr:col>
      <xdr:colOff>212272</xdr:colOff>
      <xdr:row>3</xdr:row>
      <xdr:rowOff>185056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583223"/>
          <a:ext cx="190500" cy="17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21773</xdr:colOff>
      <xdr:row>6</xdr:row>
      <xdr:rowOff>7835</xdr:rowOff>
    </xdr:from>
    <xdr:to>
      <xdr:col>0</xdr:col>
      <xdr:colOff>201931</xdr:colOff>
      <xdr:row>6</xdr:row>
      <xdr:rowOff>181462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3" y="1150835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7</xdr:row>
      <xdr:rowOff>11429</xdr:rowOff>
    </xdr:from>
    <xdr:to>
      <xdr:col>0</xdr:col>
      <xdr:colOff>201930</xdr:colOff>
      <xdr:row>7</xdr:row>
      <xdr:rowOff>185056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344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8</xdr:row>
      <xdr:rowOff>11429</xdr:rowOff>
    </xdr:from>
    <xdr:to>
      <xdr:col>0</xdr:col>
      <xdr:colOff>201930</xdr:colOff>
      <xdr:row>8</xdr:row>
      <xdr:rowOff>185056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535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9</xdr:row>
      <xdr:rowOff>11429</xdr:rowOff>
    </xdr:from>
    <xdr:to>
      <xdr:col>0</xdr:col>
      <xdr:colOff>201930</xdr:colOff>
      <xdr:row>9</xdr:row>
      <xdr:rowOff>185056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725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10</xdr:row>
      <xdr:rowOff>11429</xdr:rowOff>
    </xdr:from>
    <xdr:to>
      <xdr:col>0</xdr:col>
      <xdr:colOff>201930</xdr:colOff>
      <xdr:row>10</xdr:row>
      <xdr:rowOff>185056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916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12</xdr:row>
      <xdr:rowOff>11429</xdr:rowOff>
    </xdr:from>
    <xdr:to>
      <xdr:col>0</xdr:col>
      <xdr:colOff>201930</xdr:colOff>
      <xdr:row>12</xdr:row>
      <xdr:rowOff>185056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2297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13</xdr:row>
      <xdr:rowOff>11429</xdr:rowOff>
    </xdr:from>
    <xdr:to>
      <xdr:col>0</xdr:col>
      <xdr:colOff>201930</xdr:colOff>
      <xdr:row>13</xdr:row>
      <xdr:rowOff>185056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2487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14</xdr:row>
      <xdr:rowOff>11429</xdr:rowOff>
    </xdr:from>
    <xdr:to>
      <xdr:col>0</xdr:col>
      <xdr:colOff>201930</xdr:colOff>
      <xdr:row>14</xdr:row>
      <xdr:rowOff>185056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2678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15</xdr:row>
      <xdr:rowOff>11429</xdr:rowOff>
    </xdr:from>
    <xdr:to>
      <xdr:col>0</xdr:col>
      <xdr:colOff>201930</xdr:colOff>
      <xdr:row>15</xdr:row>
      <xdr:rowOff>185056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2868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16</xdr:row>
      <xdr:rowOff>11429</xdr:rowOff>
    </xdr:from>
    <xdr:to>
      <xdr:col>0</xdr:col>
      <xdr:colOff>201930</xdr:colOff>
      <xdr:row>16</xdr:row>
      <xdr:rowOff>185056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059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18</xdr:row>
      <xdr:rowOff>11429</xdr:rowOff>
    </xdr:from>
    <xdr:to>
      <xdr:col>0</xdr:col>
      <xdr:colOff>201930</xdr:colOff>
      <xdr:row>18</xdr:row>
      <xdr:rowOff>185056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440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19</xdr:row>
      <xdr:rowOff>11429</xdr:rowOff>
    </xdr:from>
    <xdr:to>
      <xdr:col>0</xdr:col>
      <xdr:colOff>201930</xdr:colOff>
      <xdr:row>19</xdr:row>
      <xdr:rowOff>185056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630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20</xdr:row>
      <xdr:rowOff>11429</xdr:rowOff>
    </xdr:from>
    <xdr:to>
      <xdr:col>0</xdr:col>
      <xdr:colOff>201930</xdr:colOff>
      <xdr:row>20</xdr:row>
      <xdr:rowOff>185056</xdr:rowOff>
    </xdr:to>
    <xdr:pic>
      <xdr:nvPicPr>
        <xdr:cNvPr id="18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8214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5</xdr:row>
      <xdr:rowOff>11723</xdr:rowOff>
    </xdr:from>
    <xdr:to>
      <xdr:col>0</xdr:col>
      <xdr:colOff>195106</xdr:colOff>
      <xdr:row>5</xdr:row>
      <xdr:rowOff>185057</xdr:rowOff>
    </xdr:to>
    <xdr:pic>
      <xdr:nvPicPr>
        <xdr:cNvPr id="19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964223"/>
          <a:ext cx="173334" cy="17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4</xdr:row>
      <xdr:rowOff>5862</xdr:rowOff>
    </xdr:from>
    <xdr:to>
      <xdr:col>0</xdr:col>
      <xdr:colOff>212272</xdr:colOff>
      <xdr:row>4</xdr:row>
      <xdr:rowOff>185057</xdr:rowOff>
    </xdr:to>
    <xdr:pic>
      <xdr:nvPicPr>
        <xdr:cNvPr id="20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767862"/>
          <a:ext cx="190500" cy="179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21772</xdr:colOff>
      <xdr:row>17</xdr:row>
      <xdr:rowOff>11429</xdr:rowOff>
    </xdr:from>
    <xdr:to>
      <xdr:col>0</xdr:col>
      <xdr:colOff>201930</xdr:colOff>
      <xdr:row>17</xdr:row>
      <xdr:rowOff>185056</xdr:rowOff>
    </xdr:to>
    <xdr:pic>
      <xdr:nvPicPr>
        <xdr:cNvPr id="21" name="20 Imagen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3249929"/>
          <a:ext cx="180158" cy="17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18</xdr:row>
      <xdr:rowOff>104775</xdr:rowOff>
    </xdr:from>
    <xdr:to>
      <xdr:col>9</xdr:col>
      <xdr:colOff>150101</xdr:colOff>
      <xdr:row>20</xdr:row>
      <xdr:rowOff>108916</xdr:rowOff>
    </xdr:to>
    <xdr:sp macro="" textlink="">
      <xdr:nvSpPr>
        <xdr:cNvPr id="2" name="1 Flecha derecha"/>
        <xdr:cNvSpPr/>
      </xdr:nvSpPr>
      <xdr:spPr>
        <a:xfrm>
          <a:off x="1685925" y="3843338"/>
          <a:ext cx="285832" cy="408953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3</xdr:row>
      <xdr:rowOff>161925</xdr:rowOff>
    </xdr:from>
    <xdr:to>
      <xdr:col>24</xdr:col>
      <xdr:colOff>40821</xdr:colOff>
      <xdr:row>5</xdr:row>
      <xdr:rowOff>149678</xdr:rowOff>
    </xdr:to>
    <xdr:sp macro="" textlink="">
      <xdr:nvSpPr>
        <xdr:cNvPr id="2" name="1 Flecha derecha"/>
        <xdr:cNvSpPr/>
      </xdr:nvSpPr>
      <xdr:spPr>
        <a:xfrm>
          <a:off x="4238625" y="762000"/>
          <a:ext cx="250371" cy="368753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5</xdr:row>
      <xdr:rowOff>142875</xdr:rowOff>
    </xdr:to>
    <xdr:pic>
      <xdr:nvPicPr>
        <xdr:cNvPr id="2" name="1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142875</xdr:rowOff>
    </xdr:to>
    <xdr:pic>
      <xdr:nvPicPr>
        <xdr:cNvPr id="3" name="2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142875</xdr:colOff>
      <xdr:row>7</xdr:row>
      <xdr:rowOff>142875</xdr:rowOff>
    </xdr:to>
    <xdr:pic>
      <xdr:nvPicPr>
        <xdr:cNvPr id="4" name="3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142875</xdr:colOff>
      <xdr:row>8</xdr:row>
      <xdr:rowOff>142875</xdr:rowOff>
    </xdr:to>
    <xdr:pic>
      <xdr:nvPicPr>
        <xdr:cNvPr id="5" name="4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142875</xdr:colOff>
      <xdr:row>9</xdr:row>
      <xdr:rowOff>142875</xdr:rowOff>
    </xdr:to>
    <xdr:pic>
      <xdr:nvPicPr>
        <xdr:cNvPr id="6" name="5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142875</xdr:colOff>
      <xdr:row>10</xdr:row>
      <xdr:rowOff>142875</xdr:rowOff>
    </xdr:to>
    <xdr:pic>
      <xdr:nvPicPr>
        <xdr:cNvPr id="7" name="6 Imagen" descr="http://www.lfp.es/Portals/0/images/miniEscudos2012/000003_Escud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142875</xdr:colOff>
      <xdr:row>11</xdr:row>
      <xdr:rowOff>142875</xdr:rowOff>
    </xdr:to>
    <xdr:pic>
      <xdr:nvPicPr>
        <xdr:cNvPr id="8" name="7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142875</xdr:colOff>
      <xdr:row>12</xdr:row>
      <xdr:rowOff>142875</xdr:rowOff>
    </xdr:to>
    <xdr:pic>
      <xdr:nvPicPr>
        <xdr:cNvPr id="9" name="8 Imagen" descr="http://www.lfp.es/Portals/0/images/miniEscudos2012/000155_Escudo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142875</xdr:rowOff>
    </xdr:to>
    <xdr:pic>
      <xdr:nvPicPr>
        <xdr:cNvPr id="10" name="9 Imagen" descr="http://www.lfp.es/Portals/0/images/miniEscudos2012/000085_Escudo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9525</xdr:rowOff>
    </xdr:from>
    <xdr:to>
      <xdr:col>1</xdr:col>
      <xdr:colOff>142875</xdr:colOff>
      <xdr:row>14</xdr:row>
      <xdr:rowOff>152400</xdr:rowOff>
    </xdr:to>
    <xdr:pic>
      <xdr:nvPicPr>
        <xdr:cNvPr id="11" name="10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142875</xdr:colOff>
      <xdr:row>18</xdr:row>
      <xdr:rowOff>142875</xdr:rowOff>
    </xdr:to>
    <xdr:pic>
      <xdr:nvPicPr>
        <xdr:cNvPr id="12" name="11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142875</xdr:colOff>
      <xdr:row>19</xdr:row>
      <xdr:rowOff>142875</xdr:rowOff>
    </xdr:to>
    <xdr:pic>
      <xdr:nvPicPr>
        <xdr:cNvPr id="13" name="12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142875</xdr:colOff>
      <xdr:row>20</xdr:row>
      <xdr:rowOff>142875</xdr:rowOff>
    </xdr:to>
    <xdr:pic>
      <xdr:nvPicPr>
        <xdr:cNvPr id="14" name="13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</xdr:colOff>
      <xdr:row>21</xdr:row>
      <xdr:rowOff>142875</xdr:rowOff>
    </xdr:to>
    <xdr:pic>
      <xdr:nvPicPr>
        <xdr:cNvPr id="15" name="14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22</xdr:row>
      <xdr:rowOff>142875</xdr:rowOff>
    </xdr:to>
    <xdr:pic>
      <xdr:nvPicPr>
        <xdr:cNvPr id="16" name="15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23</xdr:row>
      <xdr:rowOff>142875</xdr:rowOff>
    </xdr:to>
    <xdr:pic>
      <xdr:nvPicPr>
        <xdr:cNvPr id="17" name="16 Imagen" descr="http://www.lfp.es/Portals/0/images/miniEscudos2012/000085_Escudo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142875</xdr:rowOff>
    </xdr:to>
    <xdr:pic>
      <xdr:nvPicPr>
        <xdr:cNvPr id="18" name="17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142875</xdr:rowOff>
    </xdr:to>
    <xdr:pic>
      <xdr:nvPicPr>
        <xdr:cNvPr id="19" name="18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142875</xdr:colOff>
      <xdr:row>26</xdr:row>
      <xdr:rowOff>142875</xdr:rowOff>
    </xdr:to>
    <xdr:pic>
      <xdr:nvPicPr>
        <xdr:cNvPr id="20" name="19 Imagen" descr="http://www.lfp.es/Portals/0/images/miniEscudos2012/000155_Escudo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142875</xdr:colOff>
      <xdr:row>27</xdr:row>
      <xdr:rowOff>142875</xdr:rowOff>
    </xdr:to>
    <xdr:pic>
      <xdr:nvPicPr>
        <xdr:cNvPr id="21" name="20 Imagen" descr="http://www.lfp.es/Portals/0/images/miniEscudos2012/000003_Escud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142875</xdr:colOff>
      <xdr:row>31</xdr:row>
      <xdr:rowOff>142875</xdr:rowOff>
    </xdr:to>
    <xdr:pic>
      <xdr:nvPicPr>
        <xdr:cNvPr id="22" name="21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142875</xdr:colOff>
      <xdr:row>32</xdr:row>
      <xdr:rowOff>142875</xdr:rowOff>
    </xdr:to>
    <xdr:pic>
      <xdr:nvPicPr>
        <xdr:cNvPr id="23" name="22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142875</xdr:colOff>
      <xdr:row>33</xdr:row>
      <xdr:rowOff>142875</xdr:rowOff>
    </xdr:to>
    <xdr:pic>
      <xdr:nvPicPr>
        <xdr:cNvPr id="24" name="23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142875</xdr:rowOff>
    </xdr:to>
    <xdr:pic>
      <xdr:nvPicPr>
        <xdr:cNvPr id="25" name="24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142875</xdr:colOff>
      <xdr:row>35</xdr:row>
      <xdr:rowOff>142875</xdr:rowOff>
    </xdr:to>
    <xdr:pic>
      <xdr:nvPicPr>
        <xdr:cNvPr id="26" name="25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36</xdr:row>
      <xdr:rowOff>142875</xdr:rowOff>
    </xdr:to>
    <xdr:pic>
      <xdr:nvPicPr>
        <xdr:cNvPr id="27" name="26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6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142875</xdr:colOff>
      <xdr:row>37</xdr:row>
      <xdr:rowOff>142875</xdr:rowOff>
    </xdr:to>
    <xdr:pic>
      <xdr:nvPicPr>
        <xdr:cNvPr id="28" name="27 Imagen" descr="http://www.lfp.es/Portals/0/images/miniEscudos2012/000085_Escudo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142875</xdr:colOff>
      <xdr:row>38</xdr:row>
      <xdr:rowOff>142875</xdr:rowOff>
    </xdr:to>
    <xdr:pic>
      <xdr:nvPicPr>
        <xdr:cNvPr id="29" name="28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142875</xdr:colOff>
      <xdr:row>39</xdr:row>
      <xdr:rowOff>142875</xdr:rowOff>
    </xdr:to>
    <xdr:pic>
      <xdr:nvPicPr>
        <xdr:cNvPr id="30" name="29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142875</xdr:colOff>
      <xdr:row>40</xdr:row>
      <xdr:rowOff>142875</xdr:rowOff>
    </xdr:to>
    <xdr:pic>
      <xdr:nvPicPr>
        <xdr:cNvPr id="31" name="30 Imagen" descr="http://www.lfp.es/Portals/0/images/miniEscudos2012/000155_Escudo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142875</xdr:colOff>
      <xdr:row>44</xdr:row>
      <xdr:rowOff>142875</xdr:rowOff>
    </xdr:to>
    <xdr:pic>
      <xdr:nvPicPr>
        <xdr:cNvPr id="32" name="31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477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142875</xdr:colOff>
      <xdr:row>45</xdr:row>
      <xdr:rowOff>142875</xdr:rowOff>
    </xdr:to>
    <xdr:pic>
      <xdr:nvPicPr>
        <xdr:cNvPr id="33" name="32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667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142875</xdr:colOff>
      <xdr:row>46</xdr:row>
      <xdr:rowOff>142875</xdr:rowOff>
    </xdr:to>
    <xdr:pic>
      <xdr:nvPicPr>
        <xdr:cNvPr id="34" name="33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85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142875</xdr:colOff>
      <xdr:row>47</xdr:row>
      <xdr:rowOff>142875</xdr:rowOff>
    </xdr:to>
    <xdr:pic>
      <xdr:nvPicPr>
        <xdr:cNvPr id="35" name="34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048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142875</xdr:colOff>
      <xdr:row>48</xdr:row>
      <xdr:rowOff>142875</xdr:rowOff>
    </xdr:to>
    <xdr:pic>
      <xdr:nvPicPr>
        <xdr:cNvPr id="36" name="35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239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142875</xdr:colOff>
      <xdr:row>49</xdr:row>
      <xdr:rowOff>142875</xdr:rowOff>
    </xdr:to>
    <xdr:pic>
      <xdr:nvPicPr>
        <xdr:cNvPr id="37" name="36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429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142875</xdr:rowOff>
    </xdr:to>
    <xdr:pic>
      <xdr:nvPicPr>
        <xdr:cNvPr id="38" name="37 Imagen" descr="http://www.lfp.es/Portals/0/images/miniEscudos2012/000019_Escudo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620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142875</xdr:rowOff>
    </xdr:to>
    <xdr:pic>
      <xdr:nvPicPr>
        <xdr:cNvPr id="39" name="38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810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142875</xdr:rowOff>
    </xdr:to>
    <xdr:pic>
      <xdr:nvPicPr>
        <xdr:cNvPr id="40" name="39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001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142875</xdr:colOff>
      <xdr:row>53</xdr:row>
      <xdr:rowOff>142875</xdr:rowOff>
    </xdr:to>
    <xdr:pic>
      <xdr:nvPicPr>
        <xdr:cNvPr id="41" name="40 Imagen" descr="http://www.lfp.es/Portals/0/images/miniEscudos2012/000085_Escudo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191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142875</xdr:colOff>
      <xdr:row>57</xdr:row>
      <xdr:rowOff>142875</xdr:rowOff>
    </xdr:to>
    <xdr:pic>
      <xdr:nvPicPr>
        <xdr:cNvPr id="42" name="41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782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142875</xdr:rowOff>
    </xdr:to>
    <xdr:pic>
      <xdr:nvPicPr>
        <xdr:cNvPr id="43" name="42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972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142875</xdr:colOff>
      <xdr:row>59</xdr:row>
      <xdr:rowOff>142875</xdr:rowOff>
    </xdr:to>
    <xdr:pic>
      <xdr:nvPicPr>
        <xdr:cNvPr id="44" name="43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163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142875</xdr:colOff>
      <xdr:row>60</xdr:row>
      <xdr:rowOff>142875</xdr:rowOff>
    </xdr:to>
    <xdr:pic>
      <xdr:nvPicPr>
        <xdr:cNvPr id="45" name="44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353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142875</xdr:colOff>
      <xdr:row>61</xdr:row>
      <xdr:rowOff>142875</xdr:rowOff>
    </xdr:to>
    <xdr:pic>
      <xdr:nvPicPr>
        <xdr:cNvPr id="46" name="45 Imagen" descr="http://www.lfp.es/Portals/0/images/miniEscudos2012/000006_Escudo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54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142875</xdr:colOff>
      <xdr:row>62</xdr:row>
      <xdr:rowOff>142875</xdr:rowOff>
    </xdr:to>
    <xdr:pic>
      <xdr:nvPicPr>
        <xdr:cNvPr id="47" name="46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34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142875</xdr:colOff>
      <xdr:row>63</xdr:row>
      <xdr:rowOff>142875</xdr:rowOff>
    </xdr:to>
    <xdr:pic>
      <xdr:nvPicPr>
        <xdr:cNvPr id="48" name="47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925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142875</xdr:colOff>
      <xdr:row>64</xdr:row>
      <xdr:rowOff>142875</xdr:rowOff>
    </xdr:to>
    <xdr:pic>
      <xdr:nvPicPr>
        <xdr:cNvPr id="49" name="48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15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142875</xdr:rowOff>
    </xdr:to>
    <xdr:pic>
      <xdr:nvPicPr>
        <xdr:cNvPr id="50" name="49 Imagen" descr="http://www.lfp.es/Portals/0/images/miniEscudos2012/000019_Escudo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06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142875</xdr:colOff>
      <xdr:row>66</xdr:row>
      <xdr:rowOff>142875</xdr:rowOff>
    </xdr:to>
    <xdr:pic>
      <xdr:nvPicPr>
        <xdr:cNvPr id="51" name="50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496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142875</xdr:colOff>
      <xdr:row>70</xdr:row>
      <xdr:rowOff>142875</xdr:rowOff>
    </xdr:to>
    <xdr:pic>
      <xdr:nvPicPr>
        <xdr:cNvPr id="52" name="51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468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142875</xdr:colOff>
      <xdr:row>71</xdr:row>
      <xdr:rowOff>142875</xdr:rowOff>
    </xdr:to>
    <xdr:pic>
      <xdr:nvPicPr>
        <xdr:cNvPr id="53" name="52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658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142875</xdr:colOff>
      <xdr:row>72</xdr:row>
      <xdr:rowOff>142875</xdr:rowOff>
    </xdr:to>
    <xdr:pic>
      <xdr:nvPicPr>
        <xdr:cNvPr id="54" name="53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849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142875</xdr:colOff>
      <xdr:row>73</xdr:row>
      <xdr:rowOff>142875</xdr:rowOff>
    </xdr:to>
    <xdr:pic>
      <xdr:nvPicPr>
        <xdr:cNvPr id="55" name="54 Imagen" descr="http://www.lfp.es/Portals/0/images/miniEscudos2012/000006_Escudo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039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142875</xdr:colOff>
      <xdr:row>74</xdr:row>
      <xdr:rowOff>142875</xdr:rowOff>
    </xdr:to>
    <xdr:pic>
      <xdr:nvPicPr>
        <xdr:cNvPr id="56" name="55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30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142875</xdr:colOff>
      <xdr:row>75</xdr:row>
      <xdr:rowOff>142875</xdr:rowOff>
    </xdr:to>
    <xdr:pic>
      <xdr:nvPicPr>
        <xdr:cNvPr id="57" name="56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420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142875</xdr:colOff>
      <xdr:row>76</xdr:row>
      <xdr:rowOff>142875</xdr:rowOff>
    </xdr:to>
    <xdr:pic>
      <xdr:nvPicPr>
        <xdr:cNvPr id="58" name="57 Imagen" descr="http://www.lfp.es/Portals/0/images/miniEscudos2012/000019_Escudo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611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142875</xdr:colOff>
      <xdr:row>77</xdr:row>
      <xdr:rowOff>142875</xdr:rowOff>
    </xdr:to>
    <xdr:pic>
      <xdr:nvPicPr>
        <xdr:cNvPr id="59" name="58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801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142875</xdr:colOff>
      <xdr:row>78</xdr:row>
      <xdr:rowOff>142875</xdr:rowOff>
    </xdr:to>
    <xdr:pic>
      <xdr:nvPicPr>
        <xdr:cNvPr id="60" name="59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992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142875</xdr:colOff>
      <xdr:row>79</xdr:row>
      <xdr:rowOff>142875</xdr:rowOff>
    </xdr:to>
    <xdr:pic>
      <xdr:nvPicPr>
        <xdr:cNvPr id="61" name="60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182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142875</xdr:colOff>
      <xdr:row>83</xdr:row>
      <xdr:rowOff>142875</xdr:rowOff>
    </xdr:to>
    <xdr:pic>
      <xdr:nvPicPr>
        <xdr:cNvPr id="62" name="61 Imagen" descr="http://www.lfp.es/Portals/0/images/miniEscudos2012/000006_Escudo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773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142875</xdr:colOff>
      <xdr:row>84</xdr:row>
      <xdr:rowOff>142875</xdr:rowOff>
    </xdr:to>
    <xdr:pic>
      <xdr:nvPicPr>
        <xdr:cNvPr id="63" name="62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963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142875</xdr:colOff>
      <xdr:row>85</xdr:row>
      <xdr:rowOff>142875</xdr:rowOff>
    </xdr:to>
    <xdr:pic>
      <xdr:nvPicPr>
        <xdr:cNvPr id="64" name="63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54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142875</xdr:colOff>
      <xdr:row>86</xdr:row>
      <xdr:rowOff>142875</xdr:rowOff>
    </xdr:to>
    <xdr:pic>
      <xdr:nvPicPr>
        <xdr:cNvPr id="65" name="64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344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142875</xdr:colOff>
      <xdr:row>87</xdr:row>
      <xdr:rowOff>142875</xdr:rowOff>
    </xdr:to>
    <xdr:pic>
      <xdr:nvPicPr>
        <xdr:cNvPr id="66" name="65 Imagen" descr="http://www.lfp.es/Portals/0/images/miniEscudos2012/000018_Escudo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535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142875</xdr:colOff>
      <xdr:row>88</xdr:row>
      <xdr:rowOff>142875</xdr:rowOff>
    </xdr:to>
    <xdr:pic>
      <xdr:nvPicPr>
        <xdr:cNvPr id="67" name="66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725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142875</xdr:colOff>
      <xdr:row>89</xdr:row>
      <xdr:rowOff>142875</xdr:rowOff>
    </xdr:to>
    <xdr:pic>
      <xdr:nvPicPr>
        <xdr:cNvPr id="68" name="67 Imagen" descr="http://www.lfp.es/Portals/0/images/miniEscudos2012/000003_Escud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916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142875</xdr:colOff>
      <xdr:row>90</xdr:row>
      <xdr:rowOff>142875</xdr:rowOff>
    </xdr:to>
    <xdr:pic>
      <xdr:nvPicPr>
        <xdr:cNvPr id="69" name="68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0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142875</xdr:colOff>
      <xdr:row>91</xdr:row>
      <xdr:rowOff>142875</xdr:rowOff>
    </xdr:to>
    <xdr:pic>
      <xdr:nvPicPr>
        <xdr:cNvPr id="70" name="69 Imagen" descr="http://www.lfp.es/Portals/0/images/miniEscudos2012/000019_Escudo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297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142875</xdr:colOff>
      <xdr:row>92</xdr:row>
      <xdr:rowOff>142875</xdr:rowOff>
    </xdr:to>
    <xdr:pic>
      <xdr:nvPicPr>
        <xdr:cNvPr id="71" name="70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487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142875</xdr:colOff>
      <xdr:row>93</xdr:row>
      <xdr:rowOff>142875</xdr:rowOff>
    </xdr:to>
    <xdr:pic>
      <xdr:nvPicPr>
        <xdr:cNvPr id="72" name="71 Imagen" descr="http://www.lfp.es/Portals/0/images/miniEscudos2012/000032_Escud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678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142875</xdr:colOff>
      <xdr:row>94</xdr:row>
      <xdr:rowOff>142875</xdr:rowOff>
    </xdr:to>
    <xdr:pic>
      <xdr:nvPicPr>
        <xdr:cNvPr id="73" name="72 Imagen" descr="http://www.lfp.es/Portals/0/images/miniEscudos2012/000103_Escudo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868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142875</xdr:colOff>
      <xdr:row>98</xdr:row>
      <xdr:rowOff>142875</xdr:rowOff>
    </xdr:to>
    <xdr:pic>
      <xdr:nvPicPr>
        <xdr:cNvPr id="74" name="73 Imagen" descr="http://www.lfp.es/Portals/0/images/miniEscudos2012/000002_Escu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840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142875</xdr:colOff>
      <xdr:row>99</xdr:row>
      <xdr:rowOff>142875</xdr:rowOff>
    </xdr:to>
    <xdr:pic>
      <xdr:nvPicPr>
        <xdr:cNvPr id="75" name="74 Imagen" descr="http://www.lfp.es/Portals/0/images/miniEscudos2012/000015_Escu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30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142875</xdr:colOff>
      <xdr:row>100</xdr:row>
      <xdr:rowOff>142875</xdr:rowOff>
    </xdr:to>
    <xdr:pic>
      <xdr:nvPicPr>
        <xdr:cNvPr id="76" name="75 Imagen" descr="http://www.lfp.es/Portals/0/images/miniEscudos2012/SINESCUDO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221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142875</xdr:colOff>
      <xdr:row>101</xdr:row>
      <xdr:rowOff>142875</xdr:rowOff>
    </xdr:to>
    <xdr:pic>
      <xdr:nvPicPr>
        <xdr:cNvPr id="77" name="76 Imagen" descr="http://www.lfp.es/Portals/0/images/miniEscudos2012/000017_Escudo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411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142875</xdr:colOff>
      <xdr:row>102</xdr:row>
      <xdr:rowOff>142875</xdr:rowOff>
    </xdr:to>
    <xdr:pic>
      <xdr:nvPicPr>
        <xdr:cNvPr id="78" name="77 Imagen" descr="http://www.lfp.es/Portals/0/images/miniEscudos2012/000005_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602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142875</xdr:colOff>
      <xdr:row>103</xdr:row>
      <xdr:rowOff>142875</xdr:rowOff>
    </xdr:to>
    <xdr:pic>
      <xdr:nvPicPr>
        <xdr:cNvPr id="79" name="78 Imagen" descr="http://www.lfp.es/Portals/0/images/miniEscudos2012/000027_Escudo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792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142875</xdr:colOff>
      <xdr:row>104</xdr:row>
      <xdr:rowOff>142875</xdr:rowOff>
    </xdr:to>
    <xdr:pic>
      <xdr:nvPicPr>
        <xdr:cNvPr id="80" name="79 Imagen" descr="http://www.lfp.es/Portals/0/images/miniEscudos2012/000006_Escudo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983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142875</xdr:colOff>
      <xdr:row>105</xdr:row>
      <xdr:rowOff>142875</xdr:rowOff>
    </xdr:to>
    <xdr:pic>
      <xdr:nvPicPr>
        <xdr:cNvPr id="81" name="80 Imagen" descr="http://www.lfp.es/Portals/0/images/miniEscudos2012/000019_Escudo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173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142875</xdr:colOff>
      <xdr:row>106</xdr:row>
      <xdr:rowOff>142875</xdr:rowOff>
    </xdr:to>
    <xdr:pic>
      <xdr:nvPicPr>
        <xdr:cNvPr id="82" name="81 Imagen" descr="http://www.lfp.es/Portals/0/images/miniEscudos2012/000008_Escudo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364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142875</xdr:colOff>
      <xdr:row>107</xdr:row>
      <xdr:rowOff>142875</xdr:rowOff>
    </xdr:to>
    <xdr:pic>
      <xdr:nvPicPr>
        <xdr:cNvPr id="83" name="82 Imagen" descr="http://www.lfp.es/Portals/0/images/miniEscudos2012/000018_Escudo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554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142875</xdr:colOff>
      <xdr:row>108</xdr:row>
      <xdr:rowOff>142875</xdr:rowOff>
    </xdr:to>
    <xdr:pic>
      <xdr:nvPicPr>
        <xdr:cNvPr id="84" name="83 Imagen" descr="http://www.lfp.es/Portals/0/images/miniEscudos2012/000003_Escud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745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142875</xdr:colOff>
      <xdr:row>109</xdr:row>
      <xdr:rowOff>142875</xdr:rowOff>
    </xdr:to>
    <xdr:pic>
      <xdr:nvPicPr>
        <xdr:cNvPr id="85" name="84 Imagen" descr="http://www.lfp.es/Portals/0/images/miniEscudos2012/000014_Escudo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35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8283</xdr:colOff>
      <xdr:row>23</xdr:row>
      <xdr:rowOff>91110</xdr:rowOff>
    </xdr:from>
    <xdr:to>
      <xdr:col>10</xdr:col>
      <xdr:colOff>59871</xdr:colOff>
      <xdr:row>25</xdr:row>
      <xdr:rowOff>102054</xdr:rowOff>
    </xdr:to>
    <xdr:sp macro="" textlink="">
      <xdr:nvSpPr>
        <xdr:cNvPr id="2" name="1 Flecha derecha"/>
        <xdr:cNvSpPr/>
      </xdr:nvSpPr>
      <xdr:spPr>
        <a:xfrm>
          <a:off x="1797326" y="4654827"/>
          <a:ext cx="250371" cy="391944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lfpimprimir.aspx?controltype=clas&amp;div=1&amp;temp=31&amp;jor=18" connectionId="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lasificacionHistorico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fpimprimir.aspx?controltype=clas&amp;div=1&amp;temp=30&amp;jor=18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fpimprimir.aspx?controltype=clas&amp;div=1&amp;temp=29&amp;jor=18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fpimprimir.aspx?controltype=clas&amp;div=1&amp;temp=33&amp;jor=18" connectionId="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lfpimprimir.aspx?controltype=clas&amp;div=1&amp;temp=32&amp;jor=18" connectionId="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http://www.lfp.es/lfpimprimir.aspx?controltype=clas&amp;div=1&amp;temp=28&amp;jor=18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lfpimprimir.aspx?controltype=clas&amp;div=1&amp;temp=28&amp;jor=18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lfpimprimir.aspx?controltype=clas&amp;div=1&amp;temp=39&amp;jor=22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lasificacionHistorico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3.0/deed.es_ES" TargetMode="Externa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martin.es/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creativecommons.org/licenses/by-nc-sa/3.0/deed.es_ES" TargetMode="External"/><Relationship Id="rId4" Type="http://schemas.openxmlformats.org/officeDocument/2006/relationships/hyperlink" Target="mailto:jorge@gsamartin.es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fp.es/Temporada/FichaClub.aspx?IDParam=19" TargetMode="External"/><Relationship Id="rId18" Type="http://schemas.openxmlformats.org/officeDocument/2006/relationships/hyperlink" Target="http://www.lfp.es/Temporada/FichaClub.aspx?IDParam=32" TargetMode="External"/><Relationship Id="rId26" Type="http://schemas.openxmlformats.org/officeDocument/2006/relationships/hyperlink" Target="http://www.lfp.es/Temporada/FichaClub.aspx?IDParam=5" TargetMode="External"/><Relationship Id="rId39" Type="http://schemas.openxmlformats.org/officeDocument/2006/relationships/hyperlink" Target="http://www.lfp.es/Temporada/FichaClub.aspx?IDParam=8" TargetMode="External"/><Relationship Id="rId21" Type="http://schemas.openxmlformats.org/officeDocument/2006/relationships/hyperlink" Target="http://www.lfp.es/Temporada/FichaClub.aspx?IDParam=5" TargetMode="External"/><Relationship Id="rId34" Type="http://schemas.openxmlformats.org/officeDocument/2006/relationships/hyperlink" Target="http://www.lfp.es/Temporada/FichaClub.aspx?IDParam=17" TargetMode="External"/><Relationship Id="rId42" Type="http://schemas.openxmlformats.org/officeDocument/2006/relationships/hyperlink" Target="http://www.lfp.es/Temporada/FichaClub.aspx?IDParam=14" TargetMode="External"/><Relationship Id="rId7" Type="http://schemas.openxmlformats.org/officeDocument/2006/relationships/hyperlink" Target="http://www.lfp.es/Temporada/FichaClub.aspx?IDParam=2" TargetMode="External"/><Relationship Id="rId2" Type="http://schemas.openxmlformats.org/officeDocument/2006/relationships/hyperlink" Target="http://www.lfp.es/Temporada/FichaClub.aspx?IDParam=17" TargetMode="External"/><Relationship Id="rId16" Type="http://schemas.openxmlformats.org/officeDocument/2006/relationships/hyperlink" Target="http://www.lfp.es/Temporada/FichaClub.aspx?IDParam=17" TargetMode="External"/><Relationship Id="rId29" Type="http://schemas.openxmlformats.org/officeDocument/2006/relationships/hyperlink" Target="http://www.lfp.es/Temporada/FichaClub.aspx?IDParam=19" TargetMode="External"/><Relationship Id="rId1" Type="http://schemas.openxmlformats.org/officeDocument/2006/relationships/hyperlink" Target="http://www.lfp.es/Temporada/FichaClub.aspx?IDParam=5" TargetMode="External"/><Relationship Id="rId6" Type="http://schemas.openxmlformats.org/officeDocument/2006/relationships/hyperlink" Target="http://www.lfp.es/Temporada/FichaClub.aspx?IDParam=15" TargetMode="External"/><Relationship Id="rId11" Type="http://schemas.openxmlformats.org/officeDocument/2006/relationships/hyperlink" Target="http://www.lfp.es/Temporada/FichaClub.aspx?IDParam=32" TargetMode="External"/><Relationship Id="rId24" Type="http://schemas.openxmlformats.org/officeDocument/2006/relationships/hyperlink" Target="http://www.lfp.es/Temporada/FichaClub.aspx?IDParam=2" TargetMode="External"/><Relationship Id="rId32" Type="http://schemas.openxmlformats.org/officeDocument/2006/relationships/hyperlink" Target="http://www.lfp.es/Temporada/FichaClub.aspx?IDParam=2" TargetMode="External"/><Relationship Id="rId37" Type="http://schemas.openxmlformats.org/officeDocument/2006/relationships/hyperlink" Target="http://www.lfp.es/Temporada/FichaClub.aspx?IDParam=6" TargetMode="External"/><Relationship Id="rId40" Type="http://schemas.openxmlformats.org/officeDocument/2006/relationships/hyperlink" Target="http://www.lfp.es/Temporada/FichaClub.aspx?IDParam=18" TargetMode="External"/><Relationship Id="rId45" Type="http://schemas.openxmlformats.org/officeDocument/2006/relationships/queryTable" Target="../queryTables/queryTable9.xml"/><Relationship Id="rId5" Type="http://schemas.openxmlformats.org/officeDocument/2006/relationships/hyperlink" Target="http://www.lfp.es/Temporada/FichaClub.aspx?IDParam=32" TargetMode="External"/><Relationship Id="rId15" Type="http://schemas.openxmlformats.org/officeDocument/2006/relationships/hyperlink" Target="http://www.lfp.es/Temporada/FichaClub.aspx?IDParam=15" TargetMode="External"/><Relationship Id="rId23" Type="http://schemas.openxmlformats.org/officeDocument/2006/relationships/hyperlink" Target="http://www.lfp.es/Temporada/FichaClub.aspx?IDParam=15" TargetMode="External"/><Relationship Id="rId28" Type="http://schemas.openxmlformats.org/officeDocument/2006/relationships/hyperlink" Target="http://www.lfp.es/Temporada/FichaClub.aspx?IDParam=8" TargetMode="External"/><Relationship Id="rId36" Type="http://schemas.openxmlformats.org/officeDocument/2006/relationships/hyperlink" Target="http://www.lfp.es/Temporada/FichaClub.aspx?IDParam=27" TargetMode="External"/><Relationship Id="rId10" Type="http://schemas.openxmlformats.org/officeDocument/2006/relationships/hyperlink" Target="http://www.lfp.es/Temporada/FichaClub.aspx?IDParam=6" TargetMode="External"/><Relationship Id="rId19" Type="http://schemas.openxmlformats.org/officeDocument/2006/relationships/hyperlink" Target="http://www.lfp.es/Temporada/FichaClub.aspx?IDParam=19" TargetMode="External"/><Relationship Id="rId31" Type="http://schemas.openxmlformats.org/officeDocument/2006/relationships/hyperlink" Target="http://www.lfp.es/Temporada/FichaClub.aspx?IDParam=32" TargetMode="External"/><Relationship Id="rId44" Type="http://schemas.openxmlformats.org/officeDocument/2006/relationships/queryTable" Target="../queryTables/queryTable8.xml"/><Relationship Id="rId4" Type="http://schemas.openxmlformats.org/officeDocument/2006/relationships/hyperlink" Target="http://www.lfp.es/Temporada/FichaClub.aspx?IDParam=19" TargetMode="External"/><Relationship Id="rId9" Type="http://schemas.openxmlformats.org/officeDocument/2006/relationships/hyperlink" Target="http://www.lfp.es/Temporada/FichaClub.aspx?IDParam=5" TargetMode="External"/><Relationship Id="rId14" Type="http://schemas.openxmlformats.org/officeDocument/2006/relationships/hyperlink" Target="http://www.lfp.es/Temporada/FichaClub.aspx?IDParam=2" TargetMode="External"/><Relationship Id="rId22" Type="http://schemas.openxmlformats.org/officeDocument/2006/relationships/hyperlink" Target="http://www.lfp.es/Temporada/FichaClub.aspx?IDParam=6" TargetMode="External"/><Relationship Id="rId27" Type="http://schemas.openxmlformats.org/officeDocument/2006/relationships/hyperlink" Target="http://www.lfp.es/Temporada/FichaClub.aspx?IDParam=3" TargetMode="External"/><Relationship Id="rId30" Type="http://schemas.openxmlformats.org/officeDocument/2006/relationships/hyperlink" Target="http://www.lfp.es/Temporada/FichaClub.aspx?IDParam=17" TargetMode="External"/><Relationship Id="rId35" Type="http://schemas.openxmlformats.org/officeDocument/2006/relationships/hyperlink" Target="http://www.lfp.es/Temporada/FichaClub.aspx?IDParam=5" TargetMode="External"/><Relationship Id="rId43" Type="http://schemas.openxmlformats.org/officeDocument/2006/relationships/drawing" Target="../drawings/drawing8.xml"/><Relationship Id="rId8" Type="http://schemas.openxmlformats.org/officeDocument/2006/relationships/hyperlink" Target="http://www.lfp.es/Temporada/FichaClub.aspx?IDParam=8" TargetMode="External"/><Relationship Id="rId3" Type="http://schemas.openxmlformats.org/officeDocument/2006/relationships/hyperlink" Target="http://www.lfp.es/Temporada/FichaClub.aspx?IDParam=8" TargetMode="External"/><Relationship Id="rId12" Type="http://schemas.openxmlformats.org/officeDocument/2006/relationships/hyperlink" Target="http://www.lfp.es/Temporada/FichaClub.aspx?IDParam=17" TargetMode="External"/><Relationship Id="rId17" Type="http://schemas.openxmlformats.org/officeDocument/2006/relationships/hyperlink" Target="http://www.lfp.es/Temporada/FichaClub.aspx?IDParam=6" TargetMode="External"/><Relationship Id="rId25" Type="http://schemas.openxmlformats.org/officeDocument/2006/relationships/hyperlink" Target="http://www.lfp.es/Temporada/FichaClub.aspx?IDParam=18" TargetMode="External"/><Relationship Id="rId33" Type="http://schemas.openxmlformats.org/officeDocument/2006/relationships/hyperlink" Target="http://www.lfp.es/Temporada/FichaClub.aspx?IDParam=15" TargetMode="External"/><Relationship Id="rId38" Type="http://schemas.openxmlformats.org/officeDocument/2006/relationships/hyperlink" Target="http://www.lfp.es/Temporada/FichaClub.aspx?IDParam=19" TargetMode="External"/><Relationship Id="rId46" Type="http://schemas.openxmlformats.org/officeDocument/2006/relationships/queryTable" Target="../queryTables/queryTable10.xml"/><Relationship Id="rId20" Type="http://schemas.openxmlformats.org/officeDocument/2006/relationships/hyperlink" Target="http://www.lfp.es/Temporada/FichaClub.aspx?IDParam=8" TargetMode="External"/><Relationship Id="rId41" Type="http://schemas.openxmlformats.org/officeDocument/2006/relationships/hyperlink" Target="http://www.lfp.es/Temporada/FichaClub.aspx?IDParam=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3.0/deed.es_ES" TargetMode="Externa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4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4.xml"/><Relationship Id="rId3" Type="http://schemas.openxmlformats.org/officeDocument/2006/relationships/hyperlink" Target="http://creativecommons.org/licenses/by-nc-sa/3.0/deed.es_ES" TargetMode="External"/><Relationship Id="rId7" Type="http://schemas.openxmlformats.org/officeDocument/2006/relationships/control" Target="../activeX/activeX1.xml"/><Relationship Id="rId12" Type="http://schemas.openxmlformats.org/officeDocument/2006/relationships/image" Target="../media/image5.emf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5" Type="http://schemas.openxmlformats.org/officeDocument/2006/relationships/drawing" Target="../drawings/drawing3.xml"/><Relationship Id="rId10" Type="http://schemas.openxmlformats.org/officeDocument/2006/relationships/image" Target="../media/image4.emf"/><Relationship Id="rId4" Type="http://schemas.openxmlformats.org/officeDocument/2006/relationships/printerSettings" Target="../printerSettings/printerSettings3.bin"/><Relationship Id="rId9" Type="http://schemas.openxmlformats.org/officeDocument/2006/relationships/control" Target="../activeX/activeX2.xml"/><Relationship Id="rId14" Type="http://schemas.openxmlformats.org/officeDocument/2006/relationships/image" Target="../media/image6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3.0/deed.es_ES" TargetMode="Externa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3.0/deed.es_ES" TargetMode="External"/><Relationship Id="rId2" Type="http://schemas.openxmlformats.org/officeDocument/2006/relationships/hyperlink" Target="mailto:jorge@gsamartin.es" TargetMode="External"/><Relationship Id="rId1" Type="http://schemas.openxmlformats.org/officeDocument/2006/relationships/hyperlink" Target="http://www.gsamartin.es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I29"/>
  <sheetViews>
    <sheetView showGridLines="0" showRowColHeaders="0" tabSelected="1" zoomScaleNormal="100" workbookViewId="0">
      <selection activeCell="L18" sqref="L18"/>
    </sheetView>
  </sheetViews>
  <sheetFormatPr baseColWidth="10" defaultColWidth="0" defaultRowHeight="15.75" zeroHeight="1" x14ac:dyDescent="0.25"/>
  <cols>
    <col min="1" max="9" width="3" bestFit="1" customWidth="1"/>
    <col min="10" max="54" width="2.5703125" style="69" customWidth="1"/>
    <col min="55" max="87" width="0" style="69" hidden="1" customWidth="1"/>
    <col min="88" max="16384" width="2.5703125" style="69" hidden="1"/>
  </cols>
  <sheetData>
    <row r="1" spans="1:87" x14ac:dyDescent="0.25">
      <c r="A1" s="221" t="s">
        <v>111</v>
      </c>
      <c r="B1" s="221"/>
      <c r="C1" s="221"/>
      <c r="D1" s="221"/>
      <c r="E1" s="221"/>
      <c r="F1" s="221"/>
      <c r="G1" s="221"/>
      <c r="H1" s="221"/>
      <c r="I1" s="221"/>
    </row>
    <row r="2" spans="1:87" x14ac:dyDescent="0.25">
      <c r="A2" s="222" t="s">
        <v>112</v>
      </c>
      <c r="B2" s="222"/>
      <c r="C2" s="222"/>
      <c r="D2" s="222"/>
      <c r="E2" s="222"/>
      <c r="F2" s="222"/>
      <c r="G2" s="222"/>
      <c r="H2" s="222"/>
      <c r="I2" s="222"/>
    </row>
    <row r="3" spans="1:87" x14ac:dyDescent="0.25">
      <c r="A3" s="221" t="s">
        <v>113</v>
      </c>
      <c r="B3" s="221"/>
      <c r="C3" s="221"/>
      <c r="D3" s="221"/>
      <c r="E3" s="221"/>
      <c r="F3" s="221"/>
      <c r="G3" s="221"/>
      <c r="H3" s="221"/>
      <c r="I3" s="221"/>
    </row>
    <row r="4" spans="1:87" ht="15.75" customHeight="1" x14ac:dyDescent="0.25">
      <c r="A4" s="223" t="s">
        <v>114</v>
      </c>
      <c r="B4" s="223"/>
      <c r="C4" s="223"/>
      <c r="D4" s="223"/>
      <c r="E4" s="223"/>
      <c r="F4" s="223"/>
      <c r="G4" s="223"/>
      <c r="H4" s="223"/>
      <c r="I4" s="223"/>
    </row>
    <row r="5" spans="1:87" ht="15.75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</row>
    <row r="6" spans="1:87" x14ac:dyDescent="0.25">
      <c r="A6" s="222" t="s">
        <v>104</v>
      </c>
      <c r="B6" s="222"/>
      <c r="C6" s="222"/>
      <c r="D6" s="222"/>
      <c r="E6" s="222"/>
      <c r="F6" s="222"/>
      <c r="G6" s="222"/>
      <c r="H6" s="222"/>
      <c r="I6" s="222"/>
    </row>
    <row r="7" spans="1:87" x14ac:dyDescent="0.25">
      <c r="A7" s="216" t="s">
        <v>105</v>
      </c>
      <c r="B7" s="216"/>
      <c r="C7" s="216"/>
      <c r="D7" s="216"/>
      <c r="E7" s="216"/>
      <c r="F7" s="216"/>
      <c r="G7" s="216"/>
      <c r="H7" s="216"/>
      <c r="I7" s="216"/>
    </row>
    <row r="8" spans="1:87" x14ac:dyDescent="0.25">
      <c r="A8" s="221" t="s">
        <v>108</v>
      </c>
      <c r="B8" s="221"/>
      <c r="C8" s="221"/>
      <c r="D8" s="221"/>
      <c r="E8" s="221"/>
      <c r="F8" s="221"/>
      <c r="G8" s="221"/>
      <c r="H8" s="221"/>
      <c r="I8" s="221"/>
    </row>
    <row r="9" spans="1:87" x14ac:dyDescent="0.25">
      <c r="A9" s="216" t="s">
        <v>107</v>
      </c>
      <c r="B9" s="216"/>
      <c r="C9" s="216"/>
      <c r="D9" s="216"/>
      <c r="E9" s="216"/>
      <c r="F9" s="216"/>
      <c r="G9" s="216"/>
      <c r="H9" s="216"/>
      <c r="I9" s="216"/>
    </row>
    <row r="10" spans="1:87" x14ac:dyDescent="0.25">
      <c r="A10" s="143"/>
      <c r="B10" s="144">
        <v>1</v>
      </c>
      <c r="C10" s="220" t="str">
        <f ca="1">IFERROR('1-Configuracion'!$AC$854,"")</f>
        <v>Atlethic Club</v>
      </c>
      <c r="D10" s="220"/>
      <c r="E10" s="220"/>
      <c r="F10" s="220"/>
      <c r="G10" s="220"/>
      <c r="H10" s="220"/>
      <c r="I10" s="143"/>
      <c r="AP10"/>
    </row>
    <row r="11" spans="1:87" x14ac:dyDescent="0.25">
      <c r="A11" s="143"/>
      <c r="B11" s="144">
        <v>2</v>
      </c>
      <c r="C11" s="220" t="str">
        <f ca="1">IFERROR('1-Configuracion'!$AC$855,"")</f>
        <v>Atlethic Club</v>
      </c>
      <c r="D11" s="220"/>
      <c r="E11" s="220"/>
      <c r="F11" s="220"/>
      <c r="G11" s="220"/>
      <c r="H11" s="220"/>
      <c r="I11" s="143"/>
    </row>
    <row r="12" spans="1:87" x14ac:dyDescent="0.25">
      <c r="A12" s="143"/>
      <c r="B12" s="144">
        <v>3</v>
      </c>
      <c r="C12" s="220" t="str">
        <f ca="1">IFERROR('1-Configuracion'!$AC$856,"")</f>
        <v>Atlethic Club</v>
      </c>
      <c r="D12" s="220"/>
      <c r="E12" s="220"/>
      <c r="F12" s="220"/>
      <c r="G12" s="220"/>
      <c r="H12" s="220"/>
      <c r="I12" s="143"/>
    </row>
    <row r="13" spans="1:87" x14ac:dyDescent="0.25">
      <c r="A13" s="143"/>
      <c r="B13" s="144">
        <v>4</v>
      </c>
      <c r="C13" s="220" t="str">
        <f ca="1">IFERROR('1-Configuracion'!$AC$857,"")</f>
        <v>Atlethic Club</v>
      </c>
      <c r="D13" s="220"/>
      <c r="E13" s="220"/>
      <c r="F13" s="220"/>
      <c r="G13" s="220"/>
      <c r="H13" s="220"/>
      <c r="I13" s="143"/>
      <c r="CI13"/>
    </row>
    <row r="14" spans="1:87" x14ac:dyDescent="0.25">
      <c r="A14" s="143"/>
      <c r="B14" s="144">
        <v>5</v>
      </c>
      <c r="C14" s="220" t="str">
        <f ca="1">IFERROR('1-Configuracion'!$AC$858,"")</f>
        <v>Atlethic Club</v>
      </c>
      <c r="D14" s="220"/>
      <c r="E14" s="220"/>
      <c r="F14" s="220"/>
      <c r="G14" s="220"/>
      <c r="H14" s="220"/>
      <c r="I14" s="143"/>
    </row>
    <row r="15" spans="1:87" x14ac:dyDescent="0.25">
      <c r="A15" s="143"/>
      <c r="B15" s="219" t="s">
        <v>116</v>
      </c>
      <c r="C15" s="219"/>
      <c r="D15" s="219"/>
      <c r="E15" s="219"/>
      <c r="F15" s="219"/>
      <c r="G15" s="219"/>
      <c r="H15" s="219"/>
      <c r="I15" s="143"/>
    </row>
    <row r="16" spans="1:87" x14ac:dyDescent="0.25">
      <c r="A16" s="143"/>
      <c r="B16" s="144">
        <v>17</v>
      </c>
      <c r="C16" s="220" t="str">
        <f ca="1">IFERROR('1-Configuracion'!$AC$870,"")</f>
        <v>Atlethic Club</v>
      </c>
      <c r="D16" s="220"/>
      <c r="E16" s="220"/>
      <c r="F16" s="220"/>
      <c r="G16" s="220"/>
      <c r="H16" s="220"/>
      <c r="I16" s="143"/>
    </row>
    <row r="17" spans="1:9" ht="15.75" customHeight="1" x14ac:dyDescent="0.25">
      <c r="A17" s="143"/>
      <c r="B17" s="144">
        <v>18</v>
      </c>
      <c r="C17" s="220" t="str">
        <f ca="1">IFERROR('1-Configuracion'!$AC$871,"")</f>
        <v>Atlethic Club</v>
      </c>
      <c r="D17" s="220"/>
      <c r="E17" s="220"/>
      <c r="F17" s="220"/>
      <c r="G17" s="220"/>
      <c r="H17" s="220"/>
      <c r="I17" s="143"/>
    </row>
    <row r="18" spans="1:9" x14ac:dyDescent="0.25">
      <c r="A18" s="143"/>
      <c r="B18" s="144">
        <v>19</v>
      </c>
      <c r="C18" s="220" t="str">
        <f ca="1">IFERROR('1-Configuracion'!$AC$872,"")</f>
        <v>Atlethic Club</v>
      </c>
      <c r="D18" s="220"/>
      <c r="E18" s="220"/>
      <c r="F18" s="220"/>
      <c r="G18" s="220"/>
      <c r="H18" s="220"/>
      <c r="I18" s="143"/>
    </row>
    <row r="19" spans="1:9" x14ac:dyDescent="0.25">
      <c r="A19" s="143"/>
      <c r="B19" s="144">
        <v>20</v>
      </c>
      <c r="C19" s="220" t="str">
        <f ca="1">IFERROR('1-Configuracion'!$AC$873,"")</f>
        <v>Atlethic Club</v>
      </c>
      <c r="D19" s="220"/>
      <c r="E19" s="220"/>
      <c r="F19" s="220"/>
      <c r="G19" s="220"/>
      <c r="H19" s="220"/>
      <c r="I19" s="143"/>
    </row>
    <row r="20" spans="1:9" x14ac:dyDescent="0.25">
      <c r="A20" s="216" t="s">
        <v>106</v>
      </c>
      <c r="B20" s="216"/>
      <c r="C20" s="216"/>
      <c r="D20" s="216"/>
      <c r="E20" s="216"/>
      <c r="F20" s="216"/>
      <c r="G20" s="216"/>
      <c r="H20" s="216"/>
      <c r="I20" s="216"/>
    </row>
    <row r="21" spans="1:9" x14ac:dyDescent="0.25">
      <c r="A21" s="154">
        <v>1</v>
      </c>
      <c r="B21" s="154">
        <v>2</v>
      </c>
      <c r="C21" s="154">
        <v>3</v>
      </c>
      <c r="D21" s="154">
        <v>4</v>
      </c>
      <c r="E21" s="154">
        <v>5</v>
      </c>
      <c r="F21" s="154">
        <v>6</v>
      </c>
      <c r="G21" s="154">
        <v>7</v>
      </c>
      <c r="H21" s="154">
        <v>8</v>
      </c>
      <c r="I21" s="154">
        <v>9</v>
      </c>
    </row>
    <row r="22" spans="1:9" x14ac:dyDescent="0.25">
      <c r="A22" s="154">
        <v>10</v>
      </c>
      <c r="B22" s="154">
        <v>11</v>
      </c>
      <c r="C22" s="154">
        <v>12</v>
      </c>
      <c r="D22" s="154">
        <v>13</v>
      </c>
      <c r="E22" s="154">
        <v>14</v>
      </c>
      <c r="F22" s="154">
        <v>15</v>
      </c>
      <c r="G22" s="154">
        <v>16</v>
      </c>
      <c r="H22" s="154">
        <v>17</v>
      </c>
      <c r="I22" s="154">
        <v>18</v>
      </c>
    </row>
    <row r="23" spans="1:9" x14ac:dyDescent="0.25">
      <c r="A23" s="154">
        <v>19</v>
      </c>
      <c r="B23" s="154">
        <v>20</v>
      </c>
      <c r="C23" s="154">
        <v>21</v>
      </c>
      <c r="D23" s="154">
        <v>22</v>
      </c>
      <c r="E23" s="154">
        <v>23</v>
      </c>
      <c r="F23" s="154">
        <v>24</v>
      </c>
      <c r="G23" s="154">
        <v>25</v>
      </c>
      <c r="H23" s="154">
        <v>26</v>
      </c>
      <c r="I23" s="154">
        <v>27</v>
      </c>
    </row>
    <row r="24" spans="1:9" x14ac:dyDescent="0.25">
      <c r="A24" s="154">
        <v>28</v>
      </c>
      <c r="B24" s="154">
        <v>29</v>
      </c>
      <c r="C24" s="154">
        <v>30</v>
      </c>
      <c r="D24" s="154">
        <v>31</v>
      </c>
      <c r="E24" s="154">
        <v>32</v>
      </c>
      <c r="F24" s="154">
        <v>33</v>
      </c>
      <c r="G24" s="154">
        <v>34</v>
      </c>
      <c r="H24" s="154">
        <v>35</v>
      </c>
      <c r="I24" s="154">
        <v>36</v>
      </c>
    </row>
    <row r="25" spans="1:9" x14ac:dyDescent="0.25">
      <c r="A25" s="154">
        <v>37</v>
      </c>
      <c r="B25" s="154">
        <v>38</v>
      </c>
      <c r="C25" s="154"/>
      <c r="D25" s="124"/>
      <c r="E25" s="124"/>
      <c r="F25" s="217" t="s">
        <v>188</v>
      </c>
      <c r="G25" s="217"/>
      <c r="H25" s="217"/>
      <c r="I25" s="217"/>
    </row>
    <row r="26" spans="1:9" x14ac:dyDescent="0.25">
      <c r="A26" s="218" t="s">
        <v>189</v>
      </c>
      <c r="B26" s="218"/>
      <c r="C26" s="218"/>
      <c r="D26" s="218"/>
      <c r="E26" s="218"/>
      <c r="F26" s="218"/>
      <c r="G26" s="218"/>
      <c r="H26" s="218"/>
      <c r="I26" s="218"/>
    </row>
    <row r="27" spans="1:9" hidden="1" x14ac:dyDescent="0.25"/>
    <row r="28" spans="1:9" hidden="1" x14ac:dyDescent="0.25"/>
    <row r="29" spans="1:9" hidden="1" x14ac:dyDescent="0.25"/>
  </sheetData>
  <sheetProtection sheet="1" objects="1" scenarios="1"/>
  <mergeCells count="21">
    <mergeCell ref="C12:H12"/>
    <mergeCell ref="C13:H13"/>
    <mergeCell ref="C14:H14"/>
    <mergeCell ref="A7:I7"/>
    <mergeCell ref="A8:I8"/>
    <mergeCell ref="A9:I9"/>
    <mergeCell ref="C10:H10"/>
    <mergeCell ref="C11:H11"/>
    <mergeCell ref="A1:I1"/>
    <mergeCell ref="A2:I2"/>
    <mergeCell ref="A3:I3"/>
    <mergeCell ref="A4:I5"/>
    <mergeCell ref="A6:I6"/>
    <mergeCell ref="A20:I20"/>
    <mergeCell ref="F25:I25"/>
    <mergeCell ref="A26:I26"/>
    <mergeCell ref="B15:H15"/>
    <mergeCell ref="C16:H16"/>
    <mergeCell ref="C17:H17"/>
    <mergeCell ref="C18:H18"/>
    <mergeCell ref="C19:H19"/>
  </mergeCells>
  <hyperlinks>
    <hyperlink ref="A2" r:id="rId1"/>
    <hyperlink ref="A3" r:id="rId2"/>
    <hyperlink ref="A6:I6" location="Portada!A1" display="Portada"/>
    <hyperlink ref="A20:I20" location="'1-Jornadas'!A1" display="Jornadas"/>
    <hyperlink ref="A8:I8" location="'1-Graficos'!A1" display="Estadísticas"/>
    <hyperlink ref="A9:I9" location="'1-Clasificacion'!A1" display="Clasificación"/>
    <hyperlink ref="A26:I26" r:id="rId3" display="Licencia de Creative Commons"/>
    <hyperlink ref="A21" location="Primera_Jornada" display="Primera_Jornada"/>
    <hyperlink ref="B21" location="Segunda_Jornada" display="Segunda_Jornada"/>
    <hyperlink ref="C21" location="Tercera_Jornada" display="Tercera_Jornada"/>
    <hyperlink ref="D21" location="Cuarta_Jornada" display="Cuarta_Jornada"/>
    <hyperlink ref="E21" location="Quinta_Jornada" display="Quinta_Jornada"/>
    <hyperlink ref="F21" location="Sexta_Jornada" display="Sexta_Jornada"/>
    <hyperlink ref="G21" location="Séptima_Jornada" display="Séptima_Jornada"/>
    <hyperlink ref="H21" location="Octava_Jornada" display="Octava_Jornada"/>
    <hyperlink ref="I21" location="Novena_Jornada" display="Novena_Jornada"/>
    <hyperlink ref="A22" location="Décima_Jornada" display="Décima_Jornada"/>
    <hyperlink ref="B22" location="Undécima_Jornada" display="Undécima_Jornada"/>
    <hyperlink ref="C22" location="Duodécima_Jornada" display="Duodécima_Jornada"/>
    <hyperlink ref="D22" location="Decimotercera_Jornada" display="Decimotercera_Jornada"/>
    <hyperlink ref="E22" location="Decimocuarta_Jornada" display="Decimocuarta_Jornada"/>
    <hyperlink ref="F22" location="Decimoquinta_Jornada" display="Decimoquinta_Jornada"/>
    <hyperlink ref="G22" location="Decimosexta_Jornada" display="Decimosexta_Jornada"/>
    <hyperlink ref="H22" location="Decimoséptima_Jornada" display="Decimoséptima_Jornada"/>
    <hyperlink ref="I22" location="Decimoctava_Jornada" display="Decimoctava_Jornada"/>
    <hyperlink ref="A23" location="Decimonovena_Jornada" display="Decimonovena_Jornada"/>
    <hyperlink ref="B23" location="Vigésima_Jornada" display="Vigésima_Jornada"/>
    <hyperlink ref="C23" location="Vigésimoprimera_Jornada" display="Vigésimoprimera_Jornada"/>
    <hyperlink ref="D23" location="Vigésimosegunda_Jornada" display="Vigésimosegunda_Jornada"/>
    <hyperlink ref="E23" location="Vigésimotercera_Jornada" display="Vigésimotercera_Jornada"/>
    <hyperlink ref="F23" location="Vigésimocuarta_Jornada" display="Vigésimocuarta_Jornada"/>
    <hyperlink ref="G23" location="Vigésimoquinta_Jornada" display="Vigésimoquinta_Jornada"/>
    <hyperlink ref="H23" location="Vigésimosexta_Jornada" display="Vigésimosexta_Jornada"/>
    <hyperlink ref="I23" location="Vigésimoséptima_Jornada" display="Vigésimoséptima_Jornada"/>
    <hyperlink ref="A24" location="Vigésimoctava_Jornada" display="Vigésimoctava_Jornada"/>
    <hyperlink ref="B24" location="Vigésimonovena_Jornada" display="Vigésimonovena_Jornada"/>
    <hyperlink ref="C24" location="Trigésima_Jornada" display="Trigésima_Jornada"/>
    <hyperlink ref="D24" location="Trigésimoprimera_Jornada" display="Trigésimoprimera_Jornada"/>
    <hyperlink ref="E24" location="Trigésimosegunda_Jornada" display="Trigésimosegunda_Jornada"/>
    <hyperlink ref="F24" location="Trigésimotercera_Jornada" display="Trigésimotercera_Jornada"/>
    <hyperlink ref="G24" location="Trigésimocuarta_Jornada" display="Trigésimocuarta_Jornada"/>
    <hyperlink ref="H24" location="Trigésimoquinta_Jornada" display="Trigésimoquinta_Jornada"/>
    <hyperlink ref="I24" location="Trigésimosexta_Jornada" display="Trigésimosexta_Jornada"/>
    <hyperlink ref="A25" location="Trigésimoséptima_Jornada" display="Trigésimoséptima_Jornada"/>
    <hyperlink ref="B25" location="Trigésimoctava_Jornada" display="Trigésimoctava_Jornada"/>
    <hyperlink ref="F25:I25" location="Versiones!A1" display="V ersión 1.0.0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Z29"/>
  <sheetViews>
    <sheetView workbookViewId="0">
      <selection activeCell="L33" sqref="L33"/>
    </sheetView>
  </sheetViews>
  <sheetFormatPr baseColWidth="10" defaultColWidth="2.5703125" defaultRowHeight="15" x14ac:dyDescent="0.25"/>
  <cols>
    <col min="2" max="2" width="2.5703125" customWidth="1"/>
    <col min="16" max="16" width="4.5703125" bestFit="1" customWidth="1"/>
    <col min="18" max="26" width="3" bestFit="1" customWidth="1"/>
  </cols>
  <sheetData>
    <row r="1" spans="1:26" ht="15.75" x14ac:dyDescent="0.25">
      <c r="A1" s="253" t="s">
        <v>111</v>
      </c>
      <c r="B1" s="253"/>
      <c r="C1" s="253"/>
      <c r="D1" s="253"/>
      <c r="E1" s="253"/>
      <c r="F1" s="253"/>
      <c r="G1" s="253"/>
      <c r="H1" s="253"/>
      <c r="I1" s="253"/>
      <c r="R1" s="253" t="s">
        <v>111</v>
      </c>
      <c r="S1" s="253"/>
      <c r="T1" s="253"/>
      <c r="U1" s="253"/>
      <c r="V1" s="253"/>
      <c r="W1" s="253"/>
      <c r="X1" s="253"/>
      <c r="Y1" s="253"/>
      <c r="Z1" s="253"/>
    </row>
    <row r="2" spans="1:26" ht="15.75" x14ac:dyDescent="0.25">
      <c r="A2" s="255" t="s">
        <v>112</v>
      </c>
      <c r="B2" s="255"/>
      <c r="C2" s="255"/>
      <c r="D2" s="255"/>
      <c r="E2" s="255"/>
      <c r="F2" s="255"/>
      <c r="G2" s="255"/>
      <c r="H2" s="255"/>
      <c r="I2" s="255"/>
      <c r="M2" t="s">
        <v>115</v>
      </c>
      <c r="P2" s="72">
        <v>1.86</v>
      </c>
      <c r="R2" s="255" t="s">
        <v>112</v>
      </c>
      <c r="S2" s="255"/>
      <c r="T2" s="255"/>
      <c r="U2" s="255"/>
      <c r="V2" s="255"/>
      <c r="W2" s="255"/>
      <c r="X2" s="255"/>
      <c r="Y2" s="255"/>
      <c r="Z2" s="255"/>
    </row>
    <row r="3" spans="1:26" ht="15.75" x14ac:dyDescent="0.25">
      <c r="A3" s="253" t="s">
        <v>113</v>
      </c>
      <c r="B3" s="253"/>
      <c r="C3" s="253"/>
      <c r="D3" s="253"/>
      <c r="E3" s="253"/>
      <c r="F3" s="253"/>
      <c r="G3" s="253"/>
      <c r="H3" s="253"/>
      <c r="I3" s="253"/>
      <c r="R3" s="253" t="s">
        <v>113</v>
      </c>
      <c r="S3" s="253"/>
      <c r="T3" s="253"/>
      <c r="U3" s="253"/>
      <c r="V3" s="253"/>
      <c r="W3" s="253"/>
      <c r="X3" s="253"/>
      <c r="Y3" s="253"/>
      <c r="Z3" s="253"/>
    </row>
    <row r="4" spans="1:26" x14ac:dyDescent="0.25">
      <c r="A4" s="256" t="s">
        <v>114</v>
      </c>
      <c r="B4" s="256"/>
      <c r="C4" s="256"/>
      <c r="D4" s="256"/>
      <c r="E4" s="256"/>
      <c r="F4" s="256"/>
      <c r="G4" s="256"/>
      <c r="H4" s="256"/>
      <c r="I4" s="256"/>
      <c r="R4" s="256" t="s">
        <v>114</v>
      </c>
      <c r="S4" s="256"/>
      <c r="T4" s="256"/>
      <c r="U4" s="256"/>
      <c r="V4" s="256"/>
      <c r="W4" s="256"/>
      <c r="X4" s="256"/>
      <c r="Y4" s="256"/>
      <c r="Z4" s="256"/>
    </row>
    <row r="5" spans="1:26" x14ac:dyDescent="0.25">
      <c r="A5" s="256"/>
      <c r="B5" s="256"/>
      <c r="C5" s="256"/>
      <c r="D5" s="256"/>
      <c r="E5" s="256"/>
      <c r="F5" s="256"/>
      <c r="G5" s="256"/>
      <c r="H5" s="256"/>
      <c r="I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5.75" x14ac:dyDescent="0.25">
      <c r="A6" s="253" t="s">
        <v>104</v>
      </c>
      <c r="B6" s="253"/>
      <c r="C6" s="253"/>
      <c r="D6" s="253"/>
      <c r="E6" s="253"/>
      <c r="F6" s="253"/>
      <c r="G6" s="253"/>
      <c r="H6" s="253"/>
      <c r="I6" s="253"/>
      <c r="R6" s="253" t="s">
        <v>104</v>
      </c>
      <c r="S6" s="253"/>
      <c r="T6" s="253"/>
      <c r="U6" s="253"/>
      <c r="V6" s="253"/>
      <c r="W6" s="253"/>
      <c r="X6" s="253"/>
      <c r="Y6" s="253"/>
      <c r="Z6" s="253"/>
    </row>
    <row r="7" spans="1:26" ht="15.75" x14ac:dyDescent="0.25">
      <c r="A7" s="252" t="s">
        <v>105</v>
      </c>
      <c r="B7" s="252"/>
      <c r="C7" s="252"/>
      <c r="D7" s="252"/>
      <c r="E7" s="252"/>
      <c r="F7" s="252"/>
      <c r="G7" s="252"/>
      <c r="H7" s="252"/>
      <c r="I7" s="252"/>
      <c r="R7" s="252" t="s">
        <v>105</v>
      </c>
      <c r="S7" s="252"/>
      <c r="T7" s="252"/>
      <c r="U7" s="252"/>
      <c r="V7" s="252"/>
      <c r="W7" s="252"/>
      <c r="X7" s="252"/>
      <c r="Y7" s="252"/>
      <c r="Z7" s="252"/>
    </row>
    <row r="8" spans="1:26" ht="15.75" x14ac:dyDescent="0.25">
      <c r="A8" s="253" t="s">
        <v>117</v>
      </c>
      <c r="B8" s="253"/>
      <c r="C8" s="253"/>
      <c r="D8" s="253"/>
      <c r="E8" s="253"/>
      <c r="F8" s="253"/>
      <c r="G8" s="253"/>
      <c r="H8" s="253"/>
      <c r="I8" s="253"/>
      <c r="R8" s="253" t="s">
        <v>108</v>
      </c>
      <c r="S8" s="253"/>
      <c r="T8" s="253"/>
      <c r="U8" s="253"/>
      <c r="V8" s="253"/>
      <c r="W8" s="253"/>
      <c r="X8" s="253"/>
      <c r="Y8" s="253"/>
      <c r="Z8" s="253"/>
    </row>
    <row r="9" spans="1:26" ht="15.75" x14ac:dyDescent="0.25">
      <c r="A9" s="252" t="s">
        <v>107</v>
      </c>
      <c r="B9" s="252"/>
      <c r="C9" s="252"/>
      <c r="D9" s="252"/>
      <c r="E9" s="252"/>
      <c r="F9" s="252"/>
      <c r="G9" s="252"/>
      <c r="H9" s="252"/>
      <c r="I9" s="252"/>
      <c r="R9" s="252" t="s">
        <v>107</v>
      </c>
      <c r="S9" s="252"/>
      <c r="T9" s="252"/>
      <c r="U9" s="252"/>
      <c r="V9" s="252"/>
      <c r="W9" s="252"/>
      <c r="X9" s="252"/>
      <c r="Y9" s="252"/>
      <c r="Z9" s="252"/>
    </row>
    <row r="10" spans="1:26" ht="15.75" customHeight="1" x14ac:dyDescent="0.25">
      <c r="A10" s="73"/>
      <c r="B10" s="74">
        <v>1</v>
      </c>
      <c r="C10" s="251" t="str">
        <f ca="1">'1-Configuracion'!AC854</f>
        <v>Atlethic Club</v>
      </c>
      <c r="D10" s="251"/>
      <c r="E10" s="251"/>
      <c r="F10" s="251"/>
      <c r="G10" s="251"/>
      <c r="H10" s="251"/>
      <c r="I10" s="73"/>
      <c r="R10" s="73"/>
      <c r="S10" s="112">
        <v>1</v>
      </c>
      <c r="T10" s="251" t="str">
        <f ca="1">IFERROR('1-Configuracion'!$AC$854,"")</f>
        <v>Atlethic Club</v>
      </c>
      <c r="U10" s="251"/>
      <c r="V10" s="251"/>
      <c r="W10" s="251"/>
      <c r="X10" s="251"/>
      <c r="Y10" s="251"/>
      <c r="Z10" s="73"/>
    </row>
    <row r="11" spans="1:26" ht="15.75" customHeight="1" x14ac:dyDescent="0.25">
      <c r="A11" s="73"/>
      <c r="B11" s="74">
        <v>2</v>
      </c>
      <c r="C11" s="251" t="str">
        <f ca="1">'1-Configuracion'!AC855</f>
        <v>Atlethic Club</v>
      </c>
      <c r="D11" s="251"/>
      <c r="E11" s="251"/>
      <c r="F11" s="251"/>
      <c r="G11" s="251"/>
      <c r="H11" s="251"/>
      <c r="I11" s="73"/>
      <c r="R11" s="73"/>
      <c r="S11" s="112">
        <v>2</v>
      </c>
      <c r="T11" s="251" t="str">
        <f ca="1">IFERROR('1-Configuracion'!$AC$855,"")</f>
        <v>Atlethic Club</v>
      </c>
      <c r="U11" s="251"/>
      <c r="V11" s="251"/>
      <c r="W11" s="251"/>
      <c r="X11" s="251"/>
      <c r="Y11" s="251"/>
      <c r="Z11" s="73"/>
    </row>
    <row r="12" spans="1:26" ht="15.75" customHeight="1" x14ac:dyDescent="0.25">
      <c r="A12" s="73"/>
      <c r="B12" s="74">
        <v>3</v>
      </c>
      <c r="C12" s="251" t="str">
        <f ca="1">'1-Configuracion'!AC856</f>
        <v>Atlethic Club</v>
      </c>
      <c r="D12" s="251"/>
      <c r="E12" s="251"/>
      <c r="F12" s="251"/>
      <c r="G12" s="251"/>
      <c r="H12" s="251"/>
      <c r="I12" s="73"/>
      <c r="R12" s="73"/>
      <c r="S12" s="112">
        <v>3</v>
      </c>
      <c r="T12" s="251" t="str">
        <f ca="1">IFERROR('1-Configuracion'!$AC$856,"")</f>
        <v>Atlethic Club</v>
      </c>
      <c r="U12" s="251"/>
      <c r="V12" s="251"/>
      <c r="W12" s="251"/>
      <c r="X12" s="251"/>
      <c r="Y12" s="251"/>
      <c r="Z12" s="73"/>
    </row>
    <row r="13" spans="1:26" ht="15.75" customHeight="1" x14ac:dyDescent="0.25">
      <c r="A13" s="73"/>
      <c r="B13" s="74">
        <v>4</v>
      </c>
      <c r="C13" s="251" t="str">
        <f ca="1">'1-Configuracion'!AC857</f>
        <v>Atlethic Club</v>
      </c>
      <c r="D13" s="251"/>
      <c r="E13" s="251"/>
      <c r="F13" s="251"/>
      <c r="G13" s="251"/>
      <c r="H13" s="251"/>
      <c r="I13" s="73"/>
      <c r="R13" s="73"/>
      <c r="S13" s="112">
        <v>4</v>
      </c>
      <c r="T13" s="251" t="str">
        <f ca="1">IFERROR('1-Configuracion'!$AC$857,"")</f>
        <v>Atlethic Club</v>
      </c>
      <c r="U13" s="251"/>
      <c r="V13" s="251"/>
      <c r="W13" s="251"/>
      <c r="X13" s="251"/>
      <c r="Y13" s="251"/>
      <c r="Z13" s="73"/>
    </row>
    <row r="14" spans="1:26" ht="15.75" customHeight="1" x14ac:dyDescent="0.25">
      <c r="A14" s="73"/>
      <c r="B14" s="74">
        <v>5</v>
      </c>
      <c r="C14" s="251" t="str">
        <f ca="1">'1-Configuracion'!AC858</f>
        <v>Atlethic Club</v>
      </c>
      <c r="D14" s="251"/>
      <c r="E14" s="251"/>
      <c r="F14" s="251"/>
      <c r="G14" s="251"/>
      <c r="H14" s="251"/>
      <c r="I14" s="73"/>
      <c r="R14" s="73"/>
      <c r="S14" s="112">
        <v>5</v>
      </c>
      <c r="T14" s="251" t="str">
        <f ca="1">IFERROR('1-Configuracion'!$AC$858,"")</f>
        <v>Atlethic Club</v>
      </c>
      <c r="U14" s="251"/>
      <c r="V14" s="251"/>
      <c r="W14" s="251"/>
      <c r="X14" s="251"/>
      <c r="Y14" s="251"/>
      <c r="Z14" s="73"/>
    </row>
    <row r="15" spans="1:26" ht="15.75" x14ac:dyDescent="0.25">
      <c r="A15" s="73"/>
      <c r="B15" s="254" t="s">
        <v>116</v>
      </c>
      <c r="C15" s="254"/>
      <c r="D15" s="254"/>
      <c r="E15" s="254"/>
      <c r="F15" s="254"/>
      <c r="G15" s="254"/>
      <c r="H15" s="254"/>
      <c r="I15" s="73"/>
      <c r="R15" s="73"/>
      <c r="S15" s="254" t="s">
        <v>116</v>
      </c>
      <c r="T15" s="254"/>
      <c r="U15" s="254"/>
      <c r="V15" s="254"/>
      <c r="W15" s="254"/>
      <c r="X15" s="254"/>
      <c r="Y15" s="254"/>
      <c r="Z15" s="73"/>
    </row>
    <row r="16" spans="1:26" ht="15.75" customHeight="1" x14ac:dyDescent="0.25">
      <c r="A16" s="73"/>
      <c r="B16" s="74">
        <v>17</v>
      </c>
      <c r="C16" s="251" t="str">
        <f ca="1">'1-Configuracion'!AC870</f>
        <v>Atlethic Club</v>
      </c>
      <c r="D16" s="251"/>
      <c r="E16" s="251"/>
      <c r="F16" s="251"/>
      <c r="G16" s="251"/>
      <c r="H16" s="251"/>
      <c r="I16" s="73"/>
      <c r="R16" s="73"/>
      <c r="S16" s="112">
        <v>17</v>
      </c>
      <c r="T16" s="251" t="str">
        <f ca="1">IFERROR('1-Configuracion'!$AC$870,"")</f>
        <v>Atlethic Club</v>
      </c>
      <c r="U16" s="251"/>
      <c r="V16" s="251"/>
      <c r="W16" s="251"/>
      <c r="X16" s="251"/>
      <c r="Y16" s="251"/>
      <c r="Z16" s="73"/>
    </row>
    <row r="17" spans="1:26" ht="15.75" x14ac:dyDescent="0.25">
      <c r="A17" s="73"/>
      <c r="B17" s="74">
        <v>18</v>
      </c>
      <c r="C17" s="251" t="str">
        <f ca="1">'1-Configuracion'!AC871</f>
        <v>Atlethic Club</v>
      </c>
      <c r="D17" s="251"/>
      <c r="E17" s="251"/>
      <c r="F17" s="251"/>
      <c r="G17" s="251"/>
      <c r="H17" s="251"/>
      <c r="I17" s="73"/>
      <c r="R17" s="73"/>
      <c r="S17" s="112">
        <v>18</v>
      </c>
      <c r="T17" s="251" t="str">
        <f ca="1">IFERROR('1-Configuracion'!$AC$871,"")</f>
        <v>Atlethic Club</v>
      </c>
      <c r="U17" s="251"/>
      <c r="V17" s="251"/>
      <c r="W17" s="251"/>
      <c r="X17" s="251"/>
      <c r="Y17" s="251"/>
      <c r="Z17" s="73"/>
    </row>
    <row r="18" spans="1:26" ht="15.75" customHeight="1" x14ac:dyDescent="0.25">
      <c r="A18" s="73"/>
      <c r="B18" s="74">
        <v>19</v>
      </c>
      <c r="C18" s="251" t="str">
        <f ca="1">'1-Configuracion'!AC872</f>
        <v>Atlethic Club</v>
      </c>
      <c r="D18" s="251"/>
      <c r="E18" s="251"/>
      <c r="F18" s="251"/>
      <c r="G18" s="251"/>
      <c r="H18" s="251"/>
      <c r="I18" s="73"/>
      <c r="R18" s="73"/>
      <c r="S18" s="112">
        <v>19</v>
      </c>
      <c r="T18" s="251" t="str">
        <f ca="1">IFERROR('1-Configuracion'!$AC$872,"")</f>
        <v>Atlethic Club</v>
      </c>
      <c r="U18" s="251"/>
      <c r="V18" s="251"/>
      <c r="W18" s="251"/>
      <c r="X18" s="251"/>
      <c r="Y18" s="251"/>
      <c r="Z18" s="73"/>
    </row>
    <row r="19" spans="1:26" ht="15.75" customHeight="1" x14ac:dyDescent="0.25">
      <c r="A19" s="73"/>
      <c r="B19" s="74">
        <v>20</v>
      </c>
      <c r="C19" s="251" t="str">
        <f ca="1">'1-Configuracion'!AC873</f>
        <v>Atlethic Club</v>
      </c>
      <c r="D19" s="251"/>
      <c r="E19" s="251"/>
      <c r="F19" s="251"/>
      <c r="G19" s="251"/>
      <c r="H19" s="251"/>
      <c r="I19" s="73"/>
      <c r="R19" s="73"/>
      <c r="S19" s="112">
        <v>20</v>
      </c>
      <c r="T19" s="251" t="str">
        <f ca="1">IFERROR('1-Configuracion'!$AC$873,"")</f>
        <v>Atlethic Club</v>
      </c>
      <c r="U19" s="251"/>
      <c r="V19" s="251"/>
      <c r="W19" s="251"/>
      <c r="X19" s="251"/>
      <c r="Y19" s="251"/>
      <c r="Z19" s="73"/>
    </row>
    <row r="20" spans="1:26" ht="15.75" x14ac:dyDescent="0.25">
      <c r="A20" s="252" t="s">
        <v>106</v>
      </c>
      <c r="B20" s="252"/>
      <c r="C20" s="252"/>
      <c r="D20" s="252"/>
      <c r="E20" s="252"/>
      <c r="F20" s="252"/>
      <c r="G20" s="252"/>
      <c r="H20" s="252"/>
      <c r="I20" s="252"/>
      <c r="R20" s="252" t="s">
        <v>106</v>
      </c>
      <c r="S20" s="252"/>
      <c r="T20" s="252"/>
      <c r="U20" s="252"/>
      <c r="V20" s="252"/>
      <c r="W20" s="252"/>
      <c r="X20" s="252"/>
      <c r="Y20" s="252"/>
      <c r="Z20" s="252"/>
    </row>
    <row r="21" spans="1:26" x14ac:dyDescent="0.25">
      <c r="A21" s="70">
        <v>1</v>
      </c>
      <c r="B21" s="70">
        <v>2</v>
      </c>
      <c r="C21" s="70">
        <v>3</v>
      </c>
      <c r="D21" s="70">
        <v>4</v>
      </c>
      <c r="E21" s="70">
        <v>5</v>
      </c>
      <c r="F21" s="70">
        <v>6</v>
      </c>
      <c r="G21" s="70">
        <v>7</v>
      </c>
      <c r="H21" s="70">
        <v>8</v>
      </c>
      <c r="I21" s="70">
        <v>9</v>
      </c>
      <c r="R21" s="70">
        <v>1</v>
      </c>
      <c r="S21" s="70">
        <v>2</v>
      </c>
      <c r="T21" s="70">
        <v>3</v>
      </c>
      <c r="U21" s="70">
        <v>4</v>
      </c>
      <c r="V21" s="70">
        <v>5</v>
      </c>
      <c r="W21" s="70">
        <v>6</v>
      </c>
      <c r="X21" s="70">
        <v>7</v>
      </c>
      <c r="Y21" s="70">
        <v>8</v>
      </c>
      <c r="Z21" s="70">
        <v>9</v>
      </c>
    </row>
    <row r="22" spans="1:26" x14ac:dyDescent="0.25">
      <c r="A22" s="70">
        <v>10</v>
      </c>
      <c r="B22" s="70">
        <v>11</v>
      </c>
      <c r="C22" s="70">
        <v>12</v>
      </c>
      <c r="D22" s="70">
        <v>13</v>
      </c>
      <c r="E22" s="70">
        <v>14</v>
      </c>
      <c r="F22" s="70">
        <v>15</v>
      </c>
      <c r="G22" s="70">
        <v>16</v>
      </c>
      <c r="H22" s="70">
        <v>17</v>
      </c>
      <c r="I22" s="70">
        <v>18</v>
      </c>
      <c r="R22" s="70">
        <v>10</v>
      </c>
      <c r="S22" s="70">
        <v>11</v>
      </c>
      <c r="T22" s="70">
        <v>12</v>
      </c>
      <c r="U22" s="70">
        <v>13</v>
      </c>
      <c r="V22" s="70">
        <v>14</v>
      </c>
      <c r="W22" s="70">
        <v>15</v>
      </c>
      <c r="X22" s="70">
        <v>16</v>
      </c>
      <c r="Y22" s="70">
        <v>17</v>
      </c>
      <c r="Z22" s="70">
        <v>18</v>
      </c>
    </row>
    <row r="23" spans="1:26" x14ac:dyDescent="0.25">
      <c r="A23" s="70">
        <v>19</v>
      </c>
      <c r="B23" s="70">
        <v>20</v>
      </c>
      <c r="C23" s="70">
        <v>21</v>
      </c>
      <c r="D23" s="70">
        <v>22</v>
      </c>
      <c r="E23" s="70">
        <v>23</v>
      </c>
      <c r="F23" s="70">
        <v>24</v>
      </c>
      <c r="G23" s="70">
        <v>25</v>
      </c>
      <c r="H23" s="70">
        <v>26</v>
      </c>
      <c r="I23" s="70">
        <v>27</v>
      </c>
      <c r="R23" s="70">
        <v>19</v>
      </c>
      <c r="S23" s="70">
        <v>20</v>
      </c>
      <c r="T23" s="70">
        <v>21</v>
      </c>
      <c r="U23" s="70">
        <v>22</v>
      </c>
      <c r="V23" s="70">
        <v>23</v>
      </c>
      <c r="W23" s="70">
        <v>24</v>
      </c>
      <c r="X23" s="70">
        <v>25</v>
      </c>
      <c r="Y23" s="70">
        <v>26</v>
      </c>
      <c r="Z23" s="70">
        <v>27</v>
      </c>
    </row>
    <row r="24" spans="1:26" x14ac:dyDescent="0.25">
      <c r="A24" s="70">
        <v>28</v>
      </c>
      <c r="B24" s="70">
        <v>29</v>
      </c>
      <c r="C24" s="70">
        <v>30</v>
      </c>
      <c r="D24" s="70">
        <v>31</v>
      </c>
      <c r="E24" s="70">
        <v>32</v>
      </c>
      <c r="F24" s="70">
        <v>33</v>
      </c>
      <c r="G24" s="70">
        <v>34</v>
      </c>
      <c r="H24" s="70">
        <v>35</v>
      </c>
      <c r="I24" s="70">
        <v>36</v>
      </c>
      <c r="R24" s="70">
        <v>28</v>
      </c>
      <c r="S24" s="70">
        <v>29</v>
      </c>
      <c r="T24" s="70">
        <v>30</v>
      </c>
      <c r="U24" s="70">
        <v>31</v>
      </c>
      <c r="V24" s="70">
        <v>32</v>
      </c>
      <c r="W24" s="70">
        <v>33</v>
      </c>
      <c r="X24" s="70">
        <v>34</v>
      </c>
      <c r="Y24" s="70">
        <v>35</v>
      </c>
      <c r="Z24" s="70">
        <v>36</v>
      </c>
    </row>
    <row r="25" spans="1:26" x14ac:dyDescent="0.25">
      <c r="A25" s="70"/>
      <c r="B25" s="70"/>
      <c r="C25" s="70"/>
      <c r="D25" s="70">
        <v>37</v>
      </c>
      <c r="E25" s="70">
        <v>38</v>
      </c>
      <c r="F25" s="71"/>
      <c r="G25" s="70"/>
      <c r="H25" s="70"/>
      <c r="I25" s="70"/>
      <c r="R25" s="70">
        <v>37</v>
      </c>
      <c r="S25" s="70">
        <v>38</v>
      </c>
      <c r="T25" s="70"/>
      <c r="W25" s="250" t="s">
        <v>188</v>
      </c>
      <c r="X25" s="250"/>
      <c r="Y25" s="250"/>
      <c r="Z25" s="250"/>
    </row>
    <row r="26" spans="1:26" ht="15.75" x14ac:dyDescent="0.25">
      <c r="A26" s="252" t="s">
        <v>108</v>
      </c>
      <c r="B26" s="252"/>
      <c r="C26" s="252"/>
      <c r="D26" s="252"/>
      <c r="E26" s="252"/>
      <c r="F26" s="252"/>
      <c r="G26" s="252"/>
      <c r="H26" s="252"/>
      <c r="I26" s="252"/>
      <c r="R26" s="249" t="s">
        <v>189</v>
      </c>
      <c r="S26" s="249"/>
      <c r="T26" s="249"/>
      <c r="U26" s="249"/>
      <c r="V26" s="249"/>
      <c r="W26" s="249"/>
      <c r="X26" s="249"/>
      <c r="Y26" s="249"/>
      <c r="Z26" s="249"/>
    </row>
    <row r="27" spans="1:26" ht="15.75" x14ac:dyDescent="0.25">
      <c r="A27" s="253" t="s">
        <v>109</v>
      </c>
      <c r="B27" s="253"/>
      <c r="C27" s="253"/>
      <c r="D27" s="253"/>
      <c r="E27" s="253"/>
      <c r="F27" s="253"/>
      <c r="G27" s="253"/>
      <c r="H27" s="253"/>
      <c r="I27" s="253"/>
    </row>
    <row r="28" spans="1:26" ht="15" customHeight="1" x14ac:dyDescent="0.25">
      <c r="A28" s="257" t="s">
        <v>110</v>
      </c>
      <c r="B28" s="257"/>
      <c r="C28" s="257"/>
      <c r="D28" s="257"/>
      <c r="E28" s="257"/>
      <c r="F28" s="257"/>
      <c r="G28" s="257"/>
      <c r="H28" s="257"/>
      <c r="I28" s="257"/>
    </row>
    <row r="29" spans="1:26" ht="15.75" customHeight="1" x14ac:dyDescent="0.25">
      <c r="A29" s="257"/>
      <c r="B29" s="257"/>
      <c r="C29" s="257"/>
      <c r="D29" s="257"/>
      <c r="E29" s="257"/>
      <c r="F29" s="257"/>
      <c r="G29" s="257"/>
      <c r="H29" s="257"/>
      <c r="I29" s="257"/>
    </row>
  </sheetData>
  <mergeCells count="43">
    <mergeCell ref="C18:H18"/>
    <mergeCell ref="A7:I7"/>
    <mergeCell ref="C10:H10"/>
    <mergeCell ref="C11:H11"/>
    <mergeCell ref="C12:H12"/>
    <mergeCell ref="C13:H13"/>
    <mergeCell ref="A9:I9"/>
    <mergeCell ref="C14:H14"/>
    <mergeCell ref="C16:H16"/>
    <mergeCell ref="C17:H17"/>
    <mergeCell ref="A8:I8"/>
    <mergeCell ref="B15:H15"/>
    <mergeCell ref="A1:I1"/>
    <mergeCell ref="A2:I2"/>
    <mergeCell ref="A3:I3"/>
    <mergeCell ref="A4:I5"/>
    <mergeCell ref="A6:I6"/>
    <mergeCell ref="A20:I20"/>
    <mergeCell ref="A26:I26"/>
    <mergeCell ref="A27:I27"/>
    <mergeCell ref="A28:I29"/>
    <mergeCell ref="C19:H19"/>
    <mergeCell ref="R1:Z1"/>
    <mergeCell ref="R2:Z2"/>
    <mergeCell ref="R3:Z3"/>
    <mergeCell ref="R4:Z5"/>
    <mergeCell ref="R6:Z6"/>
    <mergeCell ref="T16:Y16"/>
    <mergeCell ref="R7:Z7"/>
    <mergeCell ref="R9:Z9"/>
    <mergeCell ref="T10:Y10"/>
    <mergeCell ref="T11:Y11"/>
    <mergeCell ref="R8:Z8"/>
    <mergeCell ref="T12:Y12"/>
    <mergeCell ref="T13:Y13"/>
    <mergeCell ref="T14:Y14"/>
    <mergeCell ref="S15:Y15"/>
    <mergeCell ref="R26:Z26"/>
    <mergeCell ref="W25:Z25"/>
    <mergeCell ref="T17:Y17"/>
    <mergeCell ref="T18:Y18"/>
    <mergeCell ref="T19:Y19"/>
    <mergeCell ref="R20:Z20"/>
  </mergeCells>
  <hyperlinks>
    <hyperlink ref="A2" r:id="rId1"/>
    <hyperlink ref="A3" r:id="rId2"/>
    <hyperlink ref="A6:I6" location="Portada!A1" display="Portada"/>
    <hyperlink ref="A20:I20" location="'1-Jornadas'!A1" display="Jornadas"/>
    <hyperlink ref="R2" r:id="rId3"/>
    <hyperlink ref="R3" r:id="rId4"/>
    <hyperlink ref="R6:Z6" location="Portada!A1" display="Portada"/>
    <hyperlink ref="R20:Z20" location="'1-Jornadas'!A1" display="Jornadas"/>
    <hyperlink ref="R8:Z8" location="'1-Graficos'!A1" display="Estadísticas"/>
    <hyperlink ref="R9:Z9" location="'1-Clasificacion'!A1" display="Clasificación"/>
    <hyperlink ref="R26:Z26" r:id="rId5" display="Licencia de Creative Commons"/>
    <hyperlink ref="R21" location="Primera_Jornada" display="Primera_Jornada"/>
    <hyperlink ref="S21" location="Segunda_Jornada" display="Segunda_Jornada"/>
    <hyperlink ref="T21" location="Tercera_Jornada" display="Tercera_Jornada"/>
    <hyperlink ref="U21" location="Cuarta_Jornada" display="Cuarta_Jornada"/>
    <hyperlink ref="V21" location="Quinta_Jornada" display="Quinta_Jornada"/>
    <hyperlink ref="W21" location="Sexta_Jornada" display="Sexta_Jornada"/>
    <hyperlink ref="X21" location="Séptima_Jornada" display="Séptima_Jornada"/>
    <hyperlink ref="Y21" location="Octava_Jornada" display="Octava_Jornada"/>
    <hyperlink ref="Z21" location="Novena_Jornada" display="Novena_Jornada"/>
    <hyperlink ref="R22" location="Décima_Jornada" display="Décima_Jornada"/>
    <hyperlink ref="S22" location="Undécima_Jornada" display="Undécima_Jornada"/>
    <hyperlink ref="T22" location="Duodécima_Jornada" display="Duodécima_Jornada"/>
    <hyperlink ref="U22" location="Decimotercera_Jornada" display="Decimotercera_Jornada"/>
    <hyperlink ref="V22" location="Decimocuarta_Jornada" display="Decimocuarta_Jornada"/>
    <hyperlink ref="W22" location="Decimoquinta_Jornada" display="Decimoquinta_Jornada"/>
    <hyperlink ref="X22" location="Decimosexta_Jornada" display="Decimosexta_Jornada"/>
    <hyperlink ref="Y22" location="Decimoséptima_Jornada" display="Decimoséptima_Jornada"/>
    <hyperlink ref="Z22" location="Decimoctava_Jornada" display="Decimoctava_Jornada"/>
    <hyperlink ref="R23" location="Decimonovena_Jornada" display="Decimonovena_Jornada"/>
    <hyperlink ref="S23" location="Vigésima_Jornada" display="Vigésima_Jornada"/>
    <hyperlink ref="T23" location="Vigésimoprimera_Jornada" display="Vigésimoprimera_Jornada"/>
    <hyperlink ref="U23" location="Vigésimosegunda_Jornada" display="Vigésimosegunda_Jornada"/>
    <hyperlink ref="V23" location="Vigésimotercera_Jornada" display="Vigésimotercera_Jornada"/>
    <hyperlink ref="W23" location="Vigésimocuarta_Jornada" display="Vigésimocuarta_Jornada"/>
    <hyperlink ref="X23" location="Vigésimoquinta_Jornada" display="Vigésimoquinta_Jornada"/>
    <hyperlink ref="Y23" location="Vigésimosexta_Jornada" display="Vigésimosexta_Jornada"/>
    <hyperlink ref="Z23" location="Vigésimoséptima_Jornada" display="Vigésimoséptima_Jornada"/>
    <hyperlink ref="R24" location="Vigésimoctava_Jornada" display="Vigésimoctava_Jornada"/>
    <hyperlink ref="S24" location="Vigésimonovena_Jornada" display="Vigésimonovena_Jornada"/>
    <hyperlink ref="T24" location="Trigésima_Jornada" display="Trigésima_Jornada"/>
    <hyperlink ref="U24" location="Trigésimoprimera_Jornada" display="Trigésimoprimera_Jornada"/>
    <hyperlink ref="V24" location="Trigésimosegunda_Jornada" display="Trigésimosegunda_Jornada"/>
    <hyperlink ref="W24" location="Trigésimotercera_Jornada" display="Trigésimotercera_Jornada"/>
    <hyperlink ref="X24" location="Trigésimocuarta_Jornada" display="Trigésimocuarta_Jornada"/>
    <hyperlink ref="Y24" location="Trigésimoquinta_Jornada" display="Trigésimoquinta_Jornada"/>
    <hyperlink ref="Z24" location="Trigésimosexta_Jornada" display="Trigésimosexta_Jornada"/>
    <hyperlink ref="R25" location="Trigésimoséptima_Jornada" display="Trigésimoséptima_Jornada"/>
    <hyperlink ref="S25" location="Trigésimoctava_Jornada" display="Trigésimoctava_Jornada"/>
    <hyperlink ref="W25:Z25" location="Versiones!A1" display="V ersión 1.0.0"/>
  </hyperlinks>
  <pageMargins left="0.7" right="0.7" top="0.75" bottom="0.75" header="0.3" footer="0.3"/>
  <pageSetup paperSize="9" orientation="portrait" horizontalDpi="1200" verticalDpi="1200" r:id="rId6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Z125"/>
  <sheetViews>
    <sheetView topLeftCell="A97" workbookViewId="0">
      <selection activeCell="B1" sqref="B1"/>
    </sheetView>
  </sheetViews>
  <sheetFormatPr baseColWidth="10" defaultRowHeight="15" x14ac:dyDescent="0.25"/>
  <cols>
    <col min="1" max="1" width="3.85546875" customWidth="1"/>
    <col min="2" max="2" width="2.7109375" customWidth="1"/>
    <col min="3" max="3" width="15.85546875" customWidth="1"/>
    <col min="4" max="4" width="3.140625" style="1" customWidth="1"/>
    <col min="5" max="5" width="3" customWidth="1"/>
    <col min="6" max="6" width="3.42578125" customWidth="1"/>
    <col min="7" max="7" width="3.140625" customWidth="1"/>
    <col min="8" max="8" width="3.28515625" customWidth="1"/>
    <col min="9" max="9" width="4" customWidth="1"/>
    <col min="10" max="10" width="3.42578125" customWidth="1"/>
    <col min="11" max="11" width="3.42578125" style="1" customWidth="1"/>
    <col min="12" max="12" width="3.140625" customWidth="1"/>
    <col min="13" max="13" width="3" customWidth="1"/>
    <col min="14" max="14" width="3.42578125" customWidth="1"/>
    <col min="15" max="15" width="3.140625" customWidth="1"/>
    <col min="16" max="17" width="3.28515625" customWidth="1"/>
    <col min="18" max="18" width="3.42578125" customWidth="1"/>
    <col min="20" max="20" width="3.140625" customWidth="1"/>
    <col min="21" max="21" width="3" customWidth="1"/>
    <col min="22" max="22" width="3.42578125" customWidth="1"/>
    <col min="23" max="23" width="3.140625" customWidth="1"/>
    <col min="24" max="25" width="3.28515625" customWidth="1"/>
    <col min="26" max="26" width="3.42578125" customWidth="1"/>
  </cols>
  <sheetData>
    <row r="1" spans="2:26" ht="18" x14ac:dyDescent="0.25">
      <c r="B1" s="38" t="s">
        <v>20</v>
      </c>
      <c r="C1" s="38"/>
      <c r="D1" s="38"/>
      <c r="E1" s="38"/>
      <c r="F1" s="38"/>
    </row>
    <row r="2" spans="2:26" ht="18" x14ac:dyDescent="0.25">
      <c r="B2" s="2"/>
      <c r="C2" s="2"/>
      <c r="D2" s="2"/>
      <c r="E2" s="2"/>
      <c r="F2" s="2"/>
    </row>
    <row r="3" spans="2:26" ht="15.75" thickBot="1" x14ac:dyDescent="0.3"/>
    <row r="4" spans="2:26" x14ac:dyDescent="0.25">
      <c r="B4" s="261">
        <v>1929</v>
      </c>
      <c r="C4" s="262"/>
      <c r="D4" s="262"/>
      <c r="E4" s="262"/>
      <c r="F4" s="262"/>
      <c r="G4" s="262"/>
      <c r="H4" s="262"/>
      <c r="I4" s="262"/>
      <c r="J4" s="263"/>
    </row>
    <row r="5" spans="2:26" x14ac:dyDescent="0.25">
      <c r="B5" s="7"/>
      <c r="C5" s="6"/>
      <c r="D5" s="5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8" t="s">
        <v>27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T5" t="s">
        <v>21</v>
      </c>
      <c r="U5" t="s">
        <v>22</v>
      </c>
      <c r="V5" t="s">
        <v>23</v>
      </c>
      <c r="W5" t="s">
        <v>24</v>
      </c>
      <c r="X5" t="s">
        <v>25</v>
      </c>
      <c r="Y5" t="s">
        <v>26</v>
      </c>
      <c r="Z5" t="s">
        <v>27</v>
      </c>
    </row>
    <row r="6" spans="2:26" x14ac:dyDescent="0.25">
      <c r="B6" s="7"/>
      <c r="C6" s="6" t="s">
        <v>28</v>
      </c>
      <c r="D6" s="5">
        <v>96</v>
      </c>
      <c r="E6" s="6">
        <v>38</v>
      </c>
      <c r="F6" s="6">
        <v>30</v>
      </c>
      <c r="G6" s="6">
        <v>6</v>
      </c>
      <c r="H6" s="6">
        <v>2</v>
      </c>
      <c r="I6" s="6">
        <v>95</v>
      </c>
      <c r="J6" s="8">
        <v>21</v>
      </c>
      <c r="L6">
        <v>50</v>
      </c>
      <c r="M6">
        <v>19</v>
      </c>
      <c r="N6">
        <v>16</v>
      </c>
      <c r="O6">
        <v>2</v>
      </c>
      <c r="P6">
        <v>1</v>
      </c>
      <c r="Q6">
        <v>46</v>
      </c>
      <c r="R6">
        <v>10</v>
      </c>
      <c r="T6">
        <v>46</v>
      </c>
      <c r="U6">
        <v>19</v>
      </c>
      <c r="V6">
        <v>14</v>
      </c>
      <c r="W6">
        <v>4</v>
      </c>
      <c r="X6">
        <v>1</v>
      </c>
      <c r="Y6">
        <v>49</v>
      </c>
      <c r="Z6">
        <v>11</v>
      </c>
    </row>
    <row r="7" spans="2:26" x14ac:dyDescent="0.25">
      <c r="B7" s="7"/>
      <c r="C7" s="6" t="s">
        <v>29</v>
      </c>
      <c r="D7" s="5">
        <v>92</v>
      </c>
      <c r="E7" s="6">
        <v>38</v>
      </c>
      <c r="F7" s="6">
        <v>29</v>
      </c>
      <c r="G7" s="6">
        <v>5</v>
      </c>
      <c r="H7" s="6">
        <v>4</v>
      </c>
      <c r="I7" s="6">
        <v>102</v>
      </c>
      <c r="J7" s="8">
        <v>33</v>
      </c>
      <c r="L7">
        <v>49</v>
      </c>
      <c r="M7">
        <v>19</v>
      </c>
      <c r="N7">
        <v>16</v>
      </c>
      <c r="O7">
        <v>1</v>
      </c>
      <c r="P7">
        <v>2</v>
      </c>
      <c r="Q7">
        <v>61</v>
      </c>
      <c r="R7">
        <v>12</v>
      </c>
      <c r="T7">
        <v>43</v>
      </c>
      <c r="U7">
        <v>19</v>
      </c>
      <c r="V7">
        <v>13</v>
      </c>
      <c r="W7">
        <v>4</v>
      </c>
      <c r="X7">
        <v>2</v>
      </c>
      <c r="Y7">
        <v>41</v>
      </c>
      <c r="Z7">
        <v>21</v>
      </c>
    </row>
    <row r="8" spans="2:26" x14ac:dyDescent="0.25">
      <c r="B8" s="7"/>
      <c r="C8" s="6" t="s">
        <v>30</v>
      </c>
      <c r="D8" s="5">
        <v>71</v>
      </c>
      <c r="E8" s="6">
        <v>38</v>
      </c>
      <c r="F8" s="6">
        <v>21</v>
      </c>
      <c r="G8" s="6">
        <v>8</v>
      </c>
      <c r="H8" s="6">
        <v>9</v>
      </c>
      <c r="I8" s="6">
        <v>64</v>
      </c>
      <c r="J8" s="8">
        <v>44</v>
      </c>
      <c r="L8">
        <v>35</v>
      </c>
      <c r="M8">
        <v>19</v>
      </c>
      <c r="N8">
        <v>10</v>
      </c>
      <c r="O8">
        <v>5</v>
      </c>
      <c r="P8">
        <v>4</v>
      </c>
      <c r="Q8">
        <v>34</v>
      </c>
      <c r="R8">
        <v>21</v>
      </c>
      <c r="T8">
        <v>36</v>
      </c>
      <c r="U8">
        <v>19</v>
      </c>
      <c r="V8">
        <v>11</v>
      </c>
      <c r="W8">
        <v>3</v>
      </c>
      <c r="X8">
        <v>5</v>
      </c>
      <c r="Y8">
        <v>30</v>
      </c>
      <c r="Z8">
        <v>23</v>
      </c>
    </row>
    <row r="9" spans="2:26" x14ac:dyDescent="0.25">
      <c r="B9" s="7"/>
      <c r="C9" s="6" t="s">
        <v>49</v>
      </c>
      <c r="D9" s="5">
        <v>62</v>
      </c>
      <c r="E9" s="6">
        <v>38</v>
      </c>
      <c r="F9" s="6">
        <v>18</v>
      </c>
      <c r="G9" s="6">
        <v>8</v>
      </c>
      <c r="H9" s="6">
        <v>12</v>
      </c>
      <c r="I9" s="6">
        <v>54</v>
      </c>
      <c r="J9" s="8">
        <v>44</v>
      </c>
      <c r="L9">
        <v>42</v>
      </c>
      <c r="M9">
        <v>19</v>
      </c>
      <c r="N9">
        <v>13</v>
      </c>
      <c r="O9">
        <v>3</v>
      </c>
      <c r="P9">
        <v>3</v>
      </c>
      <c r="Q9">
        <v>33</v>
      </c>
      <c r="R9">
        <v>14</v>
      </c>
      <c r="T9">
        <v>20</v>
      </c>
      <c r="U9">
        <v>19</v>
      </c>
      <c r="V9">
        <v>5</v>
      </c>
      <c r="W9">
        <v>5</v>
      </c>
      <c r="X9">
        <v>9</v>
      </c>
      <c r="Y9">
        <v>21</v>
      </c>
      <c r="Z9">
        <v>30</v>
      </c>
    </row>
    <row r="10" spans="2:26" x14ac:dyDescent="0.25">
      <c r="B10" s="7"/>
      <c r="C10" s="6" t="s">
        <v>31</v>
      </c>
      <c r="D10" s="5">
        <v>58</v>
      </c>
      <c r="E10" s="6">
        <v>38</v>
      </c>
      <c r="F10" s="6">
        <v>17</v>
      </c>
      <c r="G10" s="6">
        <v>7</v>
      </c>
      <c r="H10" s="6">
        <v>14</v>
      </c>
      <c r="I10" s="6">
        <v>62</v>
      </c>
      <c r="J10" s="8">
        <v>61</v>
      </c>
      <c r="L10">
        <v>34</v>
      </c>
      <c r="M10">
        <v>19</v>
      </c>
      <c r="N10">
        <v>10</v>
      </c>
      <c r="O10">
        <v>4</v>
      </c>
      <c r="P10">
        <v>5</v>
      </c>
      <c r="Q10">
        <v>35</v>
      </c>
      <c r="R10">
        <v>27</v>
      </c>
      <c r="T10">
        <v>24</v>
      </c>
      <c r="U10">
        <v>19</v>
      </c>
      <c r="V10">
        <v>7</v>
      </c>
      <c r="W10">
        <v>3</v>
      </c>
      <c r="X10">
        <v>9</v>
      </c>
      <c r="Y10">
        <v>27</v>
      </c>
      <c r="Z10">
        <v>34</v>
      </c>
    </row>
    <row r="11" spans="2:26" x14ac:dyDescent="0.25">
      <c r="B11" s="7"/>
      <c r="C11" s="6" t="s">
        <v>32</v>
      </c>
      <c r="D11" s="5">
        <v>58</v>
      </c>
      <c r="E11" s="6">
        <v>38</v>
      </c>
      <c r="F11" s="6">
        <v>18</v>
      </c>
      <c r="G11" s="6">
        <v>4</v>
      </c>
      <c r="H11" s="6">
        <v>16</v>
      </c>
      <c r="I11" s="6">
        <v>59</v>
      </c>
      <c r="J11" s="8">
        <v>55</v>
      </c>
      <c r="L11">
        <v>37</v>
      </c>
      <c r="M11">
        <v>19</v>
      </c>
      <c r="N11">
        <v>12</v>
      </c>
      <c r="O11">
        <v>1</v>
      </c>
      <c r="P11">
        <v>6</v>
      </c>
      <c r="Q11">
        <v>32</v>
      </c>
      <c r="R11">
        <v>20</v>
      </c>
      <c r="T11">
        <v>21</v>
      </c>
      <c r="U11">
        <v>19</v>
      </c>
      <c r="V11">
        <v>6</v>
      </c>
      <c r="W11">
        <v>3</v>
      </c>
      <c r="X11">
        <v>10</v>
      </c>
      <c r="Y11">
        <v>27</v>
      </c>
      <c r="Z11">
        <v>35</v>
      </c>
    </row>
    <row r="12" spans="2:26" x14ac:dyDescent="0.25">
      <c r="B12" s="7"/>
      <c r="C12" s="6" t="s">
        <v>33</v>
      </c>
      <c r="D12" s="5">
        <v>58</v>
      </c>
      <c r="E12" s="6">
        <v>38</v>
      </c>
      <c r="F12" s="6">
        <v>17</v>
      </c>
      <c r="G12" s="6">
        <v>7</v>
      </c>
      <c r="H12" s="6">
        <v>14</v>
      </c>
      <c r="I12" s="6">
        <v>62</v>
      </c>
      <c r="J12" s="8">
        <v>53</v>
      </c>
      <c r="L12">
        <v>33</v>
      </c>
      <c r="M12">
        <v>19</v>
      </c>
      <c r="N12">
        <v>10</v>
      </c>
      <c r="O12">
        <v>3</v>
      </c>
      <c r="P12">
        <v>6</v>
      </c>
      <c r="Q12">
        <v>35</v>
      </c>
      <c r="R12">
        <v>20</v>
      </c>
      <c r="T12">
        <v>25</v>
      </c>
      <c r="U12">
        <v>19</v>
      </c>
      <c r="V12">
        <v>7</v>
      </c>
      <c r="W12">
        <v>4</v>
      </c>
      <c r="X12">
        <v>8</v>
      </c>
      <c r="Y12">
        <v>27</v>
      </c>
      <c r="Z12">
        <v>33</v>
      </c>
    </row>
    <row r="13" spans="2:26" x14ac:dyDescent="0.25">
      <c r="B13" s="7"/>
      <c r="C13" s="6" t="s">
        <v>34</v>
      </c>
      <c r="D13" s="5">
        <v>49</v>
      </c>
      <c r="E13" s="6">
        <v>38</v>
      </c>
      <c r="F13" s="6">
        <v>15</v>
      </c>
      <c r="G13" s="6">
        <v>4</v>
      </c>
      <c r="H13" s="6">
        <v>19</v>
      </c>
      <c r="I13" s="6">
        <v>46</v>
      </c>
      <c r="J13" s="8">
        <v>55</v>
      </c>
      <c r="L13">
        <v>35</v>
      </c>
      <c r="M13">
        <v>19</v>
      </c>
      <c r="N13">
        <v>11</v>
      </c>
      <c r="O13">
        <v>2</v>
      </c>
      <c r="P13">
        <v>6</v>
      </c>
      <c r="Q13">
        <v>33</v>
      </c>
      <c r="R13">
        <v>22</v>
      </c>
      <c r="T13">
        <v>14</v>
      </c>
      <c r="U13">
        <v>19</v>
      </c>
      <c r="V13">
        <v>4</v>
      </c>
      <c r="W13">
        <v>2</v>
      </c>
      <c r="X13">
        <v>13</v>
      </c>
      <c r="Y13">
        <v>13</v>
      </c>
      <c r="Z13">
        <v>33</v>
      </c>
    </row>
    <row r="14" spans="2:26" x14ac:dyDescent="0.25">
      <c r="B14" s="7"/>
      <c r="C14" s="6" t="s">
        <v>35</v>
      </c>
      <c r="D14" s="5">
        <v>47</v>
      </c>
      <c r="E14" s="6">
        <v>38</v>
      </c>
      <c r="F14" s="6">
        <v>13</v>
      </c>
      <c r="G14" s="6">
        <v>8</v>
      </c>
      <c r="H14" s="6">
        <v>17</v>
      </c>
      <c r="I14" s="6">
        <v>45</v>
      </c>
      <c r="J14" s="8">
        <v>46</v>
      </c>
      <c r="L14">
        <v>36</v>
      </c>
      <c r="M14">
        <v>19</v>
      </c>
      <c r="N14">
        <v>10</v>
      </c>
      <c r="O14">
        <v>6</v>
      </c>
      <c r="P14">
        <v>3</v>
      </c>
      <c r="Q14">
        <v>28</v>
      </c>
      <c r="R14">
        <v>14</v>
      </c>
      <c r="T14">
        <v>11</v>
      </c>
      <c r="U14">
        <v>19</v>
      </c>
      <c r="V14">
        <v>3</v>
      </c>
      <c r="W14">
        <v>2</v>
      </c>
      <c r="X14">
        <v>14</v>
      </c>
      <c r="Y14">
        <v>17</v>
      </c>
      <c r="Z14">
        <v>32</v>
      </c>
    </row>
    <row r="15" spans="2:26" ht="15.75" thickBot="1" x14ac:dyDescent="0.3">
      <c r="B15" s="9"/>
      <c r="C15" s="10" t="s">
        <v>50</v>
      </c>
      <c r="D15" s="11">
        <v>47</v>
      </c>
      <c r="E15" s="10">
        <v>38</v>
      </c>
      <c r="F15" s="10">
        <v>11</v>
      </c>
      <c r="G15" s="10">
        <v>14</v>
      </c>
      <c r="H15" s="10">
        <v>13</v>
      </c>
      <c r="I15" s="10">
        <v>35</v>
      </c>
      <c r="J15" s="12">
        <v>42</v>
      </c>
      <c r="K15" s="3"/>
      <c r="L15">
        <v>33</v>
      </c>
      <c r="M15">
        <v>19</v>
      </c>
      <c r="N15">
        <v>9</v>
      </c>
      <c r="O15">
        <v>6</v>
      </c>
      <c r="P15">
        <v>4</v>
      </c>
      <c r="Q15">
        <v>23</v>
      </c>
      <c r="R15">
        <v>16</v>
      </c>
      <c r="T15">
        <v>14</v>
      </c>
      <c r="U15">
        <v>19</v>
      </c>
      <c r="V15">
        <v>2</v>
      </c>
      <c r="W15">
        <v>8</v>
      </c>
      <c r="X15">
        <v>9</v>
      </c>
      <c r="Y15">
        <v>12</v>
      </c>
      <c r="Z15">
        <v>26</v>
      </c>
    </row>
    <row r="16" spans="2:26" ht="15.75" thickBot="1" x14ac:dyDescent="0.3">
      <c r="B16" s="32"/>
      <c r="C16" t="s">
        <v>51</v>
      </c>
      <c r="D16" s="1">
        <v>46</v>
      </c>
      <c r="E16">
        <v>38</v>
      </c>
      <c r="F16">
        <v>13</v>
      </c>
      <c r="G16">
        <v>7</v>
      </c>
      <c r="H16">
        <v>18</v>
      </c>
      <c r="I16">
        <v>54</v>
      </c>
      <c r="J16">
        <v>68</v>
      </c>
      <c r="L16">
        <v>24</v>
      </c>
      <c r="M16">
        <v>19</v>
      </c>
      <c r="N16">
        <v>7</v>
      </c>
      <c r="O16">
        <v>3</v>
      </c>
      <c r="P16">
        <v>9</v>
      </c>
      <c r="Q16">
        <v>29</v>
      </c>
      <c r="R16">
        <v>29</v>
      </c>
      <c r="T16">
        <v>22</v>
      </c>
      <c r="U16">
        <v>19</v>
      </c>
      <c r="V16">
        <v>6</v>
      </c>
      <c r="W16">
        <v>4</v>
      </c>
      <c r="X16">
        <v>9</v>
      </c>
      <c r="Y16">
        <v>25</v>
      </c>
      <c r="Z16">
        <v>39</v>
      </c>
    </row>
    <row r="17" spans="2:26" x14ac:dyDescent="0.25">
      <c r="B17" s="25"/>
      <c r="C17" s="26" t="s">
        <v>36</v>
      </c>
      <c r="D17" s="26">
        <v>46</v>
      </c>
      <c r="E17" s="26">
        <v>38</v>
      </c>
      <c r="F17" s="26">
        <v>12</v>
      </c>
      <c r="G17" s="26">
        <v>10</v>
      </c>
      <c r="H17" s="26">
        <v>16</v>
      </c>
      <c r="I17" s="26">
        <v>41</v>
      </c>
      <c r="J17" s="27">
        <v>56</v>
      </c>
      <c r="L17">
        <v>30</v>
      </c>
      <c r="M17">
        <v>19</v>
      </c>
      <c r="N17">
        <v>8</v>
      </c>
      <c r="O17">
        <v>6</v>
      </c>
      <c r="P17">
        <v>5</v>
      </c>
      <c r="Q17">
        <v>25</v>
      </c>
      <c r="R17">
        <v>21</v>
      </c>
      <c r="T17">
        <v>16</v>
      </c>
      <c r="U17">
        <v>19</v>
      </c>
      <c r="V17">
        <v>4</v>
      </c>
      <c r="W17">
        <v>4</v>
      </c>
      <c r="X17">
        <v>11</v>
      </c>
      <c r="Y17">
        <v>16</v>
      </c>
      <c r="Z17">
        <v>35</v>
      </c>
    </row>
    <row r="18" spans="2:26" x14ac:dyDescent="0.25">
      <c r="B18" s="7"/>
      <c r="C18" s="6" t="s">
        <v>52</v>
      </c>
      <c r="D18" s="6">
        <v>45</v>
      </c>
      <c r="E18" s="6">
        <v>38</v>
      </c>
      <c r="F18" s="6">
        <v>12</v>
      </c>
      <c r="G18" s="6">
        <v>9</v>
      </c>
      <c r="H18" s="6">
        <v>17</v>
      </c>
      <c r="I18" s="6">
        <v>40</v>
      </c>
      <c r="J18" s="8">
        <v>53</v>
      </c>
      <c r="L18">
        <v>30</v>
      </c>
      <c r="M18">
        <v>19</v>
      </c>
      <c r="N18">
        <v>9</v>
      </c>
      <c r="O18">
        <v>3</v>
      </c>
      <c r="P18">
        <v>7</v>
      </c>
      <c r="Q18">
        <v>26</v>
      </c>
      <c r="R18">
        <v>27</v>
      </c>
      <c r="T18">
        <v>15</v>
      </c>
      <c r="U18">
        <v>19</v>
      </c>
      <c r="V18">
        <v>3</v>
      </c>
      <c r="W18">
        <v>6</v>
      </c>
      <c r="X18">
        <v>10</v>
      </c>
      <c r="Y18">
        <v>14</v>
      </c>
      <c r="Z18">
        <v>26</v>
      </c>
    </row>
    <row r="19" spans="2:26" x14ac:dyDescent="0.25">
      <c r="B19" s="7"/>
      <c r="C19" s="6" t="s">
        <v>53</v>
      </c>
      <c r="D19" s="6">
        <v>45</v>
      </c>
      <c r="E19" s="6">
        <v>38</v>
      </c>
      <c r="F19" s="6">
        <v>12</v>
      </c>
      <c r="G19" s="6">
        <v>9</v>
      </c>
      <c r="H19" s="6">
        <v>17</v>
      </c>
      <c r="I19" s="6">
        <v>41</v>
      </c>
      <c r="J19" s="8">
        <v>52</v>
      </c>
      <c r="L19">
        <v>31</v>
      </c>
      <c r="M19">
        <v>19</v>
      </c>
      <c r="N19">
        <v>9</v>
      </c>
      <c r="O19">
        <v>4</v>
      </c>
      <c r="P19">
        <v>6</v>
      </c>
      <c r="Q19">
        <v>25</v>
      </c>
      <c r="R19">
        <v>20</v>
      </c>
      <c r="T19">
        <v>14</v>
      </c>
      <c r="U19">
        <v>19</v>
      </c>
      <c r="V19">
        <v>3</v>
      </c>
      <c r="W19">
        <v>5</v>
      </c>
      <c r="X19">
        <v>11</v>
      </c>
      <c r="Y19">
        <v>16</v>
      </c>
      <c r="Z19">
        <v>32</v>
      </c>
    </row>
    <row r="20" spans="2:26" x14ac:dyDescent="0.25">
      <c r="B20" s="7"/>
      <c r="C20" s="6" t="s">
        <v>37</v>
      </c>
      <c r="D20" s="6">
        <v>45</v>
      </c>
      <c r="E20" s="6">
        <v>38</v>
      </c>
      <c r="F20" s="6">
        <v>14</v>
      </c>
      <c r="G20" s="6">
        <v>3</v>
      </c>
      <c r="H20" s="6">
        <v>21</v>
      </c>
      <c r="I20" s="6">
        <v>49</v>
      </c>
      <c r="J20" s="8">
        <v>66</v>
      </c>
      <c r="L20">
        <v>35</v>
      </c>
      <c r="M20">
        <v>19</v>
      </c>
      <c r="N20">
        <v>11</v>
      </c>
      <c r="O20">
        <v>2</v>
      </c>
      <c r="P20">
        <v>6</v>
      </c>
      <c r="Q20">
        <v>27</v>
      </c>
      <c r="R20">
        <v>21</v>
      </c>
      <c r="T20">
        <v>10</v>
      </c>
      <c r="U20">
        <v>19</v>
      </c>
      <c r="V20">
        <v>3</v>
      </c>
      <c r="W20">
        <v>1</v>
      </c>
      <c r="X20">
        <v>15</v>
      </c>
      <c r="Y20">
        <v>22</v>
      </c>
      <c r="Z20">
        <v>45</v>
      </c>
    </row>
    <row r="21" spans="2:26" x14ac:dyDescent="0.25">
      <c r="B21" s="7"/>
      <c r="C21" s="6" t="s">
        <v>54</v>
      </c>
      <c r="D21" s="6">
        <v>44</v>
      </c>
      <c r="E21" s="6">
        <v>38</v>
      </c>
      <c r="F21" s="6">
        <v>12</v>
      </c>
      <c r="G21" s="6">
        <v>8</v>
      </c>
      <c r="H21" s="6">
        <v>18</v>
      </c>
      <c r="I21" s="6">
        <v>49</v>
      </c>
      <c r="J21" s="8">
        <v>60</v>
      </c>
      <c r="L21">
        <v>30</v>
      </c>
      <c r="M21">
        <v>19</v>
      </c>
      <c r="N21">
        <v>9</v>
      </c>
      <c r="O21">
        <v>3</v>
      </c>
      <c r="P21">
        <v>7</v>
      </c>
      <c r="Q21">
        <v>33</v>
      </c>
      <c r="R21">
        <v>26</v>
      </c>
      <c r="T21">
        <v>14</v>
      </c>
      <c r="U21">
        <v>19</v>
      </c>
      <c r="V21">
        <v>3</v>
      </c>
      <c r="W21">
        <v>5</v>
      </c>
      <c r="X21">
        <v>11</v>
      </c>
      <c r="Y21">
        <v>16</v>
      </c>
      <c r="Z21">
        <v>34</v>
      </c>
    </row>
    <row r="22" spans="2:26" x14ac:dyDescent="0.25">
      <c r="B22" s="7"/>
      <c r="C22" s="6" t="s">
        <v>55</v>
      </c>
      <c r="D22" s="6">
        <v>44</v>
      </c>
      <c r="E22" s="6">
        <v>38</v>
      </c>
      <c r="F22" s="6">
        <v>12</v>
      </c>
      <c r="G22" s="6">
        <v>8</v>
      </c>
      <c r="H22" s="6">
        <v>18</v>
      </c>
      <c r="I22" s="6">
        <v>41</v>
      </c>
      <c r="J22" s="8">
        <v>56</v>
      </c>
      <c r="L22">
        <v>31</v>
      </c>
      <c r="M22">
        <v>19</v>
      </c>
      <c r="N22">
        <v>9</v>
      </c>
      <c r="O22">
        <v>4</v>
      </c>
      <c r="P22">
        <v>6</v>
      </c>
      <c r="Q22">
        <v>25</v>
      </c>
      <c r="R22">
        <v>19</v>
      </c>
      <c r="T22">
        <v>13</v>
      </c>
      <c r="U22">
        <v>19</v>
      </c>
      <c r="V22">
        <v>3</v>
      </c>
      <c r="W22">
        <v>4</v>
      </c>
      <c r="X22">
        <v>12</v>
      </c>
      <c r="Y22">
        <v>16</v>
      </c>
      <c r="Z22">
        <v>37</v>
      </c>
    </row>
    <row r="23" spans="2:26" x14ac:dyDescent="0.25">
      <c r="B23" s="7"/>
      <c r="C23" s="6" t="s">
        <v>56</v>
      </c>
      <c r="D23" s="6">
        <v>43</v>
      </c>
      <c r="E23" s="6">
        <v>38</v>
      </c>
      <c r="F23" s="6">
        <v>10</v>
      </c>
      <c r="G23" s="6">
        <v>13</v>
      </c>
      <c r="H23" s="6">
        <v>15</v>
      </c>
      <c r="I23" s="6">
        <v>31</v>
      </c>
      <c r="J23" s="8">
        <v>47</v>
      </c>
      <c r="L23">
        <v>30</v>
      </c>
      <c r="M23">
        <v>19</v>
      </c>
      <c r="N23">
        <v>8</v>
      </c>
      <c r="O23">
        <v>6</v>
      </c>
      <c r="P23">
        <v>5</v>
      </c>
      <c r="Q23">
        <v>22</v>
      </c>
      <c r="R23">
        <v>19</v>
      </c>
      <c r="T23">
        <v>13</v>
      </c>
      <c r="U23">
        <v>19</v>
      </c>
      <c r="V23">
        <v>2</v>
      </c>
      <c r="W23">
        <v>7</v>
      </c>
      <c r="X23">
        <v>10</v>
      </c>
      <c r="Y23">
        <v>9</v>
      </c>
      <c r="Z23">
        <v>28</v>
      </c>
    </row>
    <row r="24" spans="2:26" x14ac:dyDescent="0.25">
      <c r="B24" s="7"/>
      <c r="C24" s="6" t="s">
        <v>38</v>
      </c>
      <c r="D24" s="6">
        <v>35</v>
      </c>
      <c r="E24" s="6">
        <v>38</v>
      </c>
      <c r="F24" s="6">
        <v>9</v>
      </c>
      <c r="G24" s="6">
        <v>8</v>
      </c>
      <c r="H24" s="6">
        <v>21</v>
      </c>
      <c r="I24" s="6">
        <v>36</v>
      </c>
      <c r="J24" s="8">
        <v>60</v>
      </c>
      <c r="L24">
        <v>26</v>
      </c>
      <c r="M24">
        <v>19</v>
      </c>
      <c r="N24">
        <v>7</v>
      </c>
      <c r="O24">
        <v>5</v>
      </c>
      <c r="P24">
        <v>7</v>
      </c>
      <c r="Q24">
        <v>27</v>
      </c>
      <c r="R24">
        <v>27</v>
      </c>
      <c r="T24">
        <v>9</v>
      </c>
      <c r="U24">
        <v>19</v>
      </c>
      <c r="V24">
        <v>2</v>
      </c>
      <c r="W24">
        <v>3</v>
      </c>
      <c r="X24">
        <v>14</v>
      </c>
      <c r="Y24">
        <v>9</v>
      </c>
      <c r="Z24">
        <v>33</v>
      </c>
    </row>
    <row r="25" spans="2:26" x14ac:dyDescent="0.25">
      <c r="B25" s="7"/>
      <c r="C25" s="6" t="s">
        <v>57</v>
      </c>
      <c r="D25" s="6">
        <v>30</v>
      </c>
      <c r="E25" s="6">
        <v>38</v>
      </c>
      <c r="F25" s="6">
        <v>6</v>
      </c>
      <c r="G25" s="6">
        <v>12</v>
      </c>
      <c r="H25" s="6">
        <v>20</v>
      </c>
      <c r="I25" s="6">
        <v>36</v>
      </c>
      <c r="J25" s="8">
        <v>70</v>
      </c>
      <c r="L25">
        <v>19</v>
      </c>
      <c r="M25">
        <v>19</v>
      </c>
      <c r="N25">
        <v>3</v>
      </c>
      <c r="O25">
        <v>10</v>
      </c>
      <c r="P25">
        <v>6</v>
      </c>
      <c r="Q25">
        <v>23</v>
      </c>
      <c r="R25">
        <v>35</v>
      </c>
      <c r="T25">
        <v>11</v>
      </c>
      <c r="U25">
        <v>19</v>
      </c>
      <c r="V25">
        <v>3</v>
      </c>
      <c r="W25">
        <v>2</v>
      </c>
      <c r="X25">
        <v>14</v>
      </c>
      <c r="Y25">
        <v>13</v>
      </c>
      <c r="Z25">
        <v>35</v>
      </c>
    </row>
    <row r="26" spans="2:26" x14ac:dyDescent="0.25">
      <c r="B26" s="7"/>
      <c r="C26" s="6"/>
      <c r="D26" s="6" t="s">
        <v>21</v>
      </c>
      <c r="E26" s="6" t="s">
        <v>22</v>
      </c>
      <c r="F26" s="6" t="s">
        <v>23</v>
      </c>
      <c r="G26" s="6" t="s">
        <v>24</v>
      </c>
      <c r="H26" s="6" t="s">
        <v>25</v>
      </c>
      <c r="I26" s="6" t="s">
        <v>26</v>
      </c>
      <c r="J26" s="8" t="s">
        <v>27</v>
      </c>
      <c r="L26" t="s">
        <v>21</v>
      </c>
      <c r="M26" t="s">
        <v>22</v>
      </c>
      <c r="N26" t="s">
        <v>23</v>
      </c>
      <c r="O26" t="s">
        <v>24</v>
      </c>
      <c r="P26" t="s">
        <v>25</v>
      </c>
      <c r="Q26" t="s">
        <v>26</v>
      </c>
      <c r="R26" t="s">
        <v>27</v>
      </c>
      <c r="T26" t="s">
        <v>21</v>
      </c>
      <c r="U26" t="s">
        <v>22</v>
      </c>
      <c r="V26" t="s">
        <v>23</v>
      </c>
      <c r="W26" t="s">
        <v>24</v>
      </c>
      <c r="X26" t="s">
        <v>25</v>
      </c>
      <c r="Y26" t="s">
        <v>26</v>
      </c>
      <c r="Z26" t="s">
        <v>27</v>
      </c>
    </row>
    <row r="27" spans="2:26" x14ac:dyDescent="0.25">
      <c r="B27" s="7"/>
      <c r="C27" s="6" t="s">
        <v>28</v>
      </c>
      <c r="D27" s="6">
        <v>96</v>
      </c>
      <c r="E27" s="6">
        <v>38</v>
      </c>
      <c r="F27" s="6">
        <v>30</v>
      </c>
      <c r="G27" s="6">
        <v>6</v>
      </c>
      <c r="H27" s="6">
        <v>2</v>
      </c>
      <c r="I27" s="6">
        <v>95</v>
      </c>
      <c r="J27" s="8">
        <v>21</v>
      </c>
      <c r="L27">
        <v>50</v>
      </c>
      <c r="M27">
        <v>19</v>
      </c>
      <c r="N27">
        <v>16</v>
      </c>
      <c r="O27">
        <v>2</v>
      </c>
      <c r="P27">
        <v>1</v>
      </c>
      <c r="Q27">
        <v>46</v>
      </c>
      <c r="R27">
        <v>10</v>
      </c>
      <c r="T27">
        <v>46</v>
      </c>
      <c r="U27">
        <v>19</v>
      </c>
      <c r="V27">
        <v>14</v>
      </c>
      <c r="W27">
        <v>4</v>
      </c>
      <c r="X27">
        <v>1</v>
      </c>
      <c r="Y27">
        <v>49</v>
      </c>
      <c r="Z27">
        <v>11</v>
      </c>
    </row>
    <row r="28" spans="2:26" ht="15.75" thickBot="1" x14ac:dyDescent="0.3">
      <c r="B28" s="14"/>
      <c r="C28" s="15" t="s">
        <v>29</v>
      </c>
      <c r="D28" s="15">
        <v>92</v>
      </c>
      <c r="E28" s="15">
        <v>38</v>
      </c>
      <c r="F28" s="15">
        <v>29</v>
      </c>
      <c r="G28" s="15">
        <v>5</v>
      </c>
      <c r="H28" s="15">
        <v>4</v>
      </c>
      <c r="I28" s="15">
        <v>102</v>
      </c>
      <c r="J28" s="16">
        <v>33</v>
      </c>
      <c r="K28" s="4"/>
      <c r="L28">
        <v>49</v>
      </c>
      <c r="M28">
        <v>19</v>
      </c>
      <c r="N28">
        <v>16</v>
      </c>
      <c r="O28">
        <v>1</v>
      </c>
      <c r="P28">
        <v>2</v>
      </c>
      <c r="Q28">
        <v>61</v>
      </c>
      <c r="R28">
        <v>12</v>
      </c>
      <c r="T28">
        <v>43</v>
      </c>
      <c r="U28">
        <v>19</v>
      </c>
      <c r="V28">
        <v>13</v>
      </c>
      <c r="W28">
        <v>4</v>
      </c>
      <c r="X28">
        <v>2</v>
      </c>
      <c r="Y28">
        <v>41</v>
      </c>
      <c r="Z28">
        <v>21</v>
      </c>
    </row>
    <row r="29" spans="2:26" ht="15.75" thickBot="1" x14ac:dyDescent="0.3">
      <c r="B29" s="32"/>
      <c r="C29" t="s">
        <v>30</v>
      </c>
      <c r="D29" s="1">
        <v>71</v>
      </c>
      <c r="E29">
        <v>38</v>
      </c>
      <c r="F29">
        <v>21</v>
      </c>
      <c r="G29">
        <v>8</v>
      </c>
      <c r="H29">
        <v>9</v>
      </c>
      <c r="I29">
        <v>64</v>
      </c>
      <c r="J29">
        <v>44</v>
      </c>
      <c r="L29">
        <v>35</v>
      </c>
      <c r="M29">
        <v>19</v>
      </c>
      <c r="N29">
        <v>10</v>
      </c>
      <c r="O29">
        <v>5</v>
      </c>
      <c r="P29">
        <v>4</v>
      </c>
      <c r="Q29">
        <v>34</v>
      </c>
      <c r="R29">
        <v>21</v>
      </c>
      <c r="T29">
        <v>36</v>
      </c>
      <c r="U29">
        <v>19</v>
      </c>
      <c r="V29">
        <v>11</v>
      </c>
      <c r="W29">
        <v>3</v>
      </c>
      <c r="X29">
        <v>5</v>
      </c>
      <c r="Y29">
        <v>30</v>
      </c>
      <c r="Z29">
        <v>23</v>
      </c>
    </row>
    <row r="30" spans="2:26" x14ac:dyDescent="0.25">
      <c r="B30" s="25"/>
      <c r="C30" s="26" t="s">
        <v>49</v>
      </c>
      <c r="D30" s="26">
        <v>62</v>
      </c>
      <c r="E30" s="26">
        <v>38</v>
      </c>
      <c r="F30" s="26">
        <v>18</v>
      </c>
      <c r="G30" s="26">
        <v>8</v>
      </c>
      <c r="H30" s="26">
        <v>12</v>
      </c>
      <c r="I30" s="26">
        <v>54</v>
      </c>
      <c r="J30" s="27">
        <v>44</v>
      </c>
      <c r="L30">
        <v>42</v>
      </c>
      <c r="M30">
        <v>19</v>
      </c>
      <c r="N30">
        <v>13</v>
      </c>
      <c r="O30">
        <v>3</v>
      </c>
      <c r="P30">
        <v>3</v>
      </c>
      <c r="Q30">
        <v>33</v>
      </c>
      <c r="R30">
        <v>14</v>
      </c>
      <c r="T30">
        <v>20</v>
      </c>
      <c r="U30">
        <v>19</v>
      </c>
      <c r="V30">
        <v>5</v>
      </c>
      <c r="W30">
        <v>5</v>
      </c>
      <c r="X30">
        <v>9</v>
      </c>
      <c r="Y30">
        <v>21</v>
      </c>
      <c r="Z30">
        <v>30</v>
      </c>
    </row>
    <row r="31" spans="2:26" x14ac:dyDescent="0.25">
      <c r="B31" s="7"/>
      <c r="C31" s="6" t="s">
        <v>31</v>
      </c>
      <c r="D31" s="6">
        <v>58</v>
      </c>
      <c r="E31" s="6">
        <v>38</v>
      </c>
      <c r="F31" s="6">
        <v>17</v>
      </c>
      <c r="G31" s="6">
        <v>7</v>
      </c>
      <c r="H31" s="6">
        <v>14</v>
      </c>
      <c r="I31" s="6">
        <v>62</v>
      </c>
      <c r="J31" s="8">
        <v>61</v>
      </c>
      <c r="K31"/>
      <c r="L31">
        <v>34</v>
      </c>
      <c r="M31">
        <v>19</v>
      </c>
      <c r="N31">
        <v>10</v>
      </c>
      <c r="O31">
        <v>4</v>
      </c>
      <c r="P31">
        <v>5</v>
      </c>
      <c r="Q31">
        <v>35</v>
      </c>
      <c r="R31">
        <v>27</v>
      </c>
      <c r="T31">
        <v>24</v>
      </c>
      <c r="U31">
        <v>19</v>
      </c>
      <c r="V31">
        <v>7</v>
      </c>
      <c r="W31">
        <v>3</v>
      </c>
      <c r="X31">
        <v>9</v>
      </c>
      <c r="Y31">
        <v>27</v>
      </c>
      <c r="Z31">
        <v>34</v>
      </c>
    </row>
    <row r="32" spans="2:26" x14ac:dyDescent="0.25">
      <c r="B32" s="7"/>
      <c r="C32" s="6" t="s">
        <v>32</v>
      </c>
      <c r="D32" s="6">
        <v>58</v>
      </c>
      <c r="E32" s="6">
        <v>38</v>
      </c>
      <c r="F32" s="6">
        <v>18</v>
      </c>
      <c r="G32" s="6">
        <v>4</v>
      </c>
      <c r="H32" s="6">
        <v>16</v>
      </c>
      <c r="I32" s="6">
        <v>59</v>
      </c>
      <c r="J32" s="8">
        <v>55</v>
      </c>
      <c r="L32">
        <v>37</v>
      </c>
      <c r="M32">
        <v>19</v>
      </c>
      <c r="N32">
        <v>12</v>
      </c>
      <c r="O32">
        <v>1</v>
      </c>
      <c r="P32">
        <v>6</v>
      </c>
      <c r="Q32">
        <v>32</v>
      </c>
      <c r="R32">
        <v>20</v>
      </c>
      <c r="T32">
        <v>21</v>
      </c>
      <c r="U32">
        <v>19</v>
      </c>
      <c r="V32">
        <v>6</v>
      </c>
      <c r="W32">
        <v>3</v>
      </c>
      <c r="X32">
        <v>10</v>
      </c>
      <c r="Y32">
        <v>27</v>
      </c>
      <c r="Z32">
        <v>35</v>
      </c>
    </row>
    <row r="33" spans="2:26" x14ac:dyDescent="0.25">
      <c r="B33" s="7"/>
      <c r="C33" s="6" t="s">
        <v>33</v>
      </c>
      <c r="D33" s="6">
        <v>58</v>
      </c>
      <c r="E33" s="6">
        <v>38</v>
      </c>
      <c r="F33" s="6">
        <v>17</v>
      </c>
      <c r="G33" s="6">
        <v>7</v>
      </c>
      <c r="H33" s="6">
        <v>14</v>
      </c>
      <c r="I33" s="6">
        <v>62</v>
      </c>
      <c r="J33" s="8">
        <v>53</v>
      </c>
      <c r="L33">
        <v>33</v>
      </c>
      <c r="M33">
        <v>19</v>
      </c>
      <c r="N33">
        <v>10</v>
      </c>
      <c r="O33">
        <v>3</v>
      </c>
      <c r="P33">
        <v>6</v>
      </c>
      <c r="Q33">
        <v>35</v>
      </c>
      <c r="R33">
        <v>20</v>
      </c>
      <c r="T33">
        <v>25</v>
      </c>
      <c r="U33">
        <v>19</v>
      </c>
      <c r="V33">
        <v>7</v>
      </c>
      <c r="W33">
        <v>4</v>
      </c>
      <c r="X33">
        <v>8</v>
      </c>
      <c r="Y33">
        <v>27</v>
      </c>
      <c r="Z33">
        <v>33</v>
      </c>
    </row>
    <row r="34" spans="2:26" x14ac:dyDescent="0.25">
      <c r="B34" s="7"/>
      <c r="C34" s="6" t="s">
        <v>34</v>
      </c>
      <c r="D34" s="6">
        <v>49</v>
      </c>
      <c r="E34" s="6">
        <v>38</v>
      </c>
      <c r="F34" s="6">
        <v>15</v>
      </c>
      <c r="G34" s="6">
        <v>4</v>
      </c>
      <c r="H34" s="6">
        <v>19</v>
      </c>
      <c r="I34" s="6">
        <v>46</v>
      </c>
      <c r="J34" s="8">
        <v>55</v>
      </c>
      <c r="L34">
        <v>35</v>
      </c>
      <c r="M34">
        <v>19</v>
      </c>
      <c r="N34">
        <v>11</v>
      </c>
      <c r="O34">
        <v>2</v>
      </c>
      <c r="P34">
        <v>6</v>
      </c>
      <c r="Q34">
        <v>33</v>
      </c>
      <c r="R34">
        <v>22</v>
      </c>
      <c r="T34">
        <v>14</v>
      </c>
      <c r="U34">
        <v>19</v>
      </c>
      <c r="V34">
        <v>4</v>
      </c>
      <c r="W34">
        <v>2</v>
      </c>
      <c r="X34">
        <v>13</v>
      </c>
      <c r="Y34">
        <v>13</v>
      </c>
      <c r="Z34">
        <v>33</v>
      </c>
    </row>
    <row r="35" spans="2:26" x14ac:dyDescent="0.25">
      <c r="B35" s="7"/>
      <c r="C35" s="6" t="s">
        <v>35</v>
      </c>
      <c r="D35" s="6">
        <v>47</v>
      </c>
      <c r="E35" s="6">
        <v>38</v>
      </c>
      <c r="F35" s="6">
        <v>13</v>
      </c>
      <c r="G35" s="6">
        <v>8</v>
      </c>
      <c r="H35" s="6">
        <v>17</v>
      </c>
      <c r="I35" s="6">
        <v>45</v>
      </c>
      <c r="J35" s="8">
        <v>46</v>
      </c>
      <c r="L35">
        <v>36</v>
      </c>
      <c r="M35">
        <v>19</v>
      </c>
      <c r="N35">
        <v>10</v>
      </c>
      <c r="O35">
        <v>6</v>
      </c>
      <c r="P35">
        <v>3</v>
      </c>
      <c r="Q35">
        <v>28</v>
      </c>
      <c r="R35">
        <v>14</v>
      </c>
      <c r="T35">
        <v>11</v>
      </c>
      <c r="U35">
        <v>19</v>
      </c>
      <c r="V35">
        <v>3</v>
      </c>
      <c r="W35">
        <v>2</v>
      </c>
      <c r="X35">
        <v>14</v>
      </c>
      <c r="Y35">
        <v>17</v>
      </c>
      <c r="Z35">
        <v>32</v>
      </c>
    </row>
    <row r="36" spans="2:26" x14ac:dyDescent="0.25">
      <c r="B36" s="7"/>
      <c r="C36" s="6" t="s">
        <v>50</v>
      </c>
      <c r="D36" s="6">
        <v>47</v>
      </c>
      <c r="E36" s="6">
        <v>38</v>
      </c>
      <c r="F36" s="6">
        <v>11</v>
      </c>
      <c r="G36" s="6">
        <v>14</v>
      </c>
      <c r="H36" s="6">
        <v>13</v>
      </c>
      <c r="I36" s="6">
        <v>35</v>
      </c>
      <c r="J36" s="8">
        <v>42</v>
      </c>
      <c r="L36">
        <v>33</v>
      </c>
      <c r="M36">
        <v>19</v>
      </c>
      <c r="N36">
        <v>9</v>
      </c>
      <c r="O36">
        <v>6</v>
      </c>
      <c r="P36">
        <v>4</v>
      </c>
      <c r="Q36">
        <v>23</v>
      </c>
      <c r="R36">
        <v>16</v>
      </c>
      <c r="T36">
        <v>14</v>
      </c>
      <c r="U36">
        <v>19</v>
      </c>
      <c r="V36">
        <v>2</v>
      </c>
      <c r="W36">
        <v>8</v>
      </c>
      <c r="X36">
        <v>9</v>
      </c>
      <c r="Y36">
        <v>12</v>
      </c>
      <c r="Z36">
        <v>26</v>
      </c>
    </row>
    <row r="37" spans="2:26" x14ac:dyDescent="0.25">
      <c r="B37" s="7"/>
      <c r="C37" s="6" t="s">
        <v>51</v>
      </c>
      <c r="D37" s="6">
        <v>46</v>
      </c>
      <c r="E37" s="6">
        <v>38</v>
      </c>
      <c r="F37" s="6">
        <v>13</v>
      </c>
      <c r="G37" s="6">
        <v>7</v>
      </c>
      <c r="H37" s="6">
        <v>18</v>
      </c>
      <c r="I37" s="6">
        <v>54</v>
      </c>
      <c r="J37" s="8">
        <v>68</v>
      </c>
      <c r="L37">
        <v>24</v>
      </c>
      <c r="M37">
        <v>19</v>
      </c>
      <c r="N37">
        <v>7</v>
      </c>
      <c r="O37">
        <v>3</v>
      </c>
      <c r="P37">
        <v>9</v>
      </c>
      <c r="Q37">
        <v>29</v>
      </c>
      <c r="R37">
        <v>29</v>
      </c>
      <c r="T37">
        <v>22</v>
      </c>
      <c r="U37">
        <v>19</v>
      </c>
      <c r="V37">
        <v>6</v>
      </c>
      <c r="W37">
        <v>4</v>
      </c>
      <c r="X37">
        <v>9</v>
      </c>
      <c r="Y37">
        <v>25</v>
      </c>
      <c r="Z37">
        <v>39</v>
      </c>
    </row>
    <row r="38" spans="2:26" x14ac:dyDescent="0.25">
      <c r="B38" s="7"/>
      <c r="C38" s="6" t="s">
        <v>36</v>
      </c>
      <c r="D38" s="6">
        <v>46</v>
      </c>
      <c r="E38" s="6">
        <v>38</v>
      </c>
      <c r="F38" s="6">
        <v>12</v>
      </c>
      <c r="G38" s="6">
        <v>10</v>
      </c>
      <c r="H38" s="6">
        <v>16</v>
      </c>
      <c r="I38" s="6">
        <v>41</v>
      </c>
      <c r="J38" s="8">
        <v>56</v>
      </c>
      <c r="L38">
        <v>30</v>
      </c>
      <c r="M38">
        <v>19</v>
      </c>
      <c r="N38">
        <v>8</v>
      </c>
      <c r="O38">
        <v>6</v>
      </c>
      <c r="P38">
        <v>5</v>
      </c>
      <c r="Q38">
        <v>25</v>
      </c>
      <c r="R38">
        <v>21</v>
      </c>
      <c r="T38">
        <v>16</v>
      </c>
      <c r="U38">
        <v>19</v>
      </c>
      <c r="V38">
        <v>4</v>
      </c>
      <c r="W38">
        <v>4</v>
      </c>
      <c r="X38">
        <v>11</v>
      </c>
      <c r="Y38">
        <v>16</v>
      </c>
      <c r="Z38">
        <v>35</v>
      </c>
    </row>
    <row r="39" spans="2:26" x14ac:dyDescent="0.25">
      <c r="B39" s="7"/>
      <c r="C39" s="6" t="s">
        <v>52</v>
      </c>
      <c r="D39" s="6">
        <v>45</v>
      </c>
      <c r="E39" s="6">
        <v>38</v>
      </c>
      <c r="F39" s="6">
        <v>12</v>
      </c>
      <c r="G39" s="6">
        <v>9</v>
      </c>
      <c r="H39" s="6">
        <v>17</v>
      </c>
      <c r="I39" s="6">
        <v>40</v>
      </c>
      <c r="J39" s="8">
        <v>53</v>
      </c>
      <c r="L39">
        <v>30</v>
      </c>
      <c r="M39">
        <v>19</v>
      </c>
      <c r="N39">
        <v>9</v>
      </c>
      <c r="O39">
        <v>3</v>
      </c>
      <c r="P39">
        <v>7</v>
      </c>
      <c r="Q39">
        <v>26</v>
      </c>
      <c r="R39">
        <v>27</v>
      </c>
      <c r="T39">
        <v>15</v>
      </c>
      <c r="U39">
        <v>19</v>
      </c>
      <c r="V39">
        <v>3</v>
      </c>
      <c r="W39">
        <v>6</v>
      </c>
      <c r="X39">
        <v>10</v>
      </c>
      <c r="Y39">
        <v>14</v>
      </c>
      <c r="Z39">
        <v>26</v>
      </c>
    </row>
    <row r="40" spans="2:26" x14ac:dyDescent="0.25">
      <c r="B40" s="7"/>
      <c r="C40" s="6" t="s">
        <v>53</v>
      </c>
      <c r="D40" s="6">
        <v>45</v>
      </c>
      <c r="E40" s="6">
        <v>38</v>
      </c>
      <c r="F40" s="6">
        <v>12</v>
      </c>
      <c r="G40" s="6">
        <v>9</v>
      </c>
      <c r="H40" s="6">
        <v>17</v>
      </c>
      <c r="I40" s="6">
        <v>41</v>
      </c>
      <c r="J40" s="8">
        <v>52</v>
      </c>
      <c r="L40">
        <v>31</v>
      </c>
      <c r="M40">
        <v>19</v>
      </c>
      <c r="N40">
        <v>9</v>
      </c>
      <c r="O40">
        <v>4</v>
      </c>
      <c r="P40">
        <v>6</v>
      </c>
      <c r="Q40">
        <v>25</v>
      </c>
      <c r="R40">
        <v>20</v>
      </c>
      <c r="T40">
        <v>14</v>
      </c>
      <c r="U40">
        <v>19</v>
      </c>
      <c r="V40">
        <v>3</v>
      </c>
      <c r="W40">
        <v>5</v>
      </c>
      <c r="X40">
        <v>11</v>
      </c>
      <c r="Y40">
        <v>16</v>
      </c>
      <c r="Z40">
        <v>32</v>
      </c>
    </row>
    <row r="41" spans="2:26" ht="15.75" thickBot="1" x14ac:dyDescent="0.3">
      <c r="B41" s="14"/>
      <c r="C41" s="15" t="s">
        <v>37</v>
      </c>
      <c r="D41" s="15">
        <v>45</v>
      </c>
      <c r="E41" s="15">
        <v>38</v>
      </c>
      <c r="F41" s="15">
        <v>14</v>
      </c>
      <c r="G41" s="15">
        <v>3</v>
      </c>
      <c r="H41" s="15">
        <v>21</v>
      </c>
      <c r="I41" s="15">
        <v>49</v>
      </c>
      <c r="J41" s="16">
        <v>66</v>
      </c>
      <c r="K41" s="4"/>
      <c r="L41">
        <v>35</v>
      </c>
      <c r="M41">
        <v>19</v>
      </c>
      <c r="N41">
        <v>11</v>
      </c>
      <c r="O41">
        <v>2</v>
      </c>
      <c r="P41">
        <v>6</v>
      </c>
      <c r="Q41">
        <v>27</v>
      </c>
      <c r="R41">
        <v>21</v>
      </c>
      <c r="T41">
        <v>10</v>
      </c>
      <c r="U41">
        <v>19</v>
      </c>
      <c r="V41">
        <v>3</v>
      </c>
      <c r="W41">
        <v>1</v>
      </c>
      <c r="X41">
        <v>15</v>
      </c>
      <c r="Y41">
        <v>22</v>
      </c>
      <c r="Z41">
        <v>45</v>
      </c>
    </row>
    <row r="42" spans="2:26" ht="15.75" thickBot="1" x14ac:dyDescent="0.3">
      <c r="B42" s="32"/>
      <c r="C42" t="s">
        <v>54</v>
      </c>
      <c r="D42" s="1">
        <v>44</v>
      </c>
      <c r="E42">
        <v>38</v>
      </c>
      <c r="F42">
        <v>12</v>
      </c>
      <c r="G42">
        <v>8</v>
      </c>
      <c r="H42">
        <v>18</v>
      </c>
      <c r="I42">
        <v>49</v>
      </c>
      <c r="J42">
        <v>60</v>
      </c>
      <c r="L42">
        <v>30</v>
      </c>
      <c r="M42">
        <v>19</v>
      </c>
      <c r="N42">
        <v>9</v>
      </c>
      <c r="O42">
        <v>3</v>
      </c>
      <c r="P42">
        <v>7</v>
      </c>
      <c r="Q42">
        <v>33</v>
      </c>
      <c r="R42">
        <v>26</v>
      </c>
      <c r="T42">
        <v>14</v>
      </c>
      <c r="U42">
        <v>19</v>
      </c>
      <c r="V42">
        <v>3</v>
      </c>
      <c r="W42">
        <v>5</v>
      </c>
      <c r="X42">
        <v>11</v>
      </c>
      <c r="Y42">
        <v>16</v>
      </c>
      <c r="Z42">
        <v>34</v>
      </c>
    </row>
    <row r="43" spans="2:26" x14ac:dyDescent="0.25">
      <c r="B43" s="25"/>
      <c r="C43" s="26" t="s">
        <v>55</v>
      </c>
      <c r="D43" s="26">
        <v>44</v>
      </c>
      <c r="E43" s="26">
        <v>38</v>
      </c>
      <c r="F43" s="26">
        <v>12</v>
      </c>
      <c r="G43" s="26">
        <v>8</v>
      </c>
      <c r="H43" s="26">
        <v>18</v>
      </c>
      <c r="I43" s="26">
        <v>41</v>
      </c>
      <c r="J43" s="27">
        <v>56</v>
      </c>
      <c r="L43">
        <v>31</v>
      </c>
      <c r="M43">
        <v>19</v>
      </c>
      <c r="N43">
        <v>9</v>
      </c>
      <c r="O43">
        <v>4</v>
      </c>
      <c r="P43">
        <v>6</v>
      </c>
      <c r="Q43">
        <v>25</v>
      </c>
      <c r="R43">
        <v>19</v>
      </c>
      <c r="T43">
        <v>13</v>
      </c>
      <c r="U43">
        <v>19</v>
      </c>
      <c r="V43">
        <v>3</v>
      </c>
      <c r="W43">
        <v>4</v>
      </c>
      <c r="X43">
        <v>12</v>
      </c>
      <c r="Y43">
        <v>16</v>
      </c>
      <c r="Z43">
        <v>37</v>
      </c>
    </row>
    <row r="44" spans="2:26" x14ac:dyDescent="0.25">
      <c r="B44" s="7"/>
      <c r="C44" s="6" t="s">
        <v>56</v>
      </c>
      <c r="D44" s="6">
        <v>43</v>
      </c>
      <c r="E44" s="6">
        <v>38</v>
      </c>
      <c r="F44" s="6">
        <v>10</v>
      </c>
      <c r="G44" s="6">
        <v>13</v>
      </c>
      <c r="H44" s="6">
        <v>15</v>
      </c>
      <c r="I44" s="6">
        <v>31</v>
      </c>
      <c r="J44" s="8">
        <v>47</v>
      </c>
      <c r="K44"/>
      <c r="L44">
        <v>30</v>
      </c>
      <c r="M44">
        <v>19</v>
      </c>
      <c r="N44">
        <v>8</v>
      </c>
      <c r="O44">
        <v>6</v>
      </c>
      <c r="P44">
        <v>5</v>
      </c>
      <c r="Q44">
        <v>22</v>
      </c>
      <c r="R44">
        <v>19</v>
      </c>
      <c r="T44">
        <v>13</v>
      </c>
      <c r="U44">
        <v>19</v>
      </c>
      <c r="V44">
        <v>2</v>
      </c>
      <c r="W44">
        <v>7</v>
      </c>
      <c r="X44">
        <v>10</v>
      </c>
      <c r="Y44">
        <v>9</v>
      </c>
      <c r="Z44">
        <v>28</v>
      </c>
    </row>
    <row r="45" spans="2:26" x14ac:dyDescent="0.25">
      <c r="B45" s="7"/>
      <c r="C45" s="6" t="s">
        <v>38</v>
      </c>
      <c r="D45" s="6">
        <v>35</v>
      </c>
      <c r="E45" s="6">
        <v>38</v>
      </c>
      <c r="F45" s="6">
        <v>9</v>
      </c>
      <c r="G45" s="6">
        <v>8</v>
      </c>
      <c r="H45" s="6">
        <v>21</v>
      </c>
      <c r="I45" s="6">
        <v>36</v>
      </c>
      <c r="J45" s="8">
        <v>60</v>
      </c>
      <c r="L45">
        <v>26</v>
      </c>
      <c r="M45">
        <v>19</v>
      </c>
      <c r="N45">
        <v>7</v>
      </c>
      <c r="O45">
        <v>5</v>
      </c>
      <c r="P45">
        <v>7</v>
      </c>
      <c r="Q45">
        <v>27</v>
      </c>
      <c r="R45">
        <v>27</v>
      </c>
      <c r="T45">
        <v>9</v>
      </c>
      <c r="U45">
        <v>19</v>
      </c>
      <c r="V45">
        <v>2</v>
      </c>
      <c r="W45">
        <v>3</v>
      </c>
      <c r="X45">
        <v>14</v>
      </c>
      <c r="Y45">
        <v>9</v>
      </c>
      <c r="Z45">
        <v>33</v>
      </c>
    </row>
    <row r="46" spans="2:26" x14ac:dyDescent="0.25">
      <c r="B46" s="7"/>
      <c r="C46" s="6" t="s">
        <v>57</v>
      </c>
      <c r="D46" s="6">
        <v>30</v>
      </c>
      <c r="E46" s="6">
        <v>38</v>
      </c>
      <c r="F46" s="6">
        <v>6</v>
      </c>
      <c r="G46" s="6">
        <v>12</v>
      </c>
      <c r="H46" s="6">
        <v>20</v>
      </c>
      <c r="I46" s="6">
        <v>36</v>
      </c>
      <c r="J46" s="8">
        <v>70</v>
      </c>
      <c r="L46">
        <v>19</v>
      </c>
      <c r="M46">
        <v>19</v>
      </c>
      <c r="N46">
        <v>3</v>
      </c>
      <c r="O46">
        <v>10</v>
      </c>
      <c r="P46">
        <v>6</v>
      </c>
      <c r="Q46">
        <v>23</v>
      </c>
      <c r="R46">
        <v>35</v>
      </c>
      <c r="T46">
        <v>11</v>
      </c>
      <c r="U46">
        <v>19</v>
      </c>
      <c r="V46">
        <v>3</v>
      </c>
      <c r="W46">
        <v>2</v>
      </c>
      <c r="X46">
        <v>14</v>
      </c>
      <c r="Y46">
        <v>13</v>
      </c>
      <c r="Z46">
        <v>35</v>
      </c>
    </row>
    <row r="47" spans="2:26" x14ac:dyDescent="0.25">
      <c r="B47" s="7"/>
      <c r="C47" s="6" t="s">
        <v>28</v>
      </c>
      <c r="D47" s="6">
        <v>24</v>
      </c>
      <c r="E47" s="6">
        <v>18</v>
      </c>
      <c r="F47" s="6">
        <v>10</v>
      </c>
      <c r="G47" s="6">
        <v>4</v>
      </c>
      <c r="H47" s="6">
        <v>4</v>
      </c>
      <c r="I47" s="6">
        <v>40</v>
      </c>
      <c r="J47" s="8">
        <v>26</v>
      </c>
      <c r="K47" s="1">
        <v>3</v>
      </c>
    </row>
    <row r="48" spans="2:26" x14ac:dyDescent="0.25">
      <c r="B48" s="7"/>
      <c r="C48" s="6" t="s">
        <v>36</v>
      </c>
      <c r="D48" s="6">
        <v>20</v>
      </c>
      <c r="E48" s="6">
        <v>18</v>
      </c>
      <c r="F48" s="6">
        <v>7</v>
      </c>
      <c r="G48" s="6">
        <v>6</v>
      </c>
      <c r="H48" s="6">
        <v>5</v>
      </c>
      <c r="I48" s="6">
        <v>36</v>
      </c>
      <c r="J48" s="8">
        <v>35</v>
      </c>
      <c r="K48" s="1">
        <v>4</v>
      </c>
    </row>
    <row r="49" spans="2:11" x14ac:dyDescent="0.25">
      <c r="B49" s="7"/>
      <c r="C49" s="6" t="s">
        <v>39</v>
      </c>
      <c r="D49" s="6">
        <v>17</v>
      </c>
      <c r="E49" s="6">
        <v>18</v>
      </c>
      <c r="F49" s="6">
        <v>7</v>
      </c>
      <c r="G49" s="6">
        <v>3</v>
      </c>
      <c r="H49" s="6">
        <v>8</v>
      </c>
      <c r="I49" s="6">
        <v>35</v>
      </c>
      <c r="J49" s="8">
        <v>42</v>
      </c>
      <c r="K49" s="1">
        <v>5</v>
      </c>
    </row>
    <row r="50" spans="2:11" x14ac:dyDescent="0.25">
      <c r="B50" s="7"/>
      <c r="C50" s="6" t="s">
        <v>34</v>
      </c>
      <c r="D50" s="6">
        <v>15</v>
      </c>
      <c r="E50" s="6">
        <v>18</v>
      </c>
      <c r="F50" s="6">
        <v>7</v>
      </c>
      <c r="G50" s="6">
        <v>1</v>
      </c>
      <c r="H50" s="6">
        <v>10</v>
      </c>
      <c r="I50" s="6">
        <v>34</v>
      </c>
      <c r="J50" s="8">
        <v>39</v>
      </c>
      <c r="K50" s="1">
        <v>6</v>
      </c>
    </row>
    <row r="51" spans="2:11" x14ac:dyDescent="0.25">
      <c r="B51" s="7"/>
      <c r="C51" s="6" t="s">
        <v>30</v>
      </c>
      <c r="D51" s="6">
        <v>15</v>
      </c>
      <c r="E51" s="6">
        <v>18</v>
      </c>
      <c r="F51" s="6">
        <v>6</v>
      </c>
      <c r="G51" s="6">
        <v>3</v>
      </c>
      <c r="H51" s="6">
        <v>9</v>
      </c>
      <c r="I51" s="6">
        <v>38</v>
      </c>
      <c r="J51" s="8">
        <v>47</v>
      </c>
      <c r="K51" s="1">
        <v>7</v>
      </c>
    </row>
    <row r="52" spans="2:11" x14ac:dyDescent="0.25">
      <c r="B52" s="7"/>
      <c r="C52" s="6" t="s">
        <v>37</v>
      </c>
      <c r="D52" s="6">
        <v>14</v>
      </c>
      <c r="E52" s="6">
        <v>18</v>
      </c>
      <c r="F52" s="6">
        <v>7</v>
      </c>
      <c r="G52" s="6">
        <v>0</v>
      </c>
      <c r="H52" s="6">
        <v>11</v>
      </c>
      <c r="I52" s="6">
        <v>38</v>
      </c>
      <c r="J52" s="8">
        <v>35</v>
      </c>
      <c r="K52" s="1">
        <v>8</v>
      </c>
    </row>
    <row r="53" spans="2:11" x14ac:dyDescent="0.25">
      <c r="B53" s="7"/>
      <c r="C53" s="6" t="s">
        <v>42</v>
      </c>
      <c r="D53" s="6">
        <v>11</v>
      </c>
      <c r="E53" s="6">
        <v>18</v>
      </c>
      <c r="F53" s="6">
        <v>5</v>
      </c>
      <c r="G53" s="6">
        <v>1</v>
      </c>
      <c r="H53" s="6">
        <v>12</v>
      </c>
      <c r="I53" s="6">
        <v>22</v>
      </c>
      <c r="J53" s="8">
        <v>44</v>
      </c>
      <c r="K53" s="1">
        <v>9</v>
      </c>
    </row>
    <row r="54" spans="2:11" ht="15.75" thickBot="1" x14ac:dyDescent="0.3">
      <c r="B54" s="14"/>
      <c r="C54" s="15" t="s">
        <v>41</v>
      </c>
      <c r="D54" s="15">
        <v>11</v>
      </c>
      <c r="E54" s="15">
        <v>18</v>
      </c>
      <c r="F54" s="15">
        <v>4</v>
      </c>
      <c r="G54" s="15">
        <v>3</v>
      </c>
      <c r="H54" s="15">
        <v>11</v>
      </c>
      <c r="I54" s="15">
        <v>24</v>
      </c>
      <c r="J54" s="16">
        <v>45</v>
      </c>
      <c r="K54" s="4">
        <v>10</v>
      </c>
    </row>
    <row r="55" spans="2:11" ht="15.75" thickBot="1" x14ac:dyDescent="0.3"/>
    <row r="56" spans="2:11" x14ac:dyDescent="0.25">
      <c r="B56" s="258" t="s">
        <v>44</v>
      </c>
      <c r="C56" s="259"/>
      <c r="D56" s="259"/>
      <c r="E56" s="259"/>
      <c r="F56" s="259"/>
      <c r="G56" s="259"/>
      <c r="H56" s="259"/>
      <c r="I56" s="259"/>
      <c r="J56" s="260"/>
    </row>
    <row r="57" spans="2:11" x14ac:dyDescent="0.25">
      <c r="B57" s="7"/>
      <c r="C57" s="6"/>
      <c r="D57" s="6" t="s">
        <v>21</v>
      </c>
      <c r="E57" s="6" t="s">
        <v>22</v>
      </c>
      <c r="F57" s="6" t="s">
        <v>23</v>
      </c>
      <c r="G57" s="6" t="s">
        <v>24</v>
      </c>
      <c r="H57" s="6" t="s">
        <v>25</v>
      </c>
      <c r="I57" s="6" t="s">
        <v>26</v>
      </c>
      <c r="J57" s="8" t="s">
        <v>27</v>
      </c>
      <c r="K57"/>
    </row>
    <row r="58" spans="2:11" x14ac:dyDescent="0.25">
      <c r="B58" s="7"/>
      <c r="C58" s="6" t="s">
        <v>29</v>
      </c>
      <c r="D58" s="6">
        <v>28</v>
      </c>
      <c r="E58" s="6">
        <v>18</v>
      </c>
      <c r="F58" s="6">
        <v>13</v>
      </c>
      <c r="G58" s="6">
        <v>2</v>
      </c>
      <c r="H58" s="6">
        <v>3</v>
      </c>
      <c r="I58" s="6">
        <v>49</v>
      </c>
      <c r="J58" s="8">
        <v>17</v>
      </c>
      <c r="K58" s="1">
        <v>1</v>
      </c>
    </row>
    <row r="59" spans="2:11" x14ac:dyDescent="0.25">
      <c r="B59" s="7"/>
      <c r="C59" s="6" t="s">
        <v>32</v>
      </c>
      <c r="D59" s="6">
        <v>26</v>
      </c>
      <c r="E59" s="6">
        <v>18</v>
      </c>
      <c r="F59" s="6">
        <v>13</v>
      </c>
      <c r="G59" s="6">
        <v>0</v>
      </c>
      <c r="H59" s="6">
        <v>5</v>
      </c>
      <c r="I59" s="6">
        <v>63</v>
      </c>
      <c r="J59" s="8">
        <v>30</v>
      </c>
      <c r="K59" s="1">
        <v>2</v>
      </c>
    </row>
    <row r="60" spans="2:11" x14ac:dyDescent="0.25">
      <c r="B60" s="7"/>
      <c r="C60" s="6" t="s">
        <v>34</v>
      </c>
      <c r="D60" s="6">
        <v>22</v>
      </c>
      <c r="E60" s="6">
        <v>18</v>
      </c>
      <c r="F60" s="6">
        <v>10</v>
      </c>
      <c r="G60" s="6">
        <v>2</v>
      </c>
      <c r="H60" s="6">
        <v>6</v>
      </c>
      <c r="I60" s="6">
        <v>33</v>
      </c>
      <c r="J60" s="8">
        <v>30</v>
      </c>
      <c r="K60" s="1">
        <v>3</v>
      </c>
    </row>
    <row r="61" spans="2:11" x14ac:dyDescent="0.25">
      <c r="B61" s="7"/>
      <c r="C61" s="6" t="s">
        <v>28</v>
      </c>
      <c r="D61" s="6">
        <v>19</v>
      </c>
      <c r="E61" s="6">
        <v>18</v>
      </c>
      <c r="F61" s="6">
        <v>7</v>
      </c>
      <c r="G61" s="6">
        <v>5</v>
      </c>
      <c r="H61" s="6">
        <v>6</v>
      </c>
      <c r="I61" s="6">
        <v>42</v>
      </c>
      <c r="J61" s="8">
        <v>34</v>
      </c>
      <c r="K61" s="1">
        <v>4</v>
      </c>
    </row>
    <row r="62" spans="2:11" x14ac:dyDescent="0.25">
      <c r="B62" s="7"/>
      <c r="C62" s="6" t="s">
        <v>43</v>
      </c>
      <c r="D62" s="6">
        <v>17</v>
      </c>
      <c r="E62" s="6">
        <v>18</v>
      </c>
      <c r="F62" s="6">
        <v>6</v>
      </c>
      <c r="G62" s="6">
        <v>5</v>
      </c>
      <c r="H62" s="6">
        <v>7</v>
      </c>
      <c r="I62" s="6">
        <v>31</v>
      </c>
      <c r="J62" s="8">
        <v>45</v>
      </c>
      <c r="K62" s="1">
        <v>5</v>
      </c>
    </row>
    <row r="63" spans="2:11" x14ac:dyDescent="0.25">
      <c r="B63" s="7"/>
      <c r="C63" s="6" t="s">
        <v>37</v>
      </c>
      <c r="D63" s="6">
        <v>15</v>
      </c>
      <c r="E63" s="6">
        <v>18</v>
      </c>
      <c r="F63" s="6">
        <v>6</v>
      </c>
      <c r="G63" s="6">
        <v>3</v>
      </c>
      <c r="H63" s="6">
        <v>9</v>
      </c>
      <c r="I63" s="6">
        <v>41</v>
      </c>
      <c r="J63" s="8">
        <v>47</v>
      </c>
      <c r="K63" s="1">
        <v>6</v>
      </c>
    </row>
    <row r="64" spans="2:11" x14ac:dyDescent="0.25">
      <c r="B64" s="7"/>
      <c r="C64" s="6" t="s">
        <v>39</v>
      </c>
      <c r="D64" s="6">
        <v>14</v>
      </c>
      <c r="E64" s="6">
        <v>18</v>
      </c>
      <c r="F64" s="6">
        <v>5</v>
      </c>
      <c r="G64" s="6">
        <v>4</v>
      </c>
      <c r="H64" s="6">
        <v>9</v>
      </c>
      <c r="I64" s="6">
        <v>39</v>
      </c>
      <c r="J64" s="8">
        <v>44</v>
      </c>
      <c r="K64" s="1">
        <v>7</v>
      </c>
    </row>
    <row r="65" spans="2:11" x14ac:dyDescent="0.25">
      <c r="B65" s="7"/>
      <c r="C65" s="6" t="s">
        <v>36</v>
      </c>
      <c r="D65" s="6">
        <v>14</v>
      </c>
      <c r="E65" s="6">
        <v>18</v>
      </c>
      <c r="F65" s="6">
        <v>6</v>
      </c>
      <c r="G65" s="6">
        <v>2</v>
      </c>
      <c r="H65" s="6">
        <v>10</v>
      </c>
      <c r="I65" s="6">
        <v>47</v>
      </c>
      <c r="J65" s="8">
        <v>58</v>
      </c>
      <c r="K65" s="1">
        <v>8</v>
      </c>
    </row>
    <row r="66" spans="2:11" x14ac:dyDescent="0.25">
      <c r="B66" s="7"/>
      <c r="C66" s="6" t="s">
        <v>30</v>
      </c>
      <c r="D66" s="6">
        <v>13</v>
      </c>
      <c r="E66" s="6">
        <v>18</v>
      </c>
      <c r="F66" s="6">
        <v>4</v>
      </c>
      <c r="G66" s="6">
        <v>5</v>
      </c>
      <c r="H66" s="6">
        <v>9</v>
      </c>
      <c r="I66" s="6">
        <v>34</v>
      </c>
      <c r="J66" s="8">
        <v>53</v>
      </c>
      <c r="K66" s="1">
        <v>9</v>
      </c>
    </row>
    <row r="67" spans="2:11" ht="15.75" thickBot="1" x14ac:dyDescent="0.3">
      <c r="B67" s="14"/>
      <c r="C67" s="15" t="s">
        <v>42</v>
      </c>
      <c r="D67" s="15">
        <v>12</v>
      </c>
      <c r="E67" s="15">
        <v>18</v>
      </c>
      <c r="F67" s="15">
        <v>5</v>
      </c>
      <c r="G67" s="15">
        <v>2</v>
      </c>
      <c r="H67" s="15">
        <v>11</v>
      </c>
      <c r="I67" s="15">
        <v>21</v>
      </c>
      <c r="J67" s="16">
        <v>42</v>
      </c>
      <c r="K67" s="4">
        <v>10</v>
      </c>
    </row>
    <row r="68" spans="2:11" ht="15.75" thickBot="1" x14ac:dyDescent="0.3"/>
    <row r="69" spans="2:11" x14ac:dyDescent="0.25">
      <c r="B69" s="258" t="s">
        <v>45</v>
      </c>
      <c r="C69" s="259"/>
      <c r="D69" s="259"/>
      <c r="E69" s="259"/>
      <c r="F69" s="259"/>
      <c r="G69" s="259"/>
      <c r="H69" s="259"/>
      <c r="I69" s="259"/>
      <c r="J69" s="260"/>
    </row>
    <row r="70" spans="2:11" x14ac:dyDescent="0.25">
      <c r="B70" s="7"/>
      <c r="C70" s="6"/>
      <c r="D70" s="6" t="s">
        <v>21</v>
      </c>
      <c r="E70" s="6" t="s">
        <v>22</v>
      </c>
      <c r="F70" s="6" t="s">
        <v>23</v>
      </c>
      <c r="G70" s="6" t="s">
        <v>24</v>
      </c>
      <c r="H70" s="6" t="s">
        <v>25</v>
      </c>
      <c r="I70" s="6" t="s">
        <v>26</v>
      </c>
      <c r="J70" s="8" t="s">
        <v>27</v>
      </c>
      <c r="K70"/>
    </row>
    <row r="71" spans="2:11" x14ac:dyDescent="0.25">
      <c r="B71" s="7"/>
      <c r="C71" s="6" t="s">
        <v>32</v>
      </c>
      <c r="D71" s="6">
        <v>24</v>
      </c>
      <c r="E71" s="6">
        <v>18</v>
      </c>
      <c r="F71" s="6">
        <v>11</v>
      </c>
      <c r="G71" s="6">
        <v>2</v>
      </c>
      <c r="H71" s="6">
        <v>5</v>
      </c>
      <c r="I71" s="6">
        <v>61</v>
      </c>
      <c r="J71" s="8">
        <v>27</v>
      </c>
      <c r="K71" s="1">
        <v>1</v>
      </c>
    </row>
    <row r="72" spans="2:11" x14ac:dyDescent="0.25">
      <c r="B72" s="7"/>
      <c r="C72" s="6" t="s">
        <v>29</v>
      </c>
      <c r="D72" s="6">
        <v>22</v>
      </c>
      <c r="E72" s="6">
        <v>18</v>
      </c>
      <c r="F72" s="6">
        <v>10</v>
      </c>
      <c r="G72" s="6">
        <v>2</v>
      </c>
      <c r="H72" s="6">
        <v>6</v>
      </c>
      <c r="I72" s="6">
        <v>41</v>
      </c>
      <c r="J72" s="8">
        <v>29</v>
      </c>
      <c r="K72" s="1">
        <v>2</v>
      </c>
    </row>
    <row r="73" spans="2:11" x14ac:dyDescent="0.25">
      <c r="B73" s="7"/>
      <c r="C73" s="6" t="s">
        <v>36</v>
      </c>
      <c r="D73" s="6">
        <v>19</v>
      </c>
      <c r="E73" s="6">
        <v>18</v>
      </c>
      <c r="F73" s="6">
        <v>9</v>
      </c>
      <c r="G73" s="6">
        <v>1</v>
      </c>
      <c r="H73" s="6">
        <v>8</v>
      </c>
      <c r="I73" s="6">
        <v>38</v>
      </c>
      <c r="J73" s="8">
        <v>39</v>
      </c>
      <c r="K73" s="1">
        <v>3</v>
      </c>
    </row>
    <row r="74" spans="2:11" x14ac:dyDescent="0.25">
      <c r="B74" s="7"/>
      <c r="C74" s="6" t="s">
        <v>43</v>
      </c>
      <c r="D74" s="6">
        <v>19</v>
      </c>
      <c r="E74" s="6">
        <v>18</v>
      </c>
      <c r="F74" s="6">
        <v>9</v>
      </c>
      <c r="G74" s="6">
        <v>1</v>
      </c>
      <c r="H74" s="6">
        <v>8</v>
      </c>
      <c r="I74" s="6">
        <v>29</v>
      </c>
      <c r="J74" s="8">
        <v>36</v>
      </c>
      <c r="K74" s="1">
        <v>4</v>
      </c>
    </row>
    <row r="75" spans="2:11" x14ac:dyDescent="0.25">
      <c r="B75" s="7"/>
      <c r="C75" s="6" t="s">
        <v>37</v>
      </c>
      <c r="D75" s="6">
        <v>18</v>
      </c>
      <c r="E75" s="6">
        <v>18</v>
      </c>
      <c r="F75" s="6">
        <v>7</v>
      </c>
      <c r="G75" s="6">
        <v>4</v>
      </c>
      <c r="H75" s="6">
        <v>7</v>
      </c>
      <c r="I75" s="6">
        <v>29</v>
      </c>
      <c r="J75" s="8">
        <v>33</v>
      </c>
      <c r="K75" s="1">
        <v>5</v>
      </c>
    </row>
    <row r="76" spans="2:11" x14ac:dyDescent="0.25">
      <c r="B76" s="7"/>
      <c r="C76" s="6" t="s">
        <v>46</v>
      </c>
      <c r="D76" s="6">
        <v>18</v>
      </c>
      <c r="E76" s="6">
        <v>18</v>
      </c>
      <c r="F76" s="6">
        <v>8</v>
      </c>
      <c r="G76" s="6">
        <v>2</v>
      </c>
      <c r="H76" s="6">
        <v>8</v>
      </c>
      <c r="I76" s="6">
        <v>51</v>
      </c>
      <c r="J76" s="8">
        <v>45</v>
      </c>
      <c r="K76" s="1">
        <v>6</v>
      </c>
    </row>
    <row r="77" spans="2:11" x14ac:dyDescent="0.25">
      <c r="B77" s="7"/>
      <c r="C77" s="6" t="s">
        <v>30</v>
      </c>
      <c r="D77" s="6">
        <v>17</v>
      </c>
      <c r="E77" s="6">
        <v>18</v>
      </c>
      <c r="F77" s="6">
        <v>7</v>
      </c>
      <c r="G77" s="6">
        <v>3</v>
      </c>
      <c r="H77" s="6">
        <v>8</v>
      </c>
      <c r="I77" s="6">
        <v>28</v>
      </c>
      <c r="J77" s="8">
        <v>38</v>
      </c>
      <c r="K77" s="1">
        <v>7</v>
      </c>
    </row>
    <row r="78" spans="2:11" x14ac:dyDescent="0.25">
      <c r="B78" s="7"/>
      <c r="C78" s="6" t="s">
        <v>34</v>
      </c>
      <c r="D78" s="6">
        <v>17</v>
      </c>
      <c r="E78" s="6">
        <v>18</v>
      </c>
      <c r="F78" s="6">
        <v>7</v>
      </c>
      <c r="G78" s="6">
        <v>3</v>
      </c>
      <c r="H78" s="6">
        <v>8</v>
      </c>
      <c r="I78" s="6">
        <v>41</v>
      </c>
      <c r="J78" s="8">
        <v>42</v>
      </c>
      <c r="K78" s="1">
        <v>8</v>
      </c>
    </row>
    <row r="79" spans="2:11" x14ac:dyDescent="0.25">
      <c r="B79" s="7"/>
      <c r="C79" s="6" t="s">
        <v>28</v>
      </c>
      <c r="D79" s="6">
        <v>16</v>
      </c>
      <c r="E79" s="6">
        <v>18</v>
      </c>
      <c r="F79" s="6">
        <v>8</v>
      </c>
      <c r="G79" s="6">
        <v>0</v>
      </c>
      <c r="H79" s="6">
        <v>10</v>
      </c>
      <c r="I79" s="6">
        <v>42</v>
      </c>
      <c r="J79" s="8">
        <v>40</v>
      </c>
      <c r="K79" s="1">
        <v>9</v>
      </c>
    </row>
    <row r="80" spans="2:11" ht="15.75" thickBot="1" x14ac:dyDescent="0.3">
      <c r="B80" s="17"/>
      <c r="C80" s="18" t="s">
        <v>39</v>
      </c>
      <c r="D80" s="18">
        <v>10</v>
      </c>
      <c r="E80" s="18">
        <v>18</v>
      </c>
      <c r="F80" s="18">
        <v>3</v>
      </c>
      <c r="G80" s="18">
        <v>4</v>
      </c>
      <c r="H80" s="18">
        <v>11</v>
      </c>
      <c r="I80" s="18">
        <v>18</v>
      </c>
      <c r="J80" s="19">
        <v>49</v>
      </c>
      <c r="K80" s="20">
        <v>10</v>
      </c>
    </row>
    <row r="81" spans="2:11" ht="15.75" thickBot="1" x14ac:dyDescent="0.3"/>
    <row r="82" spans="2:11" x14ac:dyDescent="0.25">
      <c r="B82" s="261" t="s">
        <v>47</v>
      </c>
      <c r="C82" s="262"/>
      <c r="D82" s="262"/>
      <c r="E82" s="262"/>
      <c r="F82" s="262"/>
      <c r="G82" s="262"/>
      <c r="H82" s="262"/>
      <c r="I82" s="262"/>
      <c r="J82" s="263"/>
    </row>
    <row r="83" spans="2:11" x14ac:dyDescent="0.25">
      <c r="B83" s="7"/>
      <c r="C83" s="6"/>
      <c r="D83" s="6" t="s">
        <v>21</v>
      </c>
      <c r="E83" s="6" t="s">
        <v>22</v>
      </c>
      <c r="F83" s="6" t="s">
        <v>23</v>
      </c>
      <c r="G83" s="6" t="s">
        <v>24</v>
      </c>
      <c r="H83" s="6" t="s">
        <v>25</v>
      </c>
      <c r="I83" s="6" t="s">
        <v>26</v>
      </c>
      <c r="J83" s="8" t="s">
        <v>27</v>
      </c>
      <c r="K83"/>
    </row>
    <row r="84" spans="2:11" x14ac:dyDescent="0.25">
      <c r="B84" s="7"/>
      <c r="C84" s="6" t="s">
        <v>43</v>
      </c>
      <c r="D84" s="6">
        <v>34</v>
      </c>
      <c r="E84" s="6">
        <v>22</v>
      </c>
      <c r="F84" s="6">
        <v>15</v>
      </c>
      <c r="G84" s="6">
        <v>4</v>
      </c>
      <c r="H84" s="6">
        <v>3</v>
      </c>
      <c r="I84" s="6">
        <v>43</v>
      </c>
      <c r="J84" s="8">
        <v>19</v>
      </c>
      <c r="K84" s="21">
        <v>1</v>
      </c>
    </row>
    <row r="85" spans="2:11" x14ac:dyDescent="0.25">
      <c r="B85" s="7"/>
      <c r="C85" s="6" t="s">
        <v>29</v>
      </c>
      <c r="D85" s="6">
        <v>33</v>
      </c>
      <c r="E85" s="6">
        <v>22</v>
      </c>
      <c r="F85" s="6">
        <v>16</v>
      </c>
      <c r="G85" s="6">
        <v>1</v>
      </c>
      <c r="H85" s="6">
        <v>5</v>
      </c>
      <c r="I85" s="6">
        <v>61</v>
      </c>
      <c r="J85" s="8">
        <v>34</v>
      </c>
      <c r="K85" s="21">
        <v>2</v>
      </c>
    </row>
    <row r="86" spans="2:11" x14ac:dyDescent="0.25">
      <c r="B86" s="7"/>
      <c r="C86" s="6" t="s">
        <v>46</v>
      </c>
      <c r="D86" s="6">
        <v>26</v>
      </c>
      <c r="E86" s="6">
        <v>22</v>
      </c>
      <c r="F86" s="6">
        <v>12</v>
      </c>
      <c r="G86" s="6">
        <v>2</v>
      </c>
      <c r="H86" s="6">
        <v>8</v>
      </c>
      <c r="I86" s="6">
        <v>60</v>
      </c>
      <c r="J86" s="8">
        <v>47</v>
      </c>
      <c r="K86" s="21">
        <v>3</v>
      </c>
    </row>
    <row r="87" spans="2:11" x14ac:dyDescent="0.25">
      <c r="B87" s="7"/>
      <c r="C87" s="6" t="s">
        <v>32</v>
      </c>
      <c r="D87" s="6">
        <v>25</v>
      </c>
      <c r="E87" s="6">
        <v>22</v>
      </c>
      <c r="F87" s="6">
        <v>11</v>
      </c>
      <c r="G87" s="6">
        <v>3</v>
      </c>
      <c r="H87" s="6">
        <v>8</v>
      </c>
      <c r="I87" s="6">
        <v>60</v>
      </c>
      <c r="J87" s="8">
        <v>37</v>
      </c>
      <c r="K87" s="21">
        <v>4</v>
      </c>
    </row>
    <row r="88" spans="2:11" x14ac:dyDescent="0.25">
      <c r="B88" s="7"/>
      <c r="C88" s="6" t="s">
        <v>31</v>
      </c>
      <c r="D88" s="6">
        <v>24</v>
      </c>
      <c r="E88" s="6">
        <v>22</v>
      </c>
      <c r="F88" s="6">
        <v>11</v>
      </c>
      <c r="G88" s="6">
        <v>2</v>
      </c>
      <c r="H88" s="6">
        <v>9</v>
      </c>
      <c r="I88" s="6">
        <v>53</v>
      </c>
      <c r="J88" s="8">
        <v>38</v>
      </c>
      <c r="K88" s="21">
        <v>5</v>
      </c>
    </row>
    <row r="89" spans="2:11" x14ac:dyDescent="0.25">
      <c r="B89" s="7"/>
      <c r="C89" s="6" t="s">
        <v>28</v>
      </c>
      <c r="D89" s="6">
        <v>24</v>
      </c>
      <c r="E89" s="6">
        <v>22</v>
      </c>
      <c r="F89" s="6">
        <v>9</v>
      </c>
      <c r="G89" s="6">
        <v>6</v>
      </c>
      <c r="H89" s="6">
        <v>7</v>
      </c>
      <c r="I89" s="6">
        <v>55</v>
      </c>
      <c r="J89" s="8">
        <v>44</v>
      </c>
      <c r="K89" s="21">
        <v>6</v>
      </c>
    </row>
    <row r="90" spans="2:11" x14ac:dyDescent="0.25">
      <c r="B90" s="7"/>
      <c r="C90" s="6" t="s">
        <v>33</v>
      </c>
      <c r="D90" s="6">
        <v>21</v>
      </c>
      <c r="E90" s="6">
        <v>22</v>
      </c>
      <c r="F90" s="6">
        <v>8</v>
      </c>
      <c r="G90" s="6">
        <v>5</v>
      </c>
      <c r="H90" s="6">
        <v>9</v>
      </c>
      <c r="I90" s="6">
        <v>40</v>
      </c>
      <c r="J90" s="8">
        <v>45</v>
      </c>
      <c r="K90" s="21">
        <v>7</v>
      </c>
    </row>
    <row r="91" spans="2:11" x14ac:dyDescent="0.25">
      <c r="B91" s="7"/>
      <c r="C91" s="6" t="s">
        <v>34</v>
      </c>
      <c r="D91" s="6">
        <v>20</v>
      </c>
      <c r="E91" s="6">
        <v>22</v>
      </c>
      <c r="F91" s="6">
        <v>9</v>
      </c>
      <c r="G91" s="6">
        <v>2</v>
      </c>
      <c r="H91" s="6">
        <v>11</v>
      </c>
      <c r="I91" s="6">
        <v>47</v>
      </c>
      <c r="J91" s="8">
        <v>59</v>
      </c>
      <c r="K91" s="21">
        <v>8</v>
      </c>
    </row>
    <row r="92" spans="2:11" x14ac:dyDescent="0.25">
      <c r="B92" s="7"/>
      <c r="C92" s="6" t="s">
        <v>30</v>
      </c>
      <c r="D92" s="6">
        <v>20</v>
      </c>
      <c r="E92" s="6">
        <v>22</v>
      </c>
      <c r="F92" s="6">
        <v>9</v>
      </c>
      <c r="G92" s="6">
        <v>2</v>
      </c>
      <c r="H92" s="6">
        <v>11</v>
      </c>
      <c r="I92" s="6">
        <v>40</v>
      </c>
      <c r="J92" s="8">
        <v>49</v>
      </c>
      <c r="K92" s="21">
        <v>9</v>
      </c>
    </row>
    <row r="93" spans="2:11" x14ac:dyDescent="0.25">
      <c r="B93" s="7"/>
      <c r="C93" s="6" t="s">
        <v>36</v>
      </c>
      <c r="D93" s="6">
        <v>17</v>
      </c>
      <c r="E93" s="6">
        <v>22</v>
      </c>
      <c r="F93" s="6">
        <v>7</v>
      </c>
      <c r="G93" s="6">
        <v>3</v>
      </c>
      <c r="H93" s="6">
        <v>12</v>
      </c>
      <c r="I93" s="6">
        <v>37</v>
      </c>
      <c r="J93" s="8">
        <v>46</v>
      </c>
      <c r="K93" s="21">
        <v>10</v>
      </c>
    </row>
    <row r="94" spans="2:11" x14ac:dyDescent="0.25">
      <c r="B94" s="22"/>
      <c r="C94" s="13" t="s">
        <v>37</v>
      </c>
      <c r="D94" s="13">
        <v>11</v>
      </c>
      <c r="E94" s="13">
        <v>22</v>
      </c>
      <c r="F94" s="13">
        <v>5</v>
      </c>
      <c r="G94" s="13">
        <v>1</v>
      </c>
      <c r="H94" s="13">
        <v>16</v>
      </c>
      <c r="I94" s="13">
        <v>28</v>
      </c>
      <c r="J94" s="23">
        <v>67</v>
      </c>
      <c r="K94" s="24">
        <v>11</v>
      </c>
    </row>
    <row r="95" spans="2:11" ht="15.75" thickBot="1" x14ac:dyDescent="0.3">
      <c r="B95" s="14"/>
      <c r="C95" s="15" t="s">
        <v>39</v>
      </c>
      <c r="D95" s="15">
        <v>9</v>
      </c>
      <c r="E95" s="15">
        <v>22</v>
      </c>
      <c r="F95" s="15">
        <v>3</v>
      </c>
      <c r="G95" s="15">
        <v>3</v>
      </c>
      <c r="H95" s="15">
        <v>16</v>
      </c>
      <c r="I95" s="15">
        <v>17</v>
      </c>
      <c r="J95" s="16">
        <v>56</v>
      </c>
      <c r="K95" s="24">
        <v>12</v>
      </c>
    </row>
    <row r="96" spans="2:11" ht="15.75" thickBot="1" x14ac:dyDescent="0.3"/>
    <row r="97" spans="2:26" ht="14.45" x14ac:dyDescent="0.3">
      <c r="B97" s="261" t="s">
        <v>60</v>
      </c>
      <c r="C97" s="262"/>
      <c r="D97" s="262"/>
      <c r="E97" s="262"/>
      <c r="F97" s="262"/>
      <c r="G97" s="262"/>
      <c r="H97" s="262"/>
      <c r="I97" s="262"/>
      <c r="J97" s="263"/>
    </row>
    <row r="98" spans="2:26" ht="14.45" x14ac:dyDescent="0.3">
      <c r="B98" s="7"/>
      <c r="C98" s="6"/>
      <c r="D98" s="6" t="s">
        <v>21</v>
      </c>
      <c r="E98" s="6" t="s">
        <v>22</v>
      </c>
      <c r="F98" s="6" t="s">
        <v>23</v>
      </c>
      <c r="G98" s="6" t="s">
        <v>24</v>
      </c>
      <c r="H98" s="6" t="s">
        <v>25</v>
      </c>
      <c r="I98" s="6" t="s">
        <v>26</v>
      </c>
      <c r="J98" s="8" t="s">
        <v>27</v>
      </c>
      <c r="K98"/>
    </row>
    <row r="99" spans="2:26" ht="14.45" x14ac:dyDescent="0.3">
      <c r="B99" s="7"/>
      <c r="C99" s="6" t="s">
        <v>32</v>
      </c>
      <c r="D99" s="6">
        <v>31</v>
      </c>
      <c r="E99" s="6">
        <v>22</v>
      </c>
      <c r="F99" s="6">
        <v>14</v>
      </c>
      <c r="G99" s="6">
        <v>3</v>
      </c>
      <c r="H99" s="6">
        <v>5</v>
      </c>
      <c r="I99" s="6">
        <v>59</v>
      </c>
      <c r="J99" s="8">
        <v>33</v>
      </c>
      <c r="K99" s="21">
        <v>1</v>
      </c>
    </row>
    <row r="100" spans="2:26" ht="14.45" x14ac:dyDescent="0.3">
      <c r="B100" s="7"/>
      <c r="C100" s="6" t="s">
        <v>29</v>
      </c>
      <c r="D100" s="6">
        <v>29</v>
      </c>
      <c r="E100" s="6">
        <v>22</v>
      </c>
      <c r="F100" s="6">
        <v>13</v>
      </c>
      <c r="G100" s="6">
        <v>3</v>
      </c>
      <c r="H100" s="6">
        <v>6</v>
      </c>
      <c r="I100" s="6">
        <v>62</v>
      </c>
      <c r="J100" s="8">
        <v>35</v>
      </c>
      <c r="K100" s="21">
        <v>2</v>
      </c>
    </row>
    <row r="101" spans="2:26" x14ac:dyDescent="0.25">
      <c r="B101" s="7"/>
      <c r="C101" s="6" t="s">
        <v>46</v>
      </c>
      <c r="D101" s="6">
        <v>28</v>
      </c>
      <c r="E101" s="6">
        <v>22</v>
      </c>
      <c r="F101" s="6">
        <v>12</v>
      </c>
      <c r="G101" s="6">
        <v>4</v>
      </c>
      <c r="H101" s="6">
        <v>6</v>
      </c>
      <c r="I101" s="6">
        <v>63</v>
      </c>
      <c r="J101" s="8">
        <v>47</v>
      </c>
      <c r="K101" s="21">
        <v>3</v>
      </c>
    </row>
    <row r="102" spans="2:26" x14ac:dyDescent="0.25">
      <c r="B102" s="7"/>
      <c r="C102" s="6" t="s">
        <v>36</v>
      </c>
      <c r="D102" s="6">
        <v>27</v>
      </c>
      <c r="E102" s="6">
        <v>22</v>
      </c>
      <c r="F102" s="6">
        <v>13</v>
      </c>
      <c r="G102" s="6">
        <v>1</v>
      </c>
      <c r="H102" s="6">
        <v>8</v>
      </c>
      <c r="I102" s="6">
        <v>58</v>
      </c>
      <c r="J102" s="8">
        <v>46</v>
      </c>
      <c r="K102" s="21">
        <v>4</v>
      </c>
    </row>
    <row r="103" spans="2:26" x14ac:dyDescent="0.25">
      <c r="B103" s="7"/>
      <c r="C103" s="6" t="s">
        <v>28</v>
      </c>
      <c r="D103" s="6">
        <v>24</v>
      </c>
      <c r="E103" s="6">
        <v>22</v>
      </c>
      <c r="F103" s="6">
        <v>11</v>
      </c>
      <c r="G103" s="6">
        <v>2</v>
      </c>
      <c r="H103" s="6">
        <v>9</v>
      </c>
      <c r="I103" s="6">
        <v>39</v>
      </c>
      <c r="J103" s="8">
        <v>32</v>
      </c>
      <c r="K103" s="21">
        <v>5</v>
      </c>
    </row>
    <row r="104" spans="2:26" x14ac:dyDescent="0.25">
      <c r="B104" s="7"/>
      <c r="C104" s="6" t="s">
        <v>38</v>
      </c>
      <c r="D104" s="6">
        <v>24</v>
      </c>
      <c r="E104" s="6">
        <v>22</v>
      </c>
      <c r="F104" s="6">
        <v>11</v>
      </c>
      <c r="G104" s="6">
        <v>2</v>
      </c>
      <c r="H104" s="6">
        <v>9</v>
      </c>
      <c r="I104" s="6">
        <v>37</v>
      </c>
      <c r="J104" s="8">
        <v>41</v>
      </c>
      <c r="K104" s="21">
        <v>6</v>
      </c>
    </row>
    <row r="105" spans="2:26" x14ac:dyDescent="0.25">
      <c r="B105" s="7"/>
      <c r="C105" s="6" t="s">
        <v>43</v>
      </c>
      <c r="D105" s="6">
        <v>20</v>
      </c>
      <c r="E105" s="6">
        <v>22</v>
      </c>
      <c r="F105" s="6">
        <v>9</v>
      </c>
      <c r="G105" s="6">
        <v>2</v>
      </c>
      <c r="H105" s="6">
        <v>11</v>
      </c>
      <c r="I105" s="6">
        <v>31</v>
      </c>
      <c r="J105" s="8">
        <v>46</v>
      </c>
      <c r="K105" s="21">
        <v>7</v>
      </c>
    </row>
    <row r="106" spans="2:26" x14ac:dyDescent="0.25">
      <c r="B106" s="7"/>
      <c r="C106" s="6" t="s">
        <v>30</v>
      </c>
      <c r="D106" s="6">
        <v>19</v>
      </c>
      <c r="E106" s="6">
        <v>22</v>
      </c>
      <c r="F106" s="6">
        <v>7</v>
      </c>
      <c r="G106" s="6">
        <v>5</v>
      </c>
      <c r="H106" s="6">
        <v>10</v>
      </c>
      <c r="I106" s="6">
        <v>36</v>
      </c>
      <c r="J106" s="8">
        <v>42</v>
      </c>
      <c r="K106" s="21">
        <v>8</v>
      </c>
    </row>
    <row r="107" spans="2:26" x14ac:dyDescent="0.25">
      <c r="B107" s="7"/>
      <c r="C107" s="6" t="s">
        <v>34</v>
      </c>
      <c r="D107" s="6">
        <v>17</v>
      </c>
      <c r="E107" s="6">
        <v>22</v>
      </c>
      <c r="F107" s="6">
        <v>8</v>
      </c>
      <c r="G107" s="6">
        <v>1</v>
      </c>
      <c r="H107" s="6">
        <v>13</v>
      </c>
      <c r="I107" s="6">
        <v>36</v>
      </c>
      <c r="J107" s="8">
        <v>53</v>
      </c>
      <c r="K107" s="21">
        <v>9</v>
      </c>
    </row>
    <row r="108" spans="2:26" x14ac:dyDescent="0.25">
      <c r="B108" s="7"/>
      <c r="C108" s="6" t="s">
        <v>31</v>
      </c>
      <c r="D108" s="6">
        <v>16</v>
      </c>
      <c r="E108" s="6">
        <v>22</v>
      </c>
      <c r="F108" s="6">
        <v>6</v>
      </c>
      <c r="G108" s="6">
        <v>4</v>
      </c>
      <c r="H108" s="6">
        <v>12</v>
      </c>
      <c r="I108" s="6">
        <v>27</v>
      </c>
      <c r="J108" s="8">
        <v>48</v>
      </c>
      <c r="K108" s="21">
        <v>10</v>
      </c>
    </row>
    <row r="109" spans="2:26" x14ac:dyDescent="0.25">
      <c r="B109" s="22"/>
      <c r="C109" s="13" t="s">
        <v>33</v>
      </c>
      <c r="D109" s="13">
        <v>15</v>
      </c>
      <c r="E109" s="13">
        <v>22</v>
      </c>
      <c r="F109" s="13">
        <v>6</v>
      </c>
      <c r="G109" s="13">
        <v>3</v>
      </c>
      <c r="H109" s="13">
        <v>13</v>
      </c>
      <c r="I109" s="13">
        <v>34</v>
      </c>
      <c r="J109" s="23">
        <v>50</v>
      </c>
      <c r="K109" s="24">
        <v>11</v>
      </c>
    </row>
    <row r="110" spans="2:26" ht="15.75" thickBot="1" x14ac:dyDescent="0.3">
      <c r="B110" s="14"/>
      <c r="C110" s="15" t="s">
        <v>35</v>
      </c>
      <c r="D110" s="15">
        <v>14</v>
      </c>
      <c r="E110" s="15">
        <v>22</v>
      </c>
      <c r="F110" s="15">
        <v>7</v>
      </c>
      <c r="G110" s="15">
        <v>0</v>
      </c>
      <c r="H110" s="15">
        <v>15</v>
      </c>
      <c r="I110" s="15">
        <v>46</v>
      </c>
      <c r="J110" s="16">
        <v>55</v>
      </c>
      <c r="K110" s="24">
        <v>12</v>
      </c>
    </row>
    <row r="111" spans="2:26" ht="15.75" thickBot="1" x14ac:dyDescent="0.3"/>
    <row r="112" spans="2:26" x14ac:dyDescent="0.25">
      <c r="B112" s="258" t="s">
        <v>59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60"/>
    </row>
    <row r="113" spans="2:26" x14ac:dyDescent="0.25">
      <c r="B113" s="7"/>
      <c r="C113" s="6"/>
      <c r="D113" s="5" t="s">
        <v>21</v>
      </c>
      <c r="E113" s="6" t="s">
        <v>22</v>
      </c>
      <c r="F113" s="6" t="s">
        <v>23</v>
      </c>
      <c r="G113" s="6" t="s">
        <v>24</v>
      </c>
      <c r="H113" s="6" t="s">
        <v>25</v>
      </c>
      <c r="I113" s="6" t="s">
        <v>26</v>
      </c>
      <c r="J113" s="6" t="s">
        <v>27</v>
      </c>
      <c r="K113" s="5"/>
      <c r="L113" s="6" t="s">
        <v>21</v>
      </c>
      <c r="M113" s="6" t="s">
        <v>22</v>
      </c>
      <c r="N113" s="6" t="s">
        <v>23</v>
      </c>
      <c r="O113" s="6" t="s">
        <v>24</v>
      </c>
      <c r="P113" s="6" t="s">
        <v>25</v>
      </c>
      <c r="Q113" s="6" t="s">
        <v>26</v>
      </c>
      <c r="R113" s="6" t="s">
        <v>27</v>
      </c>
      <c r="S113" s="6"/>
      <c r="T113" s="6" t="s">
        <v>21</v>
      </c>
      <c r="U113" s="6" t="s">
        <v>22</v>
      </c>
      <c r="V113" s="6" t="s">
        <v>23</v>
      </c>
      <c r="W113" s="6" t="s">
        <v>24</v>
      </c>
      <c r="X113" s="6" t="s">
        <v>25</v>
      </c>
      <c r="Y113" s="6" t="s">
        <v>26</v>
      </c>
      <c r="Z113" s="8" t="s">
        <v>27</v>
      </c>
    </row>
    <row r="114" spans="2:26" x14ac:dyDescent="0.25">
      <c r="B114" s="7"/>
      <c r="C114" s="6" t="s">
        <v>33</v>
      </c>
      <c r="D114" s="5">
        <v>29</v>
      </c>
      <c r="E114" s="6">
        <v>22</v>
      </c>
      <c r="F114" s="6">
        <v>14</v>
      </c>
      <c r="G114" s="6">
        <v>1</v>
      </c>
      <c r="H114" s="6">
        <v>7</v>
      </c>
      <c r="I114" s="6">
        <v>43</v>
      </c>
      <c r="J114" s="6">
        <v>29</v>
      </c>
      <c r="K114" s="5"/>
      <c r="L114" s="6">
        <v>21</v>
      </c>
      <c r="M114" s="6">
        <v>11</v>
      </c>
      <c r="N114" s="6">
        <v>10</v>
      </c>
      <c r="O114" s="6">
        <v>1</v>
      </c>
      <c r="P114" s="6">
        <v>0</v>
      </c>
      <c r="Q114" s="6">
        <v>29</v>
      </c>
      <c r="R114" s="6">
        <v>8</v>
      </c>
      <c r="S114" s="6"/>
      <c r="T114" s="6">
        <v>8</v>
      </c>
      <c r="U114" s="6">
        <v>11</v>
      </c>
      <c r="V114" s="6">
        <v>4</v>
      </c>
      <c r="W114" s="6">
        <v>0</v>
      </c>
      <c r="X114" s="6">
        <v>7</v>
      </c>
      <c r="Y114" s="6">
        <v>14</v>
      </c>
      <c r="Z114" s="8">
        <v>21</v>
      </c>
    </row>
    <row r="115" spans="2:26" x14ac:dyDescent="0.25">
      <c r="B115" s="7"/>
      <c r="C115" s="6" t="s">
        <v>31</v>
      </c>
      <c r="D115" s="5">
        <v>28</v>
      </c>
      <c r="E115" s="6">
        <v>22</v>
      </c>
      <c r="F115" s="6">
        <v>11</v>
      </c>
      <c r="G115" s="6">
        <v>6</v>
      </c>
      <c r="H115" s="6">
        <v>5</v>
      </c>
      <c r="I115" s="6">
        <v>60</v>
      </c>
      <c r="J115" s="6">
        <v>44</v>
      </c>
      <c r="K115" s="5"/>
      <c r="L115" s="6">
        <v>18</v>
      </c>
      <c r="M115" s="6">
        <v>11</v>
      </c>
      <c r="N115" s="6">
        <v>8</v>
      </c>
      <c r="O115" s="6">
        <v>2</v>
      </c>
      <c r="P115" s="6">
        <v>1</v>
      </c>
      <c r="Q115" s="6">
        <v>37</v>
      </c>
      <c r="R115" s="6">
        <v>19</v>
      </c>
      <c r="S115" s="6"/>
      <c r="T115" s="6">
        <v>10</v>
      </c>
      <c r="U115" s="6">
        <v>11</v>
      </c>
      <c r="V115" s="6">
        <v>3</v>
      </c>
      <c r="W115" s="6">
        <v>4</v>
      </c>
      <c r="X115" s="6">
        <v>4</v>
      </c>
      <c r="Y115" s="6">
        <v>23</v>
      </c>
      <c r="Z115" s="8">
        <v>25</v>
      </c>
    </row>
    <row r="116" spans="2:26" x14ac:dyDescent="0.25">
      <c r="B116" s="7"/>
      <c r="C116" s="6" t="s">
        <v>32</v>
      </c>
      <c r="D116" s="5">
        <v>26</v>
      </c>
      <c r="E116" s="6">
        <v>22</v>
      </c>
      <c r="F116" s="6">
        <v>11</v>
      </c>
      <c r="G116" s="6">
        <v>4</v>
      </c>
      <c r="H116" s="6">
        <v>7</v>
      </c>
      <c r="I116" s="6">
        <v>57</v>
      </c>
      <c r="J116" s="6">
        <v>44</v>
      </c>
      <c r="K116" s="5"/>
      <c r="L116" s="6">
        <v>15</v>
      </c>
      <c r="M116" s="6">
        <v>11</v>
      </c>
      <c r="N116" s="6">
        <v>7</v>
      </c>
      <c r="O116" s="6">
        <v>1</v>
      </c>
      <c r="P116" s="6">
        <v>3</v>
      </c>
      <c r="Q116" s="6">
        <v>37</v>
      </c>
      <c r="R116" s="6">
        <v>21</v>
      </c>
      <c r="S116" s="6"/>
      <c r="T116" s="6">
        <v>11</v>
      </c>
      <c r="U116" s="6">
        <v>11</v>
      </c>
      <c r="V116" s="6">
        <v>4</v>
      </c>
      <c r="W116" s="6">
        <v>3</v>
      </c>
      <c r="X116" s="6">
        <v>4</v>
      </c>
      <c r="Y116" s="6">
        <v>20</v>
      </c>
      <c r="Z116" s="8">
        <v>23</v>
      </c>
    </row>
    <row r="117" spans="2:26" x14ac:dyDescent="0.25">
      <c r="B117" s="7"/>
      <c r="C117" s="6" t="s">
        <v>29</v>
      </c>
      <c r="D117" s="5">
        <v>25</v>
      </c>
      <c r="E117" s="6">
        <v>22</v>
      </c>
      <c r="F117" s="6">
        <v>12</v>
      </c>
      <c r="G117" s="6">
        <v>1</v>
      </c>
      <c r="H117" s="6">
        <v>9</v>
      </c>
      <c r="I117" s="6">
        <v>47</v>
      </c>
      <c r="J117" s="6">
        <v>35</v>
      </c>
      <c r="K117" s="5"/>
      <c r="L117" s="6">
        <v>18</v>
      </c>
      <c r="M117" s="6">
        <v>11</v>
      </c>
      <c r="N117" s="6">
        <v>9</v>
      </c>
      <c r="O117" s="6">
        <v>0</v>
      </c>
      <c r="P117" s="6">
        <v>2</v>
      </c>
      <c r="Q117" s="6">
        <v>27</v>
      </c>
      <c r="R117" s="6">
        <v>12</v>
      </c>
      <c r="S117" s="6"/>
      <c r="T117" s="6">
        <v>7</v>
      </c>
      <c r="U117" s="6">
        <v>11</v>
      </c>
      <c r="V117" s="6">
        <v>3</v>
      </c>
      <c r="W117" s="6">
        <v>1</v>
      </c>
      <c r="X117" s="6">
        <v>7</v>
      </c>
      <c r="Y117" s="6">
        <v>20</v>
      </c>
      <c r="Z117" s="8">
        <v>23</v>
      </c>
    </row>
    <row r="118" spans="2:26" x14ac:dyDescent="0.25">
      <c r="B118" s="7"/>
      <c r="C118" s="6" t="s">
        <v>34</v>
      </c>
      <c r="D118" s="5">
        <v>24</v>
      </c>
      <c r="E118" s="6">
        <v>22</v>
      </c>
      <c r="F118" s="6">
        <v>11</v>
      </c>
      <c r="G118" s="6">
        <v>2</v>
      </c>
      <c r="H118" s="6">
        <v>9</v>
      </c>
      <c r="I118" s="6">
        <v>43</v>
      </c>
      <c r="J118" s="6">
        <v>43</v>
      </c>
      <c r="K118" s="5"/>
      <c r="L118" s="6">
        <v>16</v>
      </c>
      <c r="M118" s="6">
        <v>11</v>
      </c>
      <c r="N118" s="6">
        <v>7</v>
      </c>
      <c r="O118" s="6">
        <v>2</v>
      </c>
      <c r="P118" s="6">
        <v>2</v>
      </c>
      <c r="Q118" s="6">
        <v>32</v>
      </c>
      <c r="R118" s="6">
        <v>18</v>
      </c>
      <c r="S118" s="6"/>
      <c r="T118" s="6">
        <v>8</v>
      </c>
      <c r="U118" s="6">
        <v>11</v>
      </c>
      <c r="V118" s="6">
        <v>4</v>
      </c>
      <c r="W118" s="6">
        <v>0</v>
      </c>
      <c r="X118" s="6">
        <v>7</v>
      </c>
      <c r="Y118" s="6">
        <v>11</v>
      </c>
      <c r="Z118" s="8">
        <v>25</v>
      </c>
    </row>
    <row r="119" spans="2:26" x14ac:dyDescent="0.25">
      <c r="B119" s="7"/>
      <c r="C119" s="6" t="s">
        <v>38</v>
      </c>
      <c r="D119" s="5">
        <v>23</v>
      </c>
      <c r="E119" s="6">
        <v>22</v>
      </c>
      <c r="F119" s="6">
        <v>9</v>
      </c>
      <c r="G119" s="6">
        <v>5</v>
      </c>
      <c r="H119" s="6">
        <v>8</v>
      </c>
      <c r="I119" s="6">
        <v>41</v>
      </c>
      <c r="J119" s="6">
        <v>34</v>
      </c>
      <c r="K119" s="5"/>
      <c r="L119" s="6">
        <v>15</v>
      </c>
      <c r="M119" s="6">
        <v>11</v>
      </c>
      <c r="N119" s="6">
        <v>7</v>
      </c>
      <c r="O119" s="6">
        <v>1</v>
      </c>
      <c r="P119" s="6">
        <v>3</v>
      </c>
      <c r="Q119" s="6">
        <v>29</v>
      </c>
      <c r="R119" s="6">
        <v>14</v>
      </c>
      <c r="S119" s="6"/>
      <c r="T119" s="6">
        <v>8</v>
      </c>
      <c r="U119" s="6">
        <v>11</v>
      </c>
      <c r="V119" s="6">
        <v>2</v>
      </c>
      <c r="W119" s="6">
        <v>4</v>
      </c>
      <c r="X119" s="6">
        <v>5</v>
      </c>
      <c r="Y119" s="6">
        <v>12</v>
      </c>
      <c r="Z119" s="8">
        <v>20</v>
      </c>
    </row>
    <row r="120" spans="2:26" x14ac:dyDescent="0.25">
      <c r="B120" s="7"/>
      <c r="C120" s="6" t="s">
        <v>52</v>
      </c>
      <c r="D120" s="5">
        <v>21</v>
      </c>
      <c r="E120" s="6">
        <v>22</v>
      </c>
      <c r="F120" s="6">
        <v>7</v>
      </c>
      <c r="G120" s="6">
        <v>7</v>
      </c>
      <c r="H120" s="6">
        <v>8</v>
      </c>
      <c r="I120" s="6">
        <v>30</v>
      </c>
      <c r="J120" s="6">
        <v>40</v>
      </c>
      <c r="K120" s="5"/>
      <c r="L120" s="6">
        <v>18</v>
      </c>
      <c r="M120" s="6">
        <v>11</v>
      </c>
      <c r="N120" s="6">
        <v>7</v>
      </c>
      <c r="O120" s="6">
        <v>4</v>
      </c>
      <c r="P120" s="6">
        <v>0</v>
      </c>
      <c r="Q120" s="6">
        <v>24</v>
      </c>
      <c r="R120" s="6">
        <v>11</v>
      </c>
      <c r="S120" s="6"/>
      <c r="T120" s="6">
        <v>3</v>
      </c>
      <c r="U120" s="6">
        <v>11</v>
      </c>
      <c r="V120" s="6">
        <v>0</v>
      </c>
      <c r="W120" s="6">
        <v>3</v>
      </c>
      <c r="X120" s="6">
        <v>8</v>
      </c>
      <c r="Y120" s="6">
        <v>6</v>
      </c>
      <c r="Z120" s="8">
        <v>29</v>
      </c>
    </row>
    <row r="121" spans="2:26" x14ac:dyDescent="0.25">
      <c r="B121" s="7"/>
      <c r="C121" s="6" t="s">
        <v>30</v>
      </c>
      <c r="D121" s="5">
        <v>21</v>
      </c>
      <c r="E121" s="6">
        <v>22</v>
      </c>
      <c r="F121" s="6">
        <v>9</v>
      </c>
      <c r="G121" s="6">
        <v>3</v>
      </c>
      <c r="H121" s="6">
        <v>10</v>
      </c>
      <c r="I121" s="6">
        <v>40</v>
      </c>
      <c r="J121" s="6">
        <v>36</v>
      </c>
      <c r="K121" s="5"/>
      <c r="L121" s="6">
        <v>15</v>
      </c>
      <c r="M121" s="6">
        <v>11</v>
      </c>
      <c r="N121" s="6">
        <v>6</v>
      </c>
      <c r="O121" s="6">
        <v>3</v>
      </c>
      <c r="P121" s="6">
        <v>2</v>
      </c>
      <c r="Q121" s="6">
        <v>24</v>
      </c>
      <c r="R121" s="6">
        <v>13</v>
      </c>
      <c r="S121" s="6"/>
      <c r="T121" s="6">
        <v>6</v>
      </c>
      <c r="U121" s="6">
        <v>11</v>
      </c>
      <c r="V121" s="6">
        <v>3</v>
      </c>
      <c r="W121" s="6">
        <v>0</v>
      </c>
      <c r="X121" s="6">
        <v>8</v>
      </c>
      <c r="Y121" s="6">
        <v>16</v>
      </c>
      <c r="Z121" s="8">
        <v>23</v>
      </c>
    </row>
    <row r="122" spans="2:26" x14ac:dyDescent="0.25">
      <c r="B122" s="7"/>
      <c r="C122" s="6" t="s">
        <v>28</v>
      </c>
      <c r="D122" s="5">
        <v>19</v>
      </c>
      <c r="E122" s="6">
        <v>22</v>
      </c>
      <c r="F122" s="6">
        <v>8</v>
      </c>
      <c r="G122" s="6">
        <v>3</v>
      </c>
      <c r="H122" s="6">
        <v>11</v>
      </c>
      <c r="I122" s="6">
        <v>32</v>
      </c>
      <c r="J122" s="6">
        <v>38</v>
      </c>
      <c r="K122" s="5"/>
      <c r="L122" s="6">
        <v>12</v>
      </c>
      <c r="M122" s="6">
        <v>11</v>
      </c>
      <c r="N122" s="6">
        <v>5</v>
      </c>
      <c r="O122" s="6">
        <v>2</v>
      </c>
      <c r="P122" s="6">
        <v>4</v>
      </c>
      <c r="Q122" s="6">
        <v>15</v>
      </c>
      <c r="R122" s="6">
        <v>10</v>
      </c>
      <c r="S122" s="6"/>
      <c r="T122" s="6">
        <v>7</v>
      </c>
      <c r="U122" s="6">
        <v>11</v>
      </c>
      <c r="V122" s="6">
        <v>3</v>
      </c>
      <c r="W122" s="6">
        <v>1</v>
      </c>
      <c r="X122" s="6">
        <v>7</v>
      </c>
      <c r="Y122" s="6">
        <v>17</v>
      </c>
      <c r="Z122" s="8">
        <v>28</v>
      </c>
    </row>
    <row r="123" spans="2:26" x14ac:dyDescent="0.25">
      <c r="B123" s="7"/>
      <c r="C123" s="6" t="s">
        <v>58</v>
      </c>
      <c r="D123" s="5">
        <v>19</v>
      </c>
      <c r="E123" s="6">
        <v>22</v>
      </c>
      <c r="F123" s="6">
        <v>9</v>
      </c>
      <c r="G123" s="6">
        <v>1</v>
      </c>
      <c r="H123" s="6">
        <v>12</v>
      </c>
      <c r="I123" s="6">
        <v>45</v>
      </c>
      <c r="J123" s="6">
        <v>50</v>
      </c>
      <c r="K123" s="5"/>
      <c r="L123" s="6">
        <v>16</v>
      </c>
      <c r="M123" s="6">
        <v>11</v>
      </c>
      <c r="N123" s="6">
        <v>8</v>
      </c>
      <c r="O123" s="6">
        <v>0</v>
      </c>
      <c r="P123" s="6">
        <v>3</v>
      </c>
      <c r="Q123" s="6">
        <v>31</v>
      </c>
      <c r="R123" s="6">
        <v>15</v>
      </c>
      <c r="S123" s="6"/>
      <c r="T123" s="6">
        <v>3</v>
      </c>
      <c r="U123" s="6">
        <v>11</v>
      </c>
      <c r="V123" s="6">
        <v>1</v>
      </c>
      <c r="W123" s="6">
        <v>1</v>
      </c>
      <c r="X123" s="6">
        <v>9</v>
      </c>
      <c r="Y123" s="6">
        <v>14</v>
      </c>
      <c r="Z123" s="8">
        <v>35</v>
      </c>
    </row>
    <row r="124" spans="2:26" x14ac:dyDescent="0.25">
      <c r="B124" s="7"/>
      <c r="C124" s="6" t="s">
        <v>43</v>
      </c>
      <c r="D124" s="5">
        <v>16</v>
      </c>
      <c r="E124" s="6">
        <v>22</v>
      </c>
      <c r="F124" s="6">
        <v>6</v>
      </c>
      <c r="G124" s="6">
        <v>4</v>
      </c>
      <c r="H124" s="6">
        <v>12</v>
      </c>
      <c r="I124" s="6">
        <v>26</v>
      </c>
      <c r="J124" s="6">
        <v>51</v>
      </c>
      <c r="K124" s="5"/>
      <c r="L124" s="6">
        <v>14</v>
      </c>
      <c r="M124" s="6">
        <v>11</v>
      </c>
      <c r="N124" s="6">
        <v>6</v>
      </c>
      <c r="O124" s="6">
        <v>2</v>
      </c>
      <c r="P124" s="6">
        <v>3</v>
      </c>
      <c r="Q124" s="6">
        <v>17</v>
      </c>
      <c r="R124" s="6">
        <v>15</v>
      </c>
      <c r="S124" s="6"/>
      <c r="T124" s="6">
        <v>2</v>
      </c>
      <c r="U124" s="6">
        <v>11</v>
      </c>
      <c r="V124" s="6">
        <v>0</v>
      </c>
      <c r="W124" s="6">
        <v>2</v>
      </c>
      <c r="X124" s="6">
        <v>9</v>
      </c>
      <c r="Y124" s="6">
        <v>9</v>
      </c>
      <c r="Z124" s="8">
        <v>36</v>
      </c>
    </row>
    <row r="125" spans="2:26" ht="15.75" thickBot="1" x14ac:dyDescent="0.3">
      <c r="B125" s="33"/>
      <c r="C125" s="34" t="s">
        <v>36</v>
      </c>
      <c r="D125" s="36">
        <v>13</v>
      </c>
      <c r="E125" s="34">
        <v>22</v>
      </c>
      <c r="F125" s="34">
        <v>6</v>
      </c>
      <c r="G125" s="34">
        <v>1</v>
      </c>
      <c r="H125" s="34">
        <v>15</v>
      </c>
      <c r="I125" s="34">
        <v>37</v>
      </c>
      <c r="J125" s="34">
        <v>57</v>
      </c>
      <c r="K125" s="36"/>
      <c r="L125" s="34">
        <v>13</v>
      </c>
      <c r="M125" s="34">
        <v>11</v>
      </c>
      <c r="N125" s="34">
        <v>6</v>
      </c>
      <c r="O125" s="34">
        <v>1</v>
      </c>
      <c r="P125" s="34">
        <v>4</v>
      </c>
      <c r="Q125" s="34">
        <v>25</v>
      </c>
      <c r="R125" s="34">
        <v>18</v>
      </c>
      <c r="S125" s="34"/>
      <c r="T125" s="34">
        <v>0</v>
      </c>
      <c r="U125" s="34">
        <v>11</v>
      </c>
      <c r="V125" s="34">
        <v>0</v>
      </c>
      <c r="W125" s="34">
        <v>0</v>
      </c>
      <c r="X125" s="34">
        <v>11</v>
      </c>
      <c r="Y125" s="34">
        <v>12</v>
      </c>
      <c r="Z125" s="37">
        <v>39</v>
      </c>
    </row>
  </sheetData>
  <sheetProtection sheet="1" objects="1" scenarios="1"/>
  <mergeCells count="6">
    <mergeCell ref="B112:Z112"/>
    <mergeCell ref="B97:J97"/>
    <mergeCell ref="B56:J56"/>
    <mergeCell ref="B69:J69"/>
    <mergeCell ref="B4:J4"/>
    <mergeCell ref="B82:J82"/>
  </mergeCells>
  <hyperlinks>
    <hyperlink ref="C47" r:id="rId1" display="http://www.lfp.es/Temporada/FichaClub.aspx?IDParam=5"/>
    <hyperlink ref="C48" r:id="rId2" display="http://www.lfp.es/Temporada/FichaClub.aspx?IDParam=17"/>
    <hyperlink ref="C50" r:id="rId3" display="http://www.lfp.es/Temporada/FichaClub.aspx?IDParam=8"/>
    <hyperlink ref="C51" r:id="rId4" display="http://www.lfp.es/Temporada/FichaClub.aspx?IDParam=19"/>
    <hyperlink ref="C52" r:id="rId5" display="http://www.lfp.es/Temporada/FichaClub.aspx?IDParam=32"/>
    <hyperlink ref="C58" r:id="rId6" display="http://www.lfp.es/Temporada/FichaClub.aspx?IDParam=15"/>
    <hyperlink ref="C59" r:id="rId7" display="http://www.lfp.es/Temporada/FichaClub.aspx?IDParam=2"/>
    <hyperlink ref="C60" r:id="rId8" display="http://www.lfp.es/Temporada/FichaClub.aspx?IDParam=8"/>
    <hyperlink ref="C61" r:id="rId9" display="http://www.lfp.es/Temporada/FichaClub.aspx?IDParam=5"/>
    <hyperlink ref="C62" r:id="rId10" display="http://www.lfp.es/Temporada/FichaClub.aspx?IDParam=6"/>
    <hyperlink ref="C63" r:id="rId11" display="http://www.lfp.es/Temporada/FichaClub.aspx?IDParam=32"/>
    <hyperlink ref="C65" r:id="rId12" display="http://www.lfp.es/Temporada/FichaClub.aspx?IDParam=17"/>
    <hyperlink ref="C66" r:id="rId13" display="http://www.lfp.es/Temporada/FichaClub.aspx?IDParam=19"/>
    <hyperlink ref="C71" r:id="rId14" display="http://www.lfp.es/Temporada/FichaClub.aspx?IDParam=2"/>
    <hyperlink ref="C72" r:id="rId15" display="http://www.lfp.es/Temporada/FichaClub.aspx?IDParam=15"/>
    <hyperlink ref="C73" r:id="rId16" display="http://www.lfp.es/Temporada/FichaClub.aspx?IDParam=17"/>
    <hyperlink ref="C74" r:id="rId17" display="http://www.lfp.es/Temporada/FichaClub.aspx?IDParam=6"/>
    <hyperlink ref="C75" r:id="rId18" display="http://www.lfp.es/Temporada/FichaClub.aspx?IDParam=32"/>
    <hyperlink ref="C77" r:id="rId19" display="http://www.lfp.es/Temporada/FichaClub.aspx?IDParam=19"/>
    <hyperlink ref="C78" r:id="rId20" display="http://www.lfp.es/Temporada/FichaClub.aspx?IDParam=8"/>
    <hyperlink ref="C79" r:id="rId21" display="http://www.lfp.es/Temporada/FichaClub.aspx?IDParam=5"/>
    <hyperlink ref="C84" r:id="rId22" display="http://www.lfp.es/Temporada/FichaClub.aspx?IDParam=6"/>
    <hyperlink ref="C85" r:id="rId23" display="http://www.lfp.es/Temporada/FichaClub.aspx?IDParam=15"/>
    <hyperlink ref="C87" r:id="rId24" display="http://www.lfp.es/Temporada/FichaClub.aspx?IDParam=2"/>
    <hyperlink ref="C88" r:id="rId25" display="http://www.lfp.es/Temporada/FichaClub.aspx?IDParam=18"/>
    <hyperlink ref="C89" r:id="rId26" display="http://www.lfp.es/Temporada/FichaClub.aspx?IDParam=5"/>
    <hyperlink ref="C90" r:id="rId27" display="http://www.lfp.es/Temporada/FichaClub.aspx?IDParam=3"/>
    <hyperlink ref="C91" r:id="rId28" display="http://www.lfp.es/Temporada/FichaClub.aspx?IDParam=8"/>
    <hyperlink ref="C92" r:id="rId29" display="http://www.lfp.es/Temporada/FichaClub.aspx?IDParam=19"/>
    <hyperlink ref="C93" r:id="rId30" display="http://www.lfp.es/Temporada/FichaClub.aspx?IDParam=17"/>
    <hyperlink ref="C94" r:id="rId31" display="http://www.lfp.es/Temporada/FichaClub.aspx?IDParam=32"/>
    <hyperlink ref="C99" r:id="rId32" display="http://www.lfp.es/Temporada/FichaClub.aspx?IDParam=2"/>
    <hyperlink ref="C100" r:id="rId33" display="http://www.lfp.es/Temporada/FichaClub.aspx?IDParam=15"/>
    <hyperlink ref="C102" r:id="rId34" display="http://www.lfp.es/Temporada/FichaClub.aspx?IDParam=17"/>
    <hyperlink ref="C103" r:id="rId35" display="http://www.lfp.es/Temporada/FichaClub.aspx?IDParam=5"/>
    <hyperlink ref="C104" r:id="rId36" display="http://www.lfp.es/Temporada/FichaClub.aspx?IDParam=27"/>
    <hyperlink ref="C105" r:id="rId37" display="http://www.lfp.es/Temporada/FichaClub.aspx?IDParam=6"/>
    <hyperlink ref="C106" r:id="rId38" display="http://www.lfp.es/Temporada/FichaClub.aspx?IDParam=19"/>
    <hyperlink ref="C107" r:id="rId39" display="http://www.lfp.es/Temporada/FichaClub.aspx?IDParam=8"/>
    <hyperlink ref="C108" r:id="rId40" display="http://www.lfp.es/Temporada/FichaClub.aspx?IDParam=18"/>
    <hyperlink ref="C109" r:id="rId41" display="http://www.lfp.es/Temporada/FichaClub.aspx?IDParam=3"/>
    <hyperlink ref="C110" r:id="rId42" display="http://www.lfp.es/Temporada/FichaClub.aspx?IDParam=14"/>
  </hyperlinks>
  <pageMargins left="0.7" right="0.7" top="0.75" bottom="0.75" header="0.3" footer="0.3"/>
  <drawing r:id="rId4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29"/>
  <sheetViews>
    <sheetView showGridLines="0" showRowColHeaders="0" zoomScaleNormal="100" workbookViewId="0">
      <selection activeCell="K4" sqref="K4:S4"/>
    </sheetView>
  </sheetViews>
  <sheetFormatPr baseColWidth="10" defaultColWidth="0" defaultRowHeight="15" zeroHeight="1" x14ac:dyDescent="0.25"/>
  <cols>
    <col min="1" max="9" width="3" bestFit="1" customWidth="1"/>
    <col min="10" max="10" width="3" customWidth="1"/>
    <col min="11" max="19" width="11.42578125" customWidth="1"/>
    <col min="20" max="16384" width="11.42578125" hidden="1"/>
  </cols>
  <sheetData>
    <row r="1" spans="1:19" ht="15.75" customHeight="1" x14ac:dyDescent="0.25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K1" s="67" t="s">
        <v>193</v>
      </c>
    </row>
    <row r="2" spans="1:19" ht="15.75" x14ac:dyDescent="0.25">
      <c r="A2" s="222" t="s">
        <v>112</v>
      </c>
      <c r="B2" s="222"/>
      <c r="C2" s="222"/>
      <c r="D2" s="222"/>
      <c r="E2" s="222"/>
      <c r="F2" s="222"/>
      <c r="G2" s="222"/>
      <c r="H2" s="222"/>
      <c r="I2" s="222"/>
    </row>
    <row r="3" spans="1:19" ht="15.75" x14ac:dyDescent="0.25">
      <c r="A3" s="221" t="s">
        <v>113</v>
      </c>
      <c r="B3" s="221"/>
      <c r="C3" s="221"/>
      <c r="D3" s="221"/>
      <c r="E3" s="221"/>
      <c r="F3" s="221"/>
      <c r="G3" s="221"/>
      <c r="H3" s="221"/>
      <c r="I3" s="221"/>
      <c r="K3" s="122" t="s">
        <v>199</v>
      </c>
      <c r="L3" s="123"/>
      <c r="M3" s="123"/>
    </row>
    <row r="4" spans="1:19" ht="15" customHeight="1" x14ac:dyDescent="0.25">
      <c r="A4" s="223" t="s">
        <v>114</v>
      </c>
      <c r="B4" s="223"/>
      <c r="C4" s="223"/>
      <c r="D4" s="223"/>
      <c r="E4" s="223"/>
      <c r="F4" s="223"/>
      <c r="G4" s="223"/>
      <c r="H4" s="223"/>
      <c r="I4" s="223"/>
      <c r="K4" s="265" t="s">
        <v>194</v>
      </c>
      <c r="L4" s="265"/>
      <c r="M4" s="265"/>
      <c r="N4" s="265"/>
      <c r="O4" s="265"/>
      <c r="P4" s="265"/>
      <c r="Q4" s="265"/>
      <c r="R4" s="265"/>
      <c r="S4" s="265"/>
    </row>
    <row r="5" spans="1:19" ht="15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  <c r="K5" s="265" t="s">
        <v>195</v>
      </c>
      <c r="L5" s="265"/>
      <c r="M5" s="265"/>
      <c r="N5" s="265"/>
      <c r="O5" s="265"/>
      <c r="P5" s="265"/>
      <c r="Q5" s="265"/>
      <c r="R5" s="265"/>
      <c r="S5" s="265"/>
    </row>
    <row r="6" spans="1:19" ht="15.75" x14ac:dyDescent="0.25">
      <c r="A6" s="221" t="s">
        <v>104</v>
      </c>
      <c r="B6" s="221"/>
      <c r="C6" s="221"/>
      <c r="D6" s="221"/>
      <c r="E6" s="221"/>
      <c r="F6" s="221"/>
      <c r="G6" s="221"/>
      <c r="H6" s="221"/>
      <c r="I6" s="221"/>
      <c r="K6" s="266" t="s">
        <v>196</v>
      </c>
      <c r="L6" s="266"/>
      <c r="M6" s="266"/>
      <c r="N6" s="266"/>
      <c r="O6" s="266"/>
      <c r="P6" s="266"/>
      <c r="Q6" s="266"/>
      <c r="R6" s="266"/>
      <c r="S6" s="266"/>
    </row>
    <row r="7" spans="1:19" ht="15.75" x14ac:dyDescent="0.25">
      <c r="A7" s="216" t="s">
        <v>105</v>
      </c>
      <c r="B7" s="216"/>
      <c r="C7" s="216"/>
      <c r="D7" s="216"/>
      <c r="E7" s="216"/>
      <c r="F7" s="216"/>
      <c r="G7" s="216"/>
      <c r="H7" s="216"/>
      <c r="I7" s="216"/>
      <c r="K7" s="266"/>
      <c r="L7" s="266"/>
      <c r="M7" s="266"/>
      <c r="N7" s="266"/>
      <c r="O7" s="266"/>
      <c r="P7" s="266"/>
      <c r="Q7" s="266"/>
      <c r="R7" s="266"/>
      <c r="S7" s="266"/>
    </row>
    <row r="8" spans="1:19" ht="15.75" x14ac:dyDescent="0.25">
      <c r="A8" s="221" t="s">
        <v>108</v>
      </c>
      <c r="B8" s="221"/>
      <c r="C8" s="221"/>
      <c r="D8" s="221"/>
      <c r="E8" s="221"/>
      <c r="F8" s="221"/>
      <c r="G8" s="221"/>
      <c r="H8" s="221"/>
      <c r="I8" s="221"/>
      <c r="K8" s="265" t="s">
        <v>197</v>
      </c>
      <c r="L8" s="265"/>
      <c r="M8" s="265"/>
      <c r="N8" s="265"/>
      <c r="O8" s="265"/>
      <c r="P8" s="265"/>
      <c r="Q8" s="265"/>
      <c r="R8" s="265"/>
      <c r="S8" s="265"/>
    </row>
    <row r="9" spans="1:19" ht="15.75" x14ac:dyDescent="0.25">
      <c r="A9" s="216" t="s">
        <v>107</v>
      </c>
      <c r="B9" s="216"/>
      <c r="C9" s="216"/>
      <c r="D9" s="216"/>
      <c r="E9" s="216"/>
      <c r="F9" s="216"/>
      <c r="G9" s="216"/>
      <c r="H9" s="216"/>
      <c r="I9" s="216"/>
    </row>
    <row r="10" spans="1:19" ht="15.75" x14ac:dyDescent="0.25">
      <c r="A10" s="143"/>
      <c r="B10" s="144">
        <v>1</v>
      </c>
      <c r="C10" s="220" t="str">
        <f ca="1">IFERROR('1-Configuracion'!$AC$854,"")</f>
        <v>Atlethic Club</v>
      </c>
      <c r="D10" s="220"/>
      <c r="E10" s="220"/>
      <c r="F10" s="220"/>
      <c r="G10" s="220"/>
      <c r="H10" s="220"/>
      <c r="I10" s="143"/>
    </row>
    <row r="11" spans="1:19" ht="15.75" x14ac:dyDescent="0.25">
      <c r="A11" s="143"/>
      <c r="B11" s="144">
        <v>2</v>
      </c>
      <c r="C11" s="220" t="str">
        <f ca="1">IFERROR('1-Configuracion'!$AC$855,"")</f>
        <v>Atlethic Club</v>
      </c>
      <c r="D11" s="220"/>
      <c r="E11" s="220"/>
      <c r="F11" s="220"/>
      <c r="G11" s="220"/>
      <c r="H11" s="220"/>
      <c r="I11" s="143"/>
    </row>
    <row r="12" spans="1:19" ht="15.75" x14ac:dyDescent="0.25">
      <c r="A12" s="143"/>
      <c r="B12" s="144">
        <v>3</v>
      </c>
      <c r="C12" s="220" t="str">
        <f ca="1">IFERROR('1-Configuracion'!$AC$856,"")</f>
        <v>Atlethic Club</v>
      </c>
      <c r="D12" s="220"/>
      <c r="E12" s="220"/>
      <c r="F12" s="220"/>
      <c r="G12" s="220"/>
      <c r="H12" s="220"/>
      <c r="I12" s="143"/>
    </row>
    <row r="13" spans="1:19" ht="15.75" x14ac:dyDescent="0.25">
      <c r="A13" s="143"/>
      <c r="B13" s="144">
        <v>4</v>
      </c>
      <c r="C13" s="220" t="str">
        <f ca="1">IFERROR('1-Configuracion'!$AC$857,"")</f>
        <v>Atlethic Club</v>
      </c>
      <c r="D13" s="220"/>
      <c r="E13" s="220"/>
      <c r="F13" s="220"/>
      <c r="G13" s="220"/>
      <c r="H13" s="220"/>
      <c r="I13" s="143"/>
    </row>
    <row r="14" spans="1:19" ht="15.75" x14ac:dyDescent="0.25">
      <c r="A14" s="143"/>
      <c r="B14" s="144">
        <v>5</v>
      </c>
      <c r="C14" s="220" t="str">
        <f ca="1">IFERROR('1-Configuracion'!$AC$858,"")</f>
        <v>Atlethic Club</v>
      </c>
      <c r="D14" s="220"/>
      <c r="E14" s="220"/>
      <c r="F14" s="220"/>
      <c r="G14" s="220"/>
      <c r="H14" s="220"/>
      <c r="I14" s="143"/>
    </row>
    <row r="15" spans="1:19" ht="15.75" x14ac:dyDescent="0.25">
      <c r="A15" s="143"/>
      <c r="B15" s="219" t="s">
        <v>116</v>
      </c>
      <c r="C15" s="219"/>
      <c r="D15" s="219"/>
      <c r="E15" s="219"/>
      <c r="F15" s="219"/>
      <c r="G15" s="219"/>
      <c r="H15" s="219"/>
      <c r="I15" s="143"/>
    </row>
    <row r="16" spans="1:19" ht="15.75" x14ac:dyDescent="0.25">
      <c r="A16" s="143"/>
      <c r="B16" s="144">
        <v>17</v>
      </c>
      <c r="C16" s="220" t="str">
        <f ca="1">IFERROR('1-Configuracion'!$AC$870,"")</f>
        <v>Atlethic Club</v>
      </c>
      <c r="D16" s="220"/>
      <c r="E16" s="220"/>
      <c r="F16" s="220"/>
      <c r="G16" s="220"/>
      <c r="H16" s="220"/>
      <c r="I16" s="143"/>
    </row>
    <row r="17" spans="1:9" ht="15.75" x14ac:dyDescent="0.25">
      <c r="A17" s="143"/>
      <c r="B17" s="144">
        <v>18</v>
      </c>
      <c r="C17" s="220" t="str">
        <f ca="1">IFERROR('1-Configuracion'!$AC$871,"")</f>
        <v>Atlethic Club</v>
      </c>
      <c r="D17" s="220"/>
      <c r="E17" s="220"/>
      <c r="F17" s="220"/>
      <c r="G17" s="220"/>
      <c r="H17" s="220"/>
      <c r="I17" s="143"/>
    </row>
    <row r="18" spans="1:9" ht="15.75" x14ac:dyDescent="0.25">
      <c r="A18" s="143"/>
      <c r="B18" s="144">
        <v>19</v>
      </c>
      <c r="C18" s="220" t="str">
        <f ca="1">IFERROR('1-Configuracion'!$AC$872,"")</f>
        <v>Atlethic Club</v>
      </c>
      <c r="D18" s="220"/>
      <c r="E18" s="220"/>
      <c r="F18" s="220"/>
      <c r="G18" s="220"/>
      <c r="H18" s="220"/>
      <c r="I18" s="143"/>
    </row>
    <row r="19" spans="1:9" ht="15.75" x14ac:dyDescent="0.25">
      <c r="A19" s="143"/>
      <c r="B19" s="144">
        <v>20</v>
      </c>
      <c r="C19" s="220" t="str">
        <f ca="1">IFERROR('1-Configuracion'!$AC$873,"")</f>
        <v>Atlethic Club</v>
      </c>
      <c r="D19" s="220"/>
      <c r="E19" s="220"/>
      <c r="F19" s="220"/>
      <c r="G19" s="220"/>
      <c r="H19" s="220"/>
      <c r="I19" s="143"/>
    </row>
    <row r="20" spans="1:9" ht="15.75" x14ac:dyDescent="0.25">
      <c r="A20" s="216" t="s">
        <v>106</v>
      </c>
      <c r="B20" s="216"/>
      <c r="C20" s="216"/>
      <c r="D20" s="216"/>
      <c r="E20" s="216"/>
      <c r="F20" s="216"/>
      <c r="G20" s="216"/>
      <c r="H20" s="216"/>
      <c r="I20" s="216"/>
    </row>
    <row r="21" spans="1:9" x14ac:dyDescent="0.25">
      <c r="A21" s="154">
        <v>1</v>
      </c>
      <c r="B21" s="154">
        <v>2</v>
      </c>
      <c r="C21" s="154">
        <v>3</v>
      </c>
      <c r="D21" s="154">
        <v>4</v>
      </c>
      <c r="E21" s="154">
        <v>5</v>
      </c>
      <c r="F21" s="154">
        <v>6</v>
      </c>
      <c r="G21" s="154">
        <v>7</v>
      </c>
      <c r="H21" s="154">
        <v>8</v>
      </c>
      <c r="I21" s="154">
        <v>9</v>
      </c>
    </row>
    <row r="22" spans="1:9" x14ac:dyDescent="0.25">
      <c r="A22" s="154">
        <v>10</v>
      </c>
      <c r="B22" s="154">
        <v>11</v>
      </c>
      <c r="C22" s="154">
        <v>12</v>
      </c>
      <c r="D22" s="154">
        <v>13</v>
      </c>
      <c r="E22" s="154">
        <v>14</v>
      </c>
      <c r="F22" s="154">
        <v>15</v>
      </c>
      <c r="G22" s="154">
        <v>16</v>
      </c>
      <c r="H22" s="154">
        <v>17</v>
      </c>
      <c r="I22" s="154">
        <v>18</v>
      </c>
    </row>
    <row r="23" spans="1:9" x14ac:dyDescent="0.25">
      <c r="A23" s="154">
        <v>19</v>
      </c>
      <c r="B23" s="154">
        <v>20</v>
      </c>
      <c r="C23" s="154">
        <v>21</v>
      </c>
      <c r="D23" s="154">
        <v>22</v>
      </c>
      <c r="E23" s="154">
        <v>23</v>
      </c>
      <c r="F23" s="154">
        <v>24</v>
      </c>
      <c r="G23" s="154">
        <v>25</v>
      </c>
      <c r="H23" s="154">
        <v>26</v>
      </c>
      <c r="I23" s="154">
        <v>27</v>
      </c>
    </row>
    <row r="24" spans="1:9" x14ac:dyDescent="0.25">
      <c r="A24" s="154">
        <v>28</v>
      </c>
      <c r="B24" s="154">
        <v>29</v>
      </c>
      <c r="C24" s="154">
        <v>30</v>
      </c>
      <c r="D24" s="154">
        <v>31</v>
      </c>
      <c r="E24" s="154">
        <v>32</v>
      </c>
      <c r="F24" s="154">
        <v>33</v>
      </c>
      <c r="G24" s="154">
        <v>34</v>
      </c>
      <c r="H24" s="154">
        <v>35</v>
      </c>
      <c r="I24" s="154">
        <v>36</v>
      </c>
    </row>
    <row r="25" spans="1:9" x14ac:dyDescent="0.25">
      <c r="A25" s="154">
        <v>37</v>
      </c>
      <c r="B25" s="154">
        <v>38</v>
      </c>
      <c r="C25" s="154"/>
      <c r="D25" s="124"/>
      <c r="E25" s="124"/>
      <c r="F25" s="264" t="s">
        <v>188</v>
      </c>
      <c r="G25" s="264"/>
      <c r="H25" s="264"/>
      <c r="I25" s="264"/>
    </row>
    <row r="26" spans="1:9" x14ac:dyDescent="0.25">
      <c r="A26" s="218" t="s">
        <v>189</v>
      </c>
      <c r="B26" s="218"/>
      <c r="C26" s="218"/>
      <c r="D26" s="218"/>
      <c r="E26" s="218"/>
      <c r="F26" s="218"/>
      <c r="G26" s="218"/>
      <c r="H26" s="218"/>
      <c r="I26" s="218"/>
    </row>
    <row r="27" spans="1:9" x14ac:dyDescent="0.25">
      <c r="A27" s="124"/>
      <c r="B27" s="124"/>
      <c r="C27" s="124"/>
      <c r="D27" s="124"/>
      <c r="E27" s="124"/>
      <c r="F27" s="124"/>
      <c r="G27" s="124"/>
      <c r="H27" s="124"/>
      <c r="I27" s="124"/>
    </row>
    <row r="28" spans="1:9" hidden="1" x14ac:dyDescent="0.25"/>
    <row r="29" spans="1:9" hidden="1" x14ac:dyDescent="0.25"/>
  </sheetData>
  <sheetProtection sheet="1" objects="1" scenarios="1"/>
  <mergeCells count="25">
    <mergeCell ref="A1:I1"/>
    <mergeCell ref="A2:I2"/>
    <mergeCell ref="A3:I3"/>
    <mergeCell ref="A4:I5"/>
    <mergeCell ref="A6:I6"/>
    <mergeCell ref="C12:H12"/>
    <mergeCell ref="K5:S5"/>
    <mergeCell ref="K6:S7"/>
    <mergeCell ref="K8:S8"/>
    <mergeCell ref="K4:S4"/>
    <mergeCell ref="A7:I7"/>
    <mergeCell ref="A8:I8"/>
    <mergeCell ref="A9:I9"/>
    <mergeCell ref="C10:H10"/>
    <mergeCell ref="C11:H11"/>
    <mergeCell ref="C19:H19"/>
    <mergeCell ref="A20:I20"/>
    <mergeCell ref="F25:I25"/>
    <mergeCell ref="A26:I26"/>
    <mergeCell ref="C13:H13"/>
    <mergeCell ref="C14:H14"/>
    <mergeCell ref="B15:H15"/>
    <mergeCell ref="C16:H16"/>
    <mergeCell ref="C17:H17"/>
    <mergeCell ref="C18:H18"/>
  </mergeCells>
  <hyperlinks>
    <hyperlink ref="A2" r:id="rId1"/>
    <hyperlink ref="A3" r:id="rId2"/>
    <hyperlink ref="A6:I6" location="Portada!A1" display="Portada"/>
    <hyperlink ref="A20:I20" location="'1-Jornadas'!A1" display="Jornadas"/>
    <hyperlink ref="A8:I8" location="'1-Graficos'!A1" display="Estadísticas"/>
    <hyperlink ref="A9:I9" location="'1-Clasificacion'!A1" display="Clasificación"/>
    <hyperlink ref="A26:I26" r:id="rId3" display="Licencia de Creative Commons"/>
    <hyperlink ref="A21" location="Primera_Jornada" display="Primera_Jornada"/>
    <hyperlink ref="B21" location="Segunda_Jornada" display="Segunda_Jornada"/>
    <hyperlink ref="C21" location="Tercera_Jornada" display="Tercera_Jornada"/>
    <hyperlink ref="D21" location="Cuarta_Jornada" display="Cuarta_Jornada"/>
    <hyperlink ref="E21" location="Quinta_Jornada" display="Quinta_Jornada"/>
    <hyperlink ref="F21" location="Sexta_Jornada" display="Sexta_Jornada"/>
    <hyperlink ref="G21" location="Séptima_Jornada" display="Séptima_Jornada"/>
    <hyperlink ref="H21" location="Octava_Jornada" display="Octava_Jornada"/>
    <hyperlink ref="I21" location="Novena_Jornada" display="Novena_Jornada"/>
    <hyperlink ref="A22" location="Décima_Jornada" display="Décima_Jornada"/>
    <hyperlink ref="B22" location="Undécima_Jornada" display="Undécima_Jornada"/>
    <hyperlink ref="C22" location="Duodécima_Jornada" display="Duodécima_Jornada"/>
    <hyperlink ref="D22" location="Decimotercera_Jornada" display="Decimotercera_Jornada"/>
    <hyperlink ref="E22" location="Decimocuarta_Jornada" display="Decimocuarta_Jornada"/>
    <hyperlink ref="F22" location="Decimoquinta_Jornada" display="Decimoquinta_Jornada"/>
    <hyperlink ref="G22" location="Decimosexta_Jornada" display="Decimosexta_Jornada"/>
    <hyperlink ref="H22" location="Decimoséptima_Jornada" display="Decimoséptima_Jornada"/>
    <hyperlink ref="I22" location="Decimoctava_Jornada" display="Decimoctava_Jornada"/>
    <hyperlink ref="A23" location="Decimonovena_Jornada" display="Decimonovena_Jornada"/>
    <hyperlink ref="B23" location="Vigésima_Jornada" display="Vigésima_Jornada"/>
    <hyperlink ref="C23" location="Vigésimoprimera_Jornada" display="Vigésimoprimera_Jornada"/>
    <hyperlink ref="D23" location="Vigésimosegunda_Jornada" display="Vigésimosegunda_Jornada"/>
    <hyperlink ref="E23" location="Vigésimotercera_Jornada" display="Vigésimotercera_Jornada"/>
    <hyperlink ref="F23" location="Vigésimocuarta_Jornada" display="Vigésimocuarta_Jornada"/>
    <hyperlink ref="G23" location="Vigésimoquinta_Jornada" display="Vigésimoquinta_Jornada"/>
    <hyperlink ref="H23" location="Vigésimosexta_Jornada" display="Vigésimosexta_Jornada"/>
    <hyperlink ref="I23" location="Vigésimoséptima_Jornada" display="Vigésimoséptima_Jornada"/>
    <hyperlink ref="A24" location="Vigésimoctava_Jornada" display="Vigésimoctava_Jornada"/>
    <hyperlink ref="B24" location="Vigésimonovena_Jornada" display="Vigésimonovena_Jornada"/>
    <hyperlink ref="C24" location="Trigésima_Jornada" display="Trigésima_Jornada"/>
    <hyperlink ref="D24" location="Trigésimoprimera_Jornada" display="Trigésimoprimera_Jornada"/>
    <hyperlink ref="E24" location="Trigésimosegunda_Jornada" display="Trigésimosegunda_Jornada"/>
    <hyperlink ref="F24" location="Trigésimotercera_Jornada" display="Trigésimotercera_Jornada"/>
    <hyperlink ref="G24" location="Trigésimocuarta_Jornada" display="Trigésimocuarta_Jornada"/>
    <hyperlink ref="H24" location="Trigésimoquinta_Jornada" display="Trigésimoquinta_Jornada"/>
    <hyperlink ref="I24" location="Trigésimosexta_Jornada" display="Trigésimosexta_Jornada"/>
    <hyperlink ref="A25" location="Trigésimoséptima_Jornada" display="Trigésimoséptima_Jornada"/>
    <hyperlink ref="B25" location="Trigésimoctava_Jornada" display="Trigésimoctava_Jornada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L895"/>
  <sheetViews>
    <sheetView zoomScaleNormal="100" workbookViewId="0">
      <selection activeCell="N2" sqref="N2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21.42578125" customWidth="1"/>
    <col min="5" max="5" width="20.7109375" customWidth="1"/>
    <col min="6" max="6" width="10.28515625" customWidth="1"/>
    <col min="7" max="13" width="3.7109375" customWidth="1"/>
    <col min="14" max="14" width="8.7109375" customWidth="1"/>
    <col min="16" max="16" width="20.7109375" customWidth="1"/>
    <col min="17" max="24" width="3.7109375" customWidth="1"/>
    <col min="25" max="25" width="8.7109375" customWidth="1"/>
    <col min="26" max="27" width="5.7109375" customWidth="1"/>
    <col min="28" max="28" width="4" customWidth="1"/>
    <col min="29" max="29" width="20.7109375" customWidth="1"/>
    <col min="30" max="37" width="3.7109375" customWidth="1"/>
    <col min="38" max="38" width="8.7109375" customWidth="1"/>
  </cols>
  <sheetData>
    <row r="1" spans="2:38" thickBot="1" x14ac:dyDescent="0.35">
      <c r="B1" s="226" t="s">
        <v>48</v>
      </c>
      <c r="C1" s="227"/>
      <c r="E1" s="88">
        <v>1</v>
      </c>
      <c r="F1" s="95" t="s">
        <v>21</v>
      </c>
      <c r="G1" s="95" t="s">
        <v>22</v>
      </c>
      <c r="H1" s="95" t="s">
        <v>23</v>
      </c>
      <c r="I1" s="95" t="s">
        <v>24</v>
      </c>
      <c r="J1" s="95" t="s">
        <v>25</v>
      </c>
      <c r="K1" s="95" t="s">
        <v>26</v>
      </c>
      <c r="L1" s="95" t="s">
        <v>27</v>
      </c>
      <c r="M1" s="96" t="s">
        <v>135</v>
      </c>
      <c r="N1" s="98" t="s">
        <v>198</v>
      </c>
      <c r="P1" s="88">
        <v>1</v>
      </c>
      <c r="Q1" s="89" t="s">
        <v>21</v>
      </c>
      <c r="R1" s="87" t="s">
        <v>22</v>
      </c>
      <c r="S1" s="83" t="s">
        <v>23</v>
      </c>
      <c r="T1" s="83" t="s">
        <v>24</v>
      </c>
      <c r="U1" s="83" t="s">
        <v>25</v>
      </c>
      <c r="V1" s="83" t="s">
        <v>26</v>
      </c>
      <c r="W1" s="83" t="s">
        <v>27</v>
      </c>
      <c r="X1" s="84" t="s">
        <v>135</v>
      </c>
      <c r="Y1" s="84" t="s">
        <v>136</v>
      </c>
      <c r="Z1" s="90"/>
      <c r="AA1" s="90"/>
      <c r="AC1" s="88">
        <v>1</v>
      </c>
      <c r="AD1" s="89" t="s">
        <v>21</v>
      </c>
      <c r="AE1" s="87" t="s">
        <v>22</v>
      </c>
      <c r="AF1" s="83" t="s">
        <v>23</v>
      </c>
      <c r="AG1" s="83" t="s">
        <v>24</v>
      </c>
      <c r="AH1" s="83" t="s">
        <v>25</v>
      </c>
      <c r="AI1" s="83" t="s">
        <v>26</v>
      </c>
      <c r="AJ1" s="83" t="s">
        <v>27</v>
      </c>
      <c r="AK1" s="84" t="s">
        <v>135</v>
      </c>
      <c r="AL1" s="84" t="s">
        <v>136</v>
      </c>
    </row>
    <row r="2" spans="2:38" thickBot="1" x14ac:dyDescent="0.35">
      <c r="B2" s="76">
        <v>1</v>
      </c>
      <c r="C2" s="77" t="s">
        <v>81</v>
      </c>
      <c r="E2" s="91"/>
      <c r="F2" s="93" t="str">
        <f>'1-Rangos'!C1</f>
        <v>'1-Jornadas'!P5:P14</v>
      </c>
      <c r="G2" s="93" t="str">
        <f>'1-Rangos'!D1</f>
        <v>'1-Jornadas'!N5:N14</v>
      </c>
      <c r="H2" s="93" t="str">
        <f>'1-Rangos'!E1</f>
        <v>'1-Jornadas'!S5:S14</v>
      </c>
      <c r="I2" s="93" t="str">
        <f>'1-Rangos'!F1</f>
        <v>'1-Jornadas'!U5:U14</v>
      </c>
      <c r="J2" s="93" t="str">
        <f>'1-Rangos'!G1</f>
        <v>'1-Jornadas'!M5:M14</v>
      </c>
      <c r="K2" s="93" t="str">
        <f>'1-Rangos'!H1</f>
        <v>'1-Jornadas'!Q5:Q14</v>
      </c>
      <c r="L2" s="93" t="str">
        <f>'1-Rangos'!I1</f>
        <v>'1-Jornadas'!R5:R14</v>
      </c>
      <c r="M2" s="91"/>
      <c r="N2" s="91"/>
    </row>
    <row r="3" spans="2:38" x14ac:dyDescent="0.25">
      <c r="B3" s="62">
        <v>2</v>
      </c>
      <c r="C3" s="31" t="s">
        <v>86</v>
      </c>
      <c r="E3" s="80" t="str">
        <f t="shared" ref="E3:E22" si="0">B24</f>
        <v>Atlethic Club</v>
      </c>
      <c r="F3" s="97">
        <f ca="1">SUMIF(INDIRECT(F2),'1-Configuracion'!E3,INDIRECT(G2))+SUMIF(INDIRECT(H2),'1-Configuracion'!E3,INDIRECT(I2))</f>
        <v>0</v>
      </c>
      <c r="G3" s="94">
        <f ca="1">SUMIF(INDIRECT(F2),'1-Configuracion'!E3,INDIRECT(J2))+SUMIF(INDIRECT(H2),'1-Configuracion'!E3,INDIRECT(J2))</f>
        <v>0</v>
      </c>
      <c r="H3" s="94">
        <f ca="1">IF(G3&gt;0,IF(F3=3,1,0),0)</f>
        <v>0</v>
      </c>
      <c r="I3" s="94">
        <f ca="1">IF(G3&gt;0,IF(F3=1,1,0),0)</f>
        <v>0</v>
      </c>
      <c r="J3" s="94">
        <f ca="1">IF(G3&gt;0,IF(F3=0,1,0),0)</f>
        <v>0</v>
      </c>
      <c r="K3" s="94">
        <f ca="1">SUMIF(INDIRECT(F2),'1-Configuracion'!E3,INDIRECT(K2))+SUMIF(INDIRECT(H2),'1-Configuracion'!E3,INDIRECT(L2))</f>
        <v>0</v>
      </c>
      <c r="L3" s="94">
        <f ca="1">SUMIF(INDIRECT(F2),'1-Configuracion'!E3,INDIRECT(L2))+SUMIF(INDIRECT(H2),'1-Configuracion'!E3,INDIRECT(K2))</f>
        <v>0</v>
      </c>
      <c r="M3" s="99">
        <f ca="1">K3-L3</f>
        <v>0</v>
      </c>
      <c r="N3" s="102">
        <f ca="1">F3*1000+M3*100+K3</f>
        <v>0</v>
      </c>
      <c r="P3" s="81" t="str">
        <f>E3</f>
        <v>Atlethic Club</v>
      </c>
      <c r="Q3" s="85">
        <f t="shared" ref="Q3:Q22" ca="1" si="1">F3</f>
        <v>0</v>
      </c>
      <c r="R3" s="6">
        <f t="shared" ref="R3:R22" ca="1" si="2">G3</f>
        <v>0</v>
      </c>
      <c r="S3" s="6">
        <f t="shared" ref="S3:S22" ca="1" si="3">H3</f>
        <v>0</v>
      </c>
      <c r="T3" s="6">
        <f t="shared" ref="T3:T22" ca="1" si="4">I3</f>
        <v>0</v>
      </c>
      <c r="U3" s="6">
        <f t="shared" ref="U3:U22" ca="1" si="5">J3</f>
        <v>0</v>
      </c>
      <c r="V3" s="6">
        <f t="shared" ref="V3:V22" ca="1" si="6">K3</f>
        <v>0</v>
      </c>
      <c r="W3" s="6">
        <f t="shared" ref="W3:W22" ca="1" si="7">L3</f>
        <v>0</v>
      </c>
      <c r="X3" s="8">
        <f t="shared" ref="X3:X22" ca="1" si="8">M3</f>
        <v>0</v>
      </c>
      <c r="Y3" s="8">
        <f t="shared" ref="Y3:Y22" ca="1" si="9">N3</f>
        <v>0</v>
      </c>
      <c r="Z3" s="61">
        <f ca="1">MATCH(P3,AC3:AC22,0)</f>
        <v>1</v>
      </c>
      <c r="AA3" s="91"/>
      <c r="AB3">
        <v>1</v>
      </c>
      <c r="AC3" s="81" t="str">
        <f ca="1">INDEX(P3:P22,MATCH(LARGE(Y3:Y22,AB3),Y3:Y22,0))</f>
        <v>Atlethic Club</v>
      </c>
      <c r="AD3" s="85">
        <f ca="1">LOOKUP(AC3,P3:P22,Q3:Q22)</f>
        <v>0</v>
      </c>
      <c r="AE3" s="6">
        <f ca="1">LOOKUP(AC3,P3:P22,R3:R22)</f>
        <v>0</v>
      </c>
      <c r="AF3" s="6">
        <f ca="1">LOOKUP(AC3,P3:P22,S3:S22)</f>
        <v>0</v>
      </c>
      <c r="AG3" s="6">
        <f ca="1">LOOKUP(AC3,P3:P22,T3:T22)</f>
        <v>0</v>
      </c>
      <c r="AH3" s="6">
        <f ca="1">LOOKUP(AC3,P3:P22,U3:U22)</f>
        <v>0</v>
      </c>
      <c r="AI3" s="6">
        <f ca="1">LOOKUP(AC3,P3:P22,V3:V22)</f>
        <v>0</v>
      </c>
      <c r="AJ3" s="6">
        <f ca="1">LOOKUP(AC3,P3:P22,W3:W22)</f>
        <v>0</v>
      </c>
      <c r="AK3" s="8">
        <f ca="1">LOOKUP(AC3,P3:P22,X3:X22)</f>
        <v>0</v>
      </c>
      <c r="AL3" s="8">
        <f ca="1">LOOKUP(AC3,P3:P22,Y3:Y22)</f>
        <v>0</v>
      </c>
    </row>
    <row r="4" spans="2:38" ht="14.45" x14ac:dyDescent="0.3">
      <c r="B4" s="62">
        <v>3</v>
      </c>
      <c r="C4" s="31" t="s">
        <v>53</v>
      </c>
      <c r="E4" s="81" t="str">
        <f t="shared" si="0"/>
        <v>Atlético Madrid</v>
      </c>
      <c r="F4" s="85">
        <f ca="1">SUMIF(INDIRECT(F2),'1-Configuracion'!E4,INDIRECT(G2))+SUMIF(INDIRECT(H2),'1-Configuracion'!E4,INDIRECT(I2))</f>
        <v>0</v>
      </c>
      <c r="G4" s="6">
        <f ca="1">SUMIF(INDIRECT(F2),'1-Configuracion'!E4,INDIRECT(J2))+SUMIF(INDIRECT(H2),'1-Configuracion'!E4,INDIRECT(J2))</f>
        <v>0</v>
      </c>
      <c r="H4" s="6">
        <f t="shared" ref="H4:H22" ca="1" si="10">IF(G4&gt;0,IF(F4=3,1,0),0)</f>
        <v>0</v>
      </c>
      <c r="I4" s="6">
        <f t="shared" ref="I4:I22" ca="1" si="11">IF(G4&gt;0,IF(F4=1,1,0),0)</f>
        <v>0</v>
      </c>
      <c r="J4" s="6">
        <f t="shared" ref="J4:J22" ca="1" si="12">IF(G4&gt;0,IF(F4=0,1,0),0)</f>
        <v>0</v>
      </c>
      <c r="K4" s="6">
        <f ca="1">SUMIF(INDIRECT(F2),'1-Configuracion'!E4,INDIRECT(K2))+SUMIF(INDIRECT(H2),'1-Configuracion'!E4,INDIRECT(L2))</f>
        <v>0</v>
      </c>
      <c r="L4" s="6">
        <f ca="1">SUMIF(INDIRECT(F2),'1-Configuracion'!E4,INDIRECT(L2))+SUMIF(INDIRECT(H2),'1-Configuracion'!E4,INDIRECT(K2))</f>
        <v>0</v>
      </c>
      <c r="M4" s="100">
        <f t="shared" ref="M4:M22" ca="1" si="13">K4-L4</f>
        <v>0</v>
      </c>
      <c r="N4" s="56">
        <f t="shared" ref="N4:N22" ca="1" si="14">F4*1000+M4*100+K4</f>
        <v>0</v>
      </c>
      <c r="P4" s="81" t="str">
        <f t="shared" ref="P4:P22" si="15">E4</f>
        <v>Atlético Madrid</v>
      </c>
      <c r="Q4" s="85">
        <f t="shared" ca="1" si="1"/>
        <v>0</v>
      </c>
      <c r="R4" s="6">
        <f t="shared" ca="1" si="2"/>
        <v>0</v>
      </c>
      <c r="S4" s="6">
        <f t="shared" ca="1" si="3"/>
        <v>0</v>
      </c>
      <c r="T4" s="6">
        <f t="shared" ca="1" si="4"/>
        <v>0</v>
      </c>
      <c r="U4" s="6">
        <f t="shared" ca="1" si="5"/>
        <v>0</v>
      </c>
      <c r="V4" s="6">
        <f t="shared" ca="1" si="6"/>
        <v>0</v>
      </c>
      <c r="W4" s="6">
        <f t="shared" ca="1" si="7"/>
        <v>0</v>
      </c>
      <c r="X4" s="8">
        <f t="shared" ca="1" si="8"/>
        <v>0</v>
      </c>
      <c r="Y4" s="8">
        <f t="shared" ca="1" si="9"/>
        <v>0</v>
      </c>
      <c r="Z4" s="61" t="e">
        <f ca="1">MATCH(P4,AC3:AC22,0)</f>
        <v>#N/A</v>
      </c>
      <c r="AA4" s="91"/>
      <c r="AB4">
        <v>2</v>
      </c>
      <c r="AC4" s="81" t="str">
        <f ca="1">INDEX(P3:P22,MATCH(LARGE(Y3:Y22,AB4),Y3:Y22,0))</f>
        <v>Atlethic Club</v>
      </c>
      <c r="AD4" s="85">
        <f ca="1">LOOKUP(AC4,P3:P22,Q3:Q22)</f>
        <v>0</v>
      </c>
      <c r="AE4" s="6">
        <f ca="1">LOOKUP(AC4,P3:P22,R3:R22)</f>
        <v>0</v>
      </c>
      <c r="AF4" s="6">
        <f ca="1">LOOKUP(AC4,P3:P22,S3:S22)</f>
        <v>0</v>
      </c>
      <c r="AG4" s="6">
        <f ca="1">LOOKUP(AC4,P3:P22,T3:T22)</f>
        <v>0</v>
      </c>
      <c r="AH4" s="6">
        <f ca="1">LOOKUP(AC4,P3:P22,U3:U22)</f>
        <v>0</v>
      </c>
      <c r="AI4" s="6">
        <f ca="1">LOOKUP(AC4,P3:P22,V3:V22)</f>
        <v>0</v>
      </c>
      <c r="AJ4" s="6">
        <f ca="1">LOOKUP(AC4,P3:P22,W3:W22)</f>
        <v>0</v>
      </c>
      <c r="AK4" s="8">
        <f ca="1">LOOKUP(AC4,P3:P22,X3:X22)</f>
        <v>0</v>
      </c>
      <c r="AL4" s="8">
        <f ca="1">LOOKUP(AC4,P3:P22,Y3:Y22)</f>
        <v>0</v>
      </c>
    </row>
    <row r="5" spans="2:38" x14ac:dyDescent="0.25">
      <c r="B5" s="62">
        <v>4</v>
      </c>
      <c r="C5" s="31" t="s">
        <v>82</v>
      </c>
      <c r="E5" s="81" t="str">
        <f t="shared" si="0"/>
        <v>C.A. Osasuna</v>
      </c>
      <c r="F5" s="85">
        <f ca="1">SUMIF(INDIRECT(F2),'1-Configuracion'!E5,INDIRECT(G2))+SUMIF(INDIRECT(H2),'1-Configuracion'!E5,INDIRECT(I2))</f>
        <v>0</v>
      </c>
      <c r="G5" s="6">
        <f ca="1">SUMIF(INDIRECT(F2),'1-Configuracion'!E5,INDIRECT(J2))+SUMIF(INDIRECT(H2),'1-Configuracion'!E5,INDIRECT(J2))</f>
        <v>0</v>
      </c>
      <c r="H5" s="6">
        <f t="shared" ca="1" si="10"/>
        <v>0</v>
      </c>
      <c r="I5" s="6">
        <f t="shared" ca="1" si="11"/>
        <v>0</v>
      </c>
      <c r="J5" s="6">
        <f t="shared" ca="1" si="12"/>
        <v>0</v>
      </c>
      <c r="K5" s="6">
        <f ca="1">SUMIF(INDIRECT(F2),'1-Configuracion'!E5,INDIRECT(K2))+SUMIF(INDIRECT(H2),'1-Configuracion'!E5,INDIRECT(L2))</f>
        <v>0</v>
      </c>
      <c r="L5" s="6">
        <f ca="1">SUMIF(INDIRECT(F2),'1-Configuracion'!E5,INDIRECT(L2))+SUMIF(INDIRECT(H2),'1-Configuracion'!E5,INDIRECT(K2))</f>
        <v>0</v>
      </c>
      <c r="M5" s="100">
        <f t="shared" ca="1" si="13"/>
        <v>0</v>
      </c>
      <c r="N5" s="56">
        <f t="shared" ca="1" si="14"/>
        <v>0</v>
      </c>
      <c r="P5" s="81" t="str">
        <f t="shared" si="15"/>
        <v>C.A. Osasuna</v>
      </c>
      <c r="Q5" s="85">
        <f t="shared" ca="1" si="1"/>
        <v>0</v>
      </c>
      <c r="R5" s="6">
        <f t="shared" ca="1" si="2"/>
        <v>0</v>
      </c>
      <c r="S5" s="6">
        <f t="shared" ca="1" si="3"/>
        <v>0</v>
      </c>
      <c r="T5" s="6">
        <f t="shared" ca="1" si="4"/>
        <v>0</v>
      </c>
      <c r="U5" s="6">
        <f t="shared" ca="1" si="5"/>
        <v>0</v>
      </c>
      <c r="V5" s="6">
        <f t="shared" ca="1" si="6"/>
        <v>0</v>
      </c>
      <c r="W5" s="6">
        <f t="shared" ca="1" si="7"/>
        <v>0</v>
      </c>
      <c r="X5" s="8">
        <f t="shared" ca="1" si="8"/>
        <v>0</v>
      </c>
      <c r="Y5" s="8">
        <f t="shared" ca="1" si="9"/>
        <v>0</v>
      </c>
      <c r="Z5" s="61" t="e">
        <f ca="1">MATCH(P5,AC3:AC22,0)</f>
        <v>#N/A</v>
      </c>
      <c r="AA5" s="91"/>
      <c r="AB5">
        <v>3</v>
      </c>
      <c r="AC5" s="81" t="str">
        <f ca="1">INDEX(P3:P22,MATCH(LARGE(Y3:Y22,AB5),Y3:Y22,0))</f>
        <v>Atlethic Club</v>
      </c>
      <c r="AD5" s="85">
        <f ca="1">LOOKUP(AC5,P3:P22,Q3:Q22)</f>
        <v>0</v>
      </c>
      <c r="AE5" s="6">
        <f ca="1">LOOKUP(AC5,P3:P22,R3:R22)</f>
        <v>0</v>
      </c>
      <c r="AF5" s="6">
        <f ca="1">LOOKUP(AC5,P3:P22,S3:S22)</f>
        <v>0</v>
      </c>
      <c r="AG5" s="6">
        <f ca="1">LOOKUP(AC5,P3:P22,T3:T22)</f>
        <v>0</v>
      </c>
      <c r="AH5" s="6">
        <f ca="1">LOOKUP(AC5,P3:P22,U3:U22)</f>
        <v>0</v>
      </c>
      <c r="AI5" s="6">
        <f ca="1">LOOKUP(AC5,P3:P22,V3:V22)</f>
        <v>0</v>
      </c>
      <c r="AJ5" s="6">
        <f ca="1">LOOKUP(AC5,P3:P22,W3:W22)</f>
        <v>0</v>
      </c>
      <c r="AK5" s="8">
        <f ca="1">LOOKUP(AC5,P3:P22,X3:X22)</f>
        <v>0</v>
      </c>
      <c r="AL5" s="8">
        <f ca="1">LOOKUP(AC5,P3:P22,Y3:Y22)</f>
        <v>0</v>
      </c>
    </row>
    <row r="6" spans="2:38" ht="14.45" x14ac:dyDescent="0.3">
      <c r="B6" s="62">
        <v>5</v>
      </c>
      <c r="C6" s="31" t="s">
        <v>91</v>
      </c>
      <c r="E6" s="81" t="str">
        <f t="shared" si="0"/>
        <v>Celta de Vigo</v>
      </c>
      <c r="F6" s="85">
        <f ca="1">SUMIF(INDIRECT(F2),'1-Configuracion'!E6,INDIRECT(G2))+SUMIF(INDIRECT(H2),'1-Configuracion'!E6,INDIRECT(I2))</f>
        <v>0</v>
      </c>
      <c r="G6" s="6">
        <f ca="1">SUMIF(INDIRECT(F2),'1-Configuracion'!E6,INDIRECT(J2))+SUMIF(INDIRECT(H2),'1-Configuracion'!E6,INDIRECT(J2))</f>
        <v>0</v>
      </c>
      <c r="H6" s="6">
        <f t="shared" ca="1" si="10"/>
        <v>0</v>
      </c>
      <c r="I6" s="6">
        <f t="shared" ca="1" si="11"/>
        <v>0</v>
      </c>
      <c r="J6" s="6">
        <f t="shared" ca="1" si="12"/>
        <v>0</v>
      </c>
      <c r="K6" s="6">
        <f ca="1">SUMIF(INDIRECT(F2),'1-Configuracion'!E6,INDIRECT(K2))+SUMIF(INDIRECT(H2),'1-Configuracion'!E6,INDIRECT(L2))</f>
        <v>0</v>
      </c>
      <c r="L6" s="6">
        <f ca="1">SUMIF(INDIRECT(F2),'1-Configuracion'!E6,INDIRECT(L2))+SUMIF(INDIRECT(H2),'1-Configuracion'!E6,INDIRECT(K2))</f>
        <v>0</v>
      </c>
      <c r="M6" s="100">
        <f t="shared" ca="1" si="13"/>
        <v>0</v>
      </c>
      <c r="N6" s="56">
        <f t="shared" ca="1" si="14"/>
        <v>0</v>
      </c>
      <c r="P6" s="81" t="str">
        <f t="shared" si="15"/>
        <v>Celta de Vigo</v>
      </c>
      <c r="Q6" s="85">
        <f t="shared" ca="1" si="1"/>
        <v>0</v>
      </c>
      <c r="R6" s="6">
        <f t="shared" ca="1" si="2"/>
        <v>0</v>
      </c>
      <c r="S6" s="6">
        <f t="shared" ca="1" si="3"/>
        <v>0</v>
      </c>
      <c r="T6" s="6">
        <f t="shared" ca="1" si="4"/>
        <v>0</v>
      </c>
      <c r="U6" s="6">
        <f t="shared" ca="1" si="5"/>
        <v>0</v>
      </c>
      <c r="V6" s="6">
        <f t="shared" ca="1" si="6"/>
        <v>0</v>
      </c>
      <c r="W6" s="6">
        <f t="shared" ca="1" si="7"/>
        <v>0</v>
      </c>
      <c r="X6" s="8">
        <f t="shared" ca="1" si="8"/>
        <v>0</v>
      </c>
      <c r="Y6" s="8">
        <f t="shared" ca="1" si="9"/>
        <v>0</v>
      </c>
      <c r="Z6" s="61" t="e">
        <f ca="1">MATCH(P6,AC3:AC22,0)</f>
        <v>#N/A</v>
      </c>
      <c r="AA6" s="91"/>
      <c r="AB6">
        <v>4</v>
      </c>
      <c r="AC6" s="81" t="str">
        <f ca="1">INDEX(P3:P22,MATCH(LARGE(Y3:Y22,AB6),Y3:Y22,0))</f>
        <v>Atlethic Club</v>
      </c>
      <c r="AD6" s="85">
        <f ca="1">LOOKUP(AC6,P3:P22,Q3:Q22)</f>
        <v>0</v>
      </c>
      <c r="AE6" s="6">
        <f ca="1">LOOKUP(AC6,P3:P22,R3:R22)</f>
        <v>0</v>
      </c>
      <c r="AF6" s="6">
        <f ca="1">LOOKUP(AC6,P3:P22,S3:S22)</f>
        <v>0</v>
      </c>
      <c r="AG6" s="6">
        <f ca="1">LOOKUP(AC6,P3:P22,T3:T22)</f>
        <v>0</v>
      </c>
      <c r="AH6" s="6">
        <f ca="1">LOOKUP(AC6,P3:P22,U3:U22)</f>
        <v>0</v>
      </c>
      <c r="AI6" s="6">
        <f ca="1">LOOKUP(AC6,P3:P22,V3:V22)</f>
        <v>0</v>
      </c>
      <c r="AJ6" s="6">
        <f ca="1">LOOKUP(AC6,P3:P22,W3:W22)</f>
        <v>0</v>
      </c>
      <c r="AK6" s="8">
        <f ca="1">LOOKUP(AC6,P3:P22,X3:X22)</f>
        <v>0</v>
      </c>
      <c r="AL6" s="8">
        <f ca="1">LOOKUP(AC6,P3:P22,Y3:Y22)</f>
        <v>0</v>
      </c>
    </row>
    <row r="7" spans="2:38" ht="14.45" x14ac:dyDescent="0.3">
      <c r="B7" s="62">
        <v>6</v>
      </c>
      <c r="C7" s="31" t="s">
        <v>90</v>
      </c>
      <c r="E7" s="81" t="str">
        <f t="shared" si="0"/>
        <v>Deportivo de la Coruña</v>
      </c>
      <c r="F7" s="85">
        <f ca="1">SUMIF(INDIRECT(F2),'1-Configuracion'!E7,INDIRECT(G2))+SUMIF(INDIRECT(H2),'1-Configuracion'!E7,INDIRECT(I2))</f>
        <v>0</v>
      </c>
      <c r="G7" s="6">
        <f ca="1">SUMIF(INDIRECT(F2),'1-Configuracion'!E7,INDIRECT(J2))+SUMIF(INDIRECT(H2),'1-Configuracion'!E7,INDIRECT(J2))</f>
        <v>0</v>
      </c>
      <c r="H7" s="6">
        <f t="shared" ca="1" si="10"/>
        <v>0</v>
      </c>
      <c r="I7" s="6">
        <f t="shared" ca="1" si="11"/>
        <v>0</v>
      </c>
      <c r="J7" s="6">
        <f t="shared" ca="1" si="12"/>
        <v>0</v>
      </c>
      <c r="K7" s="6">
        <f ca="1">SUMIF(INDIRECT(F2),'1-Configuracion'!E7,INDIRECT(K2))+SUMIF(INDIRECT(H2),'1-Configuracion'!E7,INDIRECT(L2))</f>
        <v>0</v>
      </c>
      <c r="L7" s="6">
        <f ca="1">SUMIF(INDIRECT(F2),'1-Configuracion'!E7,INDIRECT(L2))+SUMIF(INDIRECT(H2),'1-Configuracion'!E7,INDIRECT(K2))</f>
        <v>0</v>
      </c>
      <c r="M7" s="100">
        <f t="shared" ca="1" si="13"/>
        <v>0</v>
      </c>
      <c r="N7" s="56">
        <f t="shared" ca="1" si="14"/>
        <v>0</v>
      </c>
      <c r="P7" s="81" t="str">
        <f t="shared" si="15"/>
        <v>Deportivo de la Coruña</v>
      </c>
      <c r="Q7" s="85">
        <f t="shared" ca="1" si="1"/>
        <v>0</v>
      </c>
      <c r="R7" s="6">
        <f t="shared" ca="1" si="2"/>
        <v>0</v>
      </c>
      <c r="S7" s="6">
        <f t="shared" ca="1" si="3"/>
        <v>0</v>
      </c>
      <c r="T7" s="6">
        <f t="shared" ca="1" si="4"/>
        <v>0</v>
      </c>
      <c r="U7" s="6">
        <f t="shared" ca="1" si="5"/>
        <v>0</v>
      </c>
      <c r="V7" s="6">
        <f t="shared" ca="1" si="6"/>
        <v>0</v>
      </c>
      <c r="W7" s="6">
        <f t="shared" ca="1" si="7"/>
        <v>0</v>
      </c>
      <c r="X7" s="8">
        <f t="shared" ca="1" si="8"/>
        <v>0</v>
      </c>
      <c r="Y7" s="8">
        <f t="shared" ca="1" si="9"/>
        <v>0</v>
      </c>
      <c r="Z7" s="61" t="e">
        <f ca="1">MATCH(P7,AC3:AC22,0)</f>
        <v>#N/A</v>
      </c>
      <c r="AA7" s="91"/>
      <c r="AB7">
        <v>5</v>
      </c>
      <c r="AC7" s="81" t="str">
        <f ca="1">INDEX(P3:P22,MATCH(LARGE(Y3:Y22,AB7),Y3:Y22,0))</f>
        <v>Atlethic Club</v>
      </c>
      <c r="AD7" s="85">
        <f ca="1">LOOKUP(AC7,P3:P22,Q3:Q22)</f>
        <v>0</v>
      </c>
      <c r="AE7" s="6">
        <f ca="1">LOOKUP(AC7,P3:P22,R3:R22)</f>
        <v>0</v>
      </c>
      <c r="AF7" s="6">
        <f ca="1">LOOKUP(AC7,P3:P22,S3:S22)</f>
        <v>0</v>
      </c>
      <c r="AG7" s="6">
        <f ca="1">LOOKUP(AC7,P3:P22,T3:T22)</f>
        <v>0</v>
      </c>
      <c r="AH7" s="6">
        <f ca="1">LOOKUP(AC7,P3:P22,U3:U22)</f>
        <v>0</v>
      </c>
      <c r="AI7" s="6">
        <f ca="1">LOOKUP(AC7,P3:P22,V3:V22)</f>
        <v>0</v>
      </c>
      <c r="AJ7" s="6">
        <f ca="1">LOOKUP(AC7,P3:P22,W3:W22)</f>
        <v>0</v>
      </c>
      <c r="AK7" s="8">
        <f ca="1">LOOKUP(AC7,P3:P22,X3:X22)</f>
        <v>0</v>
      </c>
      <c r="AL7" s="8">
        <f ca="1">LOOKUP(AC7,P3:P22,Y3:Y22)</f>
        <v>0</v>
      </c>
    </row>
    <row r="8" spans="2:38" ht="14.45" x14ac:dyDescent="0.3">
      <c r="B8" s="62">
        <v>7</v>
      </c>
      <c r="C8" s="31" t="s">
        <v>88</v>
      </c>
      <c r="E8" s="81" t="str">
        <f t="shared" si="0"/>
        <v>F.C. Barcelona</v>
      </c>
      <c r="F8" s="85">
        <f ca="1">SUMIF(INDIRECT(F2),'1-Configuracion'!E8,INDIRECT(G2))+SUMIF(INDIRECT(H2),'1-Configuracion'!E8,INDIRECT(I2))</f>
        <v>0</v>
      </c>
      <c r="G8" s="6">
        <f ca="1">SUMIF(INDIRECT(F2),'1-Configuracion'!E8,INDIRECT(J2))+SUMIF(INDIRECT(H2),'1-Configuracion'!E8,INDIRECT(J2))</f>
        <v>0</v>
      </c>
      <c r="H8" s="6">
        <f t="shared" ca="1" si="10"/>
        <v>0</v>
      </c>
      <c r="I8" s="6">
        <f t="shared" ca="1" si="11"/>
        <v>0</v>
      </c>
      <c r="J8" s="6">
        <f t="shared" ca="1" si="12"/>
        <v>0</v>
      </c>
      <c r="K8" s="6">
        <f ca="1">SUMIF(INDIRECT(F2),'1-Configuracion'!E8,INDIRECT(K2))+SUMIF(INDIRECT(H2),'1-Configuracion'!E8,INDIRECT(L2))</f>
        <v>0</v>
      </c>
      <c r="L8" s="6">
        <f ca="1">SUMIF(INDIRECT(F2),'1-Configuracion'!E8,INDIRECT(L2))+SUMIF(INDIRECT(H2),'1-Configuracion'!E8,INDIRECT(K2))</f>
        <v>0</v>
      </c>
      <c r="M8" s="100">
        <f t="shared" ca="1" si="13"/>
        <v>0</v>
      </c>
      <c r="N8" s="56">
        <f t="shared" ca="1" si="14"/>
        <v>0</v>
      </c>
      <c r="P8" s="81" t="str">
        <f t="shared" si="15"/>
        <v>F.C. Barcelona</v>
      </c>
      <c r="Q8" s="85">
        <f t="shared" ca="1" si="1"/>
        <v>0</v>
      </c>
      <c r="R8" s="6">
        <f t="shared" ca="1" si="2"/>
        <v>0</v>
      </c>
      <c r="S8" s="6">
        <f t="shared" ca="1" si="3"/>
        <v>0</v>
      </c>
      <c r="T8" s="6">
        <f t="shared" ca="1" si="4"/>
        <v>0</v>
      </c>
      <c r="U8" s="6">
        <f t="shared" ca="1" si="5"/>
        <v>0</v>
      </c>
      <c r="V8" s="6">
        <f t="shared" ca="1" si="6"/>
        <v>0</v>
      </c>
      <c r="W8" s="6">
        <f t="shared" ca="1" si="7"/>
        <v>0</v>
      </c>
      <c r="X8" s="8">
        <f t="shared" ca="1" si="8"/>
        <v>0</v>
      </c>
      <c r="Y8" s="8">
        <f t="shared" ca="1" si="9"/>
        <v>0</v>
      </c>
      <c r="Z8" s="61" t="e">
        <f ca="1">MATCH(P8,AC3:AC22,0)</f>
        <v>#N/A</v>
      </c>
      <c r="AA8" s="91"/>
      <c r="AB8">
        <v>6</v>
      </c>
      <c r="AC8" s="81" t="str">
        <f ca="1">INDEX(P3:P22,MATCH(LARGE(Y3:Y22,AB8),Y3:Y22,0))</f>
        <v>Atlethic Club</v>
      </c>
      <c r="AD8" s="85">
        <f ca="1">LOOKUP(AC8,P3:P22,Q3:Q22)</f>
        <v>0</v>
      </c>
      <c r="AE8" s="6">
        <f ca="1">LOOKUP(AC8,P3:P22,R3:R22)</f>
        <v>0</v>
      </c>
      <c r="AF8" s="6">
        <f ca="1">LOOKUP(AC8,P3:P22,S3:S22)</f>
        <v>0</v>
      </c>
      <c r="AG8" s="6">
        <f ca="1">LOOKUP(AC8,P3:P22,T3:T22)</f>
        <v>0</v>
      </c>
      <c r="AH8" s="6">
        <f ca="1">LOOKUP(AC8,P3:P22,U3:U22)</f>
        <v>0</v>
      </c>
      <c r="AI8" s="6">
        <f ca="1">LOOKUP(AC8,P3:P22,V3:V22)</f>
        <v>0</v>
      </c>
      <c r="AJ8" s="6">
        <f ca="1">LOOKUP(AC8,P3:P22,W3:W22)</f>
        <v>0</v>
      </c>
      <c r="AK8" s="8">
        <f ca="1">LOOKUP(AC8,P3:P22,X3:X22)</f>
        <v>0</v>
      </c>
      <c r="AL8" s="8">
        <f ca="1">LOOKUP(AC8,P3:P22,Y3:Y22)</f>
        <v>0</v>
      </c>
    </row>
    <row r="9" spans="2:38" x14ac:dyDescent="0.25">
      <c r="B9" s="62">
        <v>8</v>
      </c>
      <c r="C9" s="31" t="s">
        <v>87</v>
      </c>
      <c r="E9" s="81" t="str">
        <f t="shared" si="0"/>
        <v>Getafe C.F.</v>
      </c>
      <c r="F9" s="85">
        <f ca="1">SUMIF(INDIRECT(F2),'1-Configuracion'!E9,INDIRECT(G2))+SUMIF(INDIRECT(H2),'1-Configuracion'!E9,INDIRECT(I2))</f>
        <v>0</v>
      </c>
      <c r="G9" s="6">
        <f ca="1">SUMIF(INDIRECT(F2),'1-Configuracion'!E9,INDIRECT(J2))+SUMIF(INDIRECT(H2),'1-Configuracion'!E9,INDIRECT(J2))</f>
        <v>0</v>
      </c>
      <c r="H9" s="6">
        <f t="shared" ca="1" si="10"/>
        <v>0</v>
      </c>
      <c r="I9" s="6">
        <f t="shared" ca="1" si="11"/>
        <v>0</v>
      </c>
      <c r="J9" s="6">
        <f t="shared" ca="1" si="12"/>
        <v>0</v>
      </c>
      <c r="K9" s="6">
        <f ca="1">SUMIF(INDIRECT(F2),'1-Configuracion'!E9,INDIRECT(K2))+SUMIF(INDIRECT(H2),'1-Configuracion'!E9,INDIRECT(L2))</f>
        <v>0</v>
      </c>
      <c r="L9" s="6">
        <f ca="1">SUMIF(INDIRECT(F2),'1-Configuracion'!E9,INDIRECT(L2))+SUMIF(INDIRECT(H2),'1-Configuracion'!E9,INDIRECT(K2))</f>
        <v>0</v>
      </c>
      <c r="M9" s="100">
        <f t="shared" ca="1" si="13"/>
        <v>0</v>
      </c>
      <c r="N9" s="56">
        <f t="shared" ca="1" si="14"/>
        <v>0</v>
      </c>
      <c r="P9" s="81" t="str">
        <f t="shared" si="15"/>
        <v>Getafe C.F.</v>
      </c>
      <c r="Q9" s="85">
        <f t="shared" ca="1" si="1"/>
        <v>0</v>
      </c>
      <c r="R9" s="6">
        <f t="shared" ca="1" si="2"/>
        <v>0</v>
      </c>
      <c r="S9" s="6">
        <f t="shared" ca="1" si="3"/>
        <v>0</v>
      </c>
      <c r="T9" s="6">
        <f t="shared" ca="1" si="4"/>
        <v>0</v>
      </c>
      <c r="U9" s="6">
        <f t="shared" ca="1" si="5"/>
        <v>0</v>
      </c>
      <c r="V9" s="6">
        <f t="shared" ca="1" si="6"/>
        <v>0</v>
      </c>
      <c r="W9" s="6">
        <f t="shared" ca="1" si="7"/>
        <v>0</v>
      </c>
      <c r="X9" s="8">
        <f t="shared" ca="1" si="8"/>
        <v>0</v>
      </c>
      <c r="Y9" s="8">
        <f t="shared" ca="1" si="9"/>
        <v>0</v>
      </c>
      <c r="Z9" s="61" t="e">
        <f ca="1">MATCH(P9,AC3:AC22,0)</f>
        <v>#N/A</v>
      </c>
      <c r="AA9" s="91"/>
      <c r="AB9">
        <v>7</v>
      </c>
      <c r="AC9" s="81" t="str">
        <f ca="1">INDEX(P3:P22,MATCH(LARGE(Y3:Y22,AB9),Y3:Y22,0))</f>
        <v>Atlethic Club</v>
      </c>
      <c r="AD9" s="85">
        <f ca="1">LOOKUP(AC9,P3:P22,Q3:Q22)</f>
        <v>0</v>
      </c>
      <c r="AE9" s="6">
        <f ca="1">LOOKUP(AC9,P3:P22,R3:R22)</f>
        <v>0</v>
      </c>
      <c r="AF9" s="6">
        <f ca="1">LOOKUP(AC9,P3:P22,S3:S22)</f>
        <v>0</v>
      </c>
      <c r="AG9" s="6">
        <f ca="1">LOOKUP(AC9,P3:P22,T3:T22)</f>
        <v>0</v>
      </c>
      <c r="AH9" s="6">
        <f ca="1">LOOKUP(AC9,P3:P22,U3:U22)</f>
        <v>0</v>
      </c>
      <c r="AI9" s="6">
        <f ca="1">LOOKUP(AC9,P3:P22,V3:V22)</f>
        <v>0</v>
      </c>
      <c r="AJ9" s="6">
        <f ca="1">LOOKUP(AC9,P3:P22,W3:W22)</f>
        <v>0</v>
      </c>
      <c r="AK9" s="8">
        <f ca="1">LOOKUP(AC9,P3:P22,X3:X22)</f>
        <v>0</v>
      </c>
      <c r="AL9" s="8">
        <f ca="1">LOOKUP(AC9,P3:P22,Y3:Y22)</f>
        <v>0</v>
      </c>
    </row>
    <row r="10" spans="2:38" ht="14.45" x14ac:dyDescent="0.3">
      <c r="B10" s="62">
        <v>9</v>
      </c>
      <c r="C10" s="31" t="s">
        <v>84</v>
      </c>
      <c r="E10" s="81" t="str">
        <f t="shared" si="0"/>
        <v>Granada C.F.</v>
      </c>
      <c r="F10" s="85">
        <f ca="1">SUMIF(INDIRECT(F2),'1-Configuracion'!E10,INDIRECT(G2))+SUMIF(INDIRECT(H2),'1-Configuracion'!E10,INDIRECT(I2))</f>
        <v>0</v>
      </c>
      <c r="G10" s="6">
        <f ca="1">SUMIF(INDIRECT(F2),'1-Configuracion'!E10,INDIRECT(J2))+SUMIF(INDIRECT(H2),'1-Configuracion'!E10,INDIRECT(J2))</f>
        <v>0</v>
      </c>
      <c r="H10" s="6">
        <f t="shared" ca="1" si="10"/>
        <v>0</v>
      </c>
      <c r="I10" s="6">
        <f t="shared" ca="1" si="11"/>
        <v>0</v>
      </c>
      <c r="J10" s="6">
        <f t="shared" ca="1" si="12"/>
        <v>0</v>
      </c>
      <c r="K10" s="6">
        <f ca="1">SUMIF(INDIRECT(F2),'1-Configuracion'!E10,INDIRECT(K2))+SUMIF(INDIRECT(H2),'1-Configuracion'!E10,INDIRECT(L2))</f>
        <v>0</v>
      </c>
      <c r="L10" s="6">
        <f ca="1">SUMIF(INDIRECT(F2),'1-Configuracion'!E10,INDIRECT(L2))+SUMIF(INDIRECT(H2),'1-Configuracion'!E10,INDIRECT(K2))</f>
        <v>0</v>
      </c>
      <c r="M10" s="100">
        <f t="shared" ca="1" si="13"/>
        <v>0</v>
      </c>
      <c r="N10" s="56">
        <f t="shared" ca="1" si="14"/>
        <v>0</v>
      </c>
      <c r="P10" s="81" t="str">
        <f t="shared" si="15"/>
        <v>Granada C.F.</v>
      </c>
      <c r="Q10" s="85">
        <f t="shared" ca="1" si="1"/>
        <v>0</v>
      </c>
      <c r="R10" s="6">
        <f t="shared" ca="1" si="2"/>
        <v>0</v>
      </c>
      <c r="S10" s="6">
        <f t="shared" ca="1" si="3"/>
        <v>0</v>
      </c>
      <c r="T10" s="6">
        <f t="shared" ca="1" si="4"/>
        <v>0</v>
      </c>
      <c r="U10" s="6">
        <f t="shared" ca="1" si="5"/>
        <v>0</v>
      </c>
      <c r="V10" s="6">
        <f t="shared" ca="1" si="6"/>
        <v>0</v>
      </c>
      <c r="W10" s="6">
        <f t="shared" ca="1" si="7"/>
        <v>0</v>
      </c>
      <c r="X10" s="8">
        <f t="shared" ca="1" si="8"/>
        <v>0</v>
      </c>
      <c r="Y10" s="8">
        <f t="shared" ca="1" si="9"/>
        <v>0</v>
      </c>
      <c r="Z10" s="61" t="e">
        <f ca="1">MATCH(P10,AC3:AC22,0)</f>
        <v>#N/A</v>
      </c>
      <c r="AA10" s="91"/>
      <c r="AB10">
        <v>8</v>
      </c>
      <c r="AC10" s="81" t="str">
        <f ca="1">INDEX(P3:P22,MATCH(LARGE(Y3:Y22,AB10),Y3:Y22,0))</f>
        <v>Atlethic Club</v>
      </c>
      <c r="AD10" s="85">
        <f ca="1">LOOKUP(AC10,P3:P22,Q3:Q22)</f>
        <v>0</v>
      </c>
      <c r="AE10" s="6">
        <f ca="1">LOOKUP(AC10,P3:P22,R3:R22)</f>
        <v>0</v>
      </c>
      <c r="AF10" s="6">
        <f ca="1">LOOKUP(AC10,P3:P22,S3:S22)</f>
        <v>0</v>
      </c>
      <c r="AG10" s="6">
        <f ca="1">LOOKUP(AC10,P3:P22,T3:T22)</f>
        <v>0</v>
      </c>
      <c r="AH10" s="6">
        <f ca="1">LOOKUP(AC10,P3:P22,U3:U22)</f>
        <v>0</v>
      </c>
      <c r="AI10" s="6">
        <f ca="1">LOOKUP(AC10,P3:P22,V3:V22)</f>
        <v>0</v>
      </c>
      <c r="AJ10" s="6">
        <f ca="1">LOOKUP(AC10,P3:P22,W3:W22)</f>
        <v>0</v>
      </c>
      <c r="AK10" s="8">
        <f ca="1">LOOKUP(AC10,P3:P22,X3:X22)</f>
        <v>0</v>
      </c>
      <c r="AL10" s="8">
        <f ca="1">LOOKUP(AC10,P3:P22,Y3:Y22)</f>
        <v>0</v>
      </c>
    </row>
    <row r="11" spans="2:38" x14ac:dyDescent="0.25">
      <c r="B11" s="62">
        <v>10</v>
      </c>
      <c r="C11" s="31" t="s">
        <v>51</v>
      </c>
      <c r="E11" s="81" t="str">
        <f t="shared" si="0"/>
        <v>Levante U.D.</v>
      </c>
      <c r="F11" s="85">
        <f ca="1">SUMIF(INDIRECT(F2),'1-Configuracion'!E11,INDIRECT(G2))+SUMIF(INDIRECT(H2),'1-Configuracion'!E11,INDIRECT(I2))</f>
        <v>0</v>
      </c>
      <c r="G11" s="6">
        <f ca="1">SUMIF(INDIRECT(F2),'1-Configuracion'!E11,INDIRECT(J2))+SUMIF(INDIRECT(H2),'1-Configuracion'!E11,INDIRECT(J2))</f>
        <v>0</v>
      </c>
      <c r="H11" s="6">
        <f t="shared" ca="1" si="10"/>
        <v>0</v>
      </c>
      <c r="I11" s="6">
        <f t="shared" ca="1" si="11"/>
        <v>0</v>
      </c>
      <c r="J11" s="6">
        <f t="shared" ca="1" si="12"/>
        <v>0</v>
      </c>
      <c r="K11" s="6">
        <f ca="1">SUMIF(INDIRECT(F2),'1-Configuracion'!E11,INDIRECT(K2))+SUMIF(INDIRECT(H2),'1-Configuracion'!E11,INDIRECT(L2))</f>
        <v>0</v>
      </c>
      <c r="L11" s="6">
        <f ca="1">SUMIF(INDIRECT(F2),'1-Configuracion'!E11,INDIRECT(L2))+SUMIF(INDIRECT(H2),'1-Configuracion'!E11,INDIRECT(K2))</f>
        <v>0</v>
      </c>
      <c r="M11" s="100">
        <f t="shared" ca="1" si="13"/>
        <v>0</v>
      </c>
      <c r="N11" s="56">
        <f t="shared" ca="1" si="14"/>
        <v>0</v>
      </c>
      <c r="P11" s="81" t="str">
        <f t="shared" si="15"/>
        <v>Levante U.D.</v>
      </c>
      <c r="Q11" s="85">
        <f t="shared" ca="1" si="1"/>
        <v>0</v>
      </c>
      <c r="R11" s="6">
        <f t="shared" ca="1" si="2"/>
        <v>0</v>
      </c>
      <c r="S11" s="6">
        <f t="shared" ca="1" si="3"/>
        <v>0</v>
      </c>
      <c r="T11" s="6">
        <f t="shared" ca="1" si="4"/>
        <v>0</v>
      </c>
      <c r="U11" s="6">
        <f t="shared" ca="1" si="5"/>
        <v>0</v>
      </c>
      <c r="V11" s="6">
        <f t="shared" ca="1" si="6"/>
        <v>0</v>
      </c>
      <c r="W11" s="6">
        <f t="shared" ca="1" si="7"/>
        <v>0</v>
      </c>
      <c r="X11" s="8">
        <f t="shared" ca="1" si="8"/>
        <v>0</v>
      </c>
      <c r="Y11" s="8">
        <f t="shared" ca="1" si="9"/>
        <v>0</v>
      </c>
      <c r="Z11" s="61" t="e">
        <f ca="1">MATCH(P11,AC3:AC22,0)</f>
        <v>#N/A</v>
      </c>
      <c r="AA11" s="91"/>
      <c r="AB11">
        <v>9</v>
      </c>
      <c r="AC11" s="81" t="str">
        <f ca="1">INDEX(P3:P22,MATCH(LARGE(Y3:Y22,AB11),Y3:Y22,0))</f>
        <v>Atlethic Club</v>
      </c>
      <c r="AD11" s="85">
        <f ca="1">LOOKUP(AC11,P3:P22,Q3:Q22)</f>
        <v>0</v>
      </c>
      <c r="AE11" s="6">
        <f ca="1">LOOKUP(AC11,P3:P22,R3:R22)</f>
        <v>0</v>
      </c>
      <c r="AF11" s="6">
        <f ca="1">LOOKUP(AC11,P3:P22,S3:S22)</f>
        <v>0</v>
      </c>
      <c r="AG11" s="6">
        <f ca="1">LOOKUP(AC11,P3:P22,T3:T22)</f>
        <v>0</v>
      </c>
      <c r="AH11" s="6">
        <f ca="1">LOOKUP(AC11,P3:P22,U3:U22)</f>
        <v>0</v>
      </c>
      <c r="AI11" s="6">
        <f ca="1">LOOKUP(AC11,P3:P22,V3:V22)</f>
        <v>0</v>
      </c>
      <c r="AJ11" s="6">
        <f ca="1">LOOKUP(AC11,P3:P22,W3:W22)</f>
        <v>0</v>
      </c>
      <c r="AK11" s="8">
        <f ca="1">LOOKUP(AC11,P3:P22,X3:X22)</f>
        <v>0</v>
      </c>
      <c r="AL11" s="8">
        <f ca="1">LOOKUP(AC11,P3:P22,Y3:Y22)</f>
        <v>0</v>
      </c>
    </row>
    <row r="12" spans="2:38" ht="14.45" x14ac:dyDescent="0.3">
      <c r="B12" s="62">
        <v>11</v>
      </c>
      <c r="C12" s="31" t="s">
        <v>28</v>
      </c>
      <c r="E12" s="81" t="str">
        <f t="shared" si="0"/>
        <v>Málaga C.F.</v>
      </c>
      <c r="F12" s="85">
        <f ca="1">SUMIF(INDIRECT(F2),'1-Configuracion'!E12,INDIRECT(G2))+SUMIF(INDIRECT(H2),'1-Configuracion'!E12,INDIRECT(I2))</f>
        <v>0</v>
      </c>
      <c r="G12" s="6">
        <f ca="1">SUMIF(INDIRECT(F2),'1-Configuracion'!E12,INDIRECT(J2))+SUMIF(INDIRECT(H2),'1-Configuracion'!E12,INDIRECT(J2))</f>
        <v>0</v>
      </c>
      <c r="H12" s="6">
        <f t="shared" ca="1" si="10"/>
        <v>0</v>
      </c>
      <c r="I12" s="6">
        <f t="shared" ca="1" si="11"/>
        <v>0</v>
      </c>
      <c r="J12" s="6">
        <f t="shared" ca="1" si="12"/>
        <v>0</v>
      </c>
      <c r="K12" s="6">
        <f ca="1">SUMIF(INDIRECT(F2),'1-Configuracion'!E12,INDIRECT(K2))+SUMIF(INDIRECT(H2),'1-Configuracion'!E12,INDIRECT(L2))</f>
        <v>0</v>
      </c>
      <c r="L12" s="6">
        <f ca="1">SUMIF(INDIRECT(F2),'1-Configuracion'!E12,INDIRECT(L2))+SUMIF(INDIRECT(H2),'1-Configuracion'!E12,INDIRECT(K2))</f>
        <v>0</v>
      </c>
      <c r="M12" s="100">
        <f t="shared" ca="1" si="13"/>
        <v>0</v>
      </c>
      <c r="N12" s="56">
        <f t="shared" ca="1" si="14"/>
        <v>0</v>
      </c>
      <c r="P12" s="81" t="str">
        <f t="shared" si="15"/>
        <v>Málaga C.F.</v>
      </c>
      <c r="Q12" s="85">
        <f t="shared" ca="1" si="1"/>
        <v>0</v>
      </c>
      <c r="R12" s="6">
        <f t="shared" ca="1" si="2"/>
        <v>0</v>
      </c>
      <c r="S12" s="6">
        <f t="shared" ca="1" si="3"/>
        <v>0</v>
      </c>
      <c r="T12" s="6">
        <f t="shared" ca="1" si="4"/>
        <v>0</v>
      </c>
      <c r="U12" s="6">
        <f t="shared" ca="1" si="5"/>
        <v>0</v>
      </c>
      <c r="V12" s="6">
        <f t="shared" ca="1" si="6"/>
        <v>0</v>
      </c>
      <c r="W12" s="6">
        <f t="shared" ca="1" si="7"/>
        <v>0</v>
      </c>
      <c r="X12" s="8">
        <f t="shared" ca="1" si="8"/>
        <v>0</v>
      </c>
      <c r="Y12" s="8">
        <f t="shared" ca="1" si="9"/>
        <v>0</v>
      </c>
      <c r="Z12" s="61" t="e">
        <f ca="1">MATCH(P12,AC3:AC22,0)</f>
        <v>#N/A</v>
      </c>
      <c r="AA12" s="91"/>
      <c r="AB12">
        <v>10</v>
      </c>
      <c r="AC12" s="81" t="str">
        <f ca="1">INDEX(P3:P22,MATCH(LARGE(Y3:Y22,AB12),Y3:Y22,0))</f>
        <v>Atlethic Club</v>
      </c>
      <c r="AD12" s="85">
        <f ca="1">LOOKUP(AC12,P3:P22,Q3:Q22)</f>
        <v>0</v>
      </c>
      <c r="AE12" s="6">
        <f ca="1">LOOKUP(AC12,P3:P22,R3:R22)</f>
        <v>0</v>
      </c>
      <c r="AF12" s="6">
        <f ca="1">LOOKUP(AC12,P3:P22,S3:S22)</f>
        <v>0</v>
      </c>
      <c r="AG12" s="6">
        <f ca="1">LOOKUP(AC12,P3:P22,T3:T22)</f>
        <v>0</v>
      </c>
      <c r="AH12" s="6">
        <f ca="1">LOOKUP(AC12,P3:P22,U3:U22)</f>
        <v>0</v>
      </c>
      <c r="AI12" s="6">
        <f ca="1">LOOKUP(AC12,P3:P22,V3:V22)</f>
        <v>0</v>
      </c>
      <c r="AJ12" s="6">
        <f ca="1">LOOKUP(AC12,P3:P22,W3:W22)</f>
        <v>0</v>
      </c>
      <c r="AK12" s="8">
        <f ca="1">LOOKUP(AC12,P3:P22,X3:X22)</f>
        <v>0</v>
      </c>
      <c r="AL12" s="8">
        <f ca="1">LOOKUP(AC12,P3:P22,Y3:Y22)</f>
        <v>0</v>
      </c>
    </row>
    <row r="13" spans="2:38" ht="14.45" x14ac:dyDescent="0.3">
      <c r="B13" s="62">
        <v>12</v>
      </c>
      <c r="C13" s="31" t="s">
        <v>37</v>
      </c>
      <c r="E13" s="81" t="str">
        <f t="shared" si="0"/>
        <v>R.C.D. Español</v>
      </c>
      <c r="F13" s="85">
        <f ca="1">SUMIF(INDIRECT(F2),'1-Configuracion'!E13,INDIRECT(G2))+SUMIF(INDIRECT(H2),'1-Configuracion'!E13,INDIRECT(I2))</f>
        <v>0</v>
      </c>
      <c r="G13" s="6">
        <f ca="1">SUMIF(INDIRECT(F2),'1-Configuracion'!E13,INDIRECT(J2))+SUMIF(INDIRECT(H2),'1-Configuracion'!E13,INDIRECT(J2))</f>
        <v>0</v>
      </c>
      <c r="H13" s="6">
        <f t="shared" ca="1" si="10"/>
        <v>0</v>
      </c>
      <c r="I13" s="6">
        <f t="shared" ca="1" si="11"/>
        <v>0</v>
      </c>
      <c r="J13" s="6">
        <f t="shared" ca="1" si="12"/>
        <v>0</v>
      </c>
      <c r="K13" s="6">
        <f ca="1">SUMIF(INDIRECT(F2),'1-Configuracion'!E13,INDIRECT(K2))+SUMIF(INDIRECT(H2),'1-Configuracion'!E13,INDIRECT(L2))</f>
        <v>0</v>
      </c>
      <c r="L13" s="6">
        <f ca="1">SUMIF(INDIRECT(F2),'1-Configuracion'!E13,INDIRECT(L2))+SUMIF(INDIRECT(H2),'1-Configuracion'!E13,INDIRECT(K2))</f>
        <v>0</v>
      </c>
      <c r="M13" s="100">
        <f t="shared" ca="1" si="13"/>
        <v>0</v>
      </c>
      <c r="N13" s="56">
        <f t="shared" ca="1" si="14"/>
        <v>0</v>
      </c>
      <c r="P13" s="81" t="str">
        <f t="shared" si="15"/>
        <v>R.C.D. Español</v>
      </c>
      <c r="Q13" s="85">
        <f t="shared" ca="1" si="1"/>
        <v>0</v>
      </c>
      <c r="R13" s="6">
        <f t="shared" ca="1" si="2"/>
        <v>0</v>
      </c>
      <c r="S13" s="6">
        <f t="shared" ca="1" si="3"/>
        <v>0</v>
      </c>
      <c r="T13" s="6">
        <f t="shared" ca="1" si="4"/>
        <v>0</v>
      </c>
      <c r="U13" s="6">
        <f t="shared" ca="1" si="5"/>
        <v>0</v>
      </c>
      <c r="V13" s="6">
        <f t="shared" ca="1" si="6"/>
        <v>0</v>
      </c>
      <c r="W13" s="6">
        <f t="shared" ca="1" si="7"/>
        <v>0</v>
      </c>
      <c r="X13" s="8">
        <f t="shared" ca="1" si="8"/>
        <v>0</v>
      </c>
      <c r="Y13" s="8">
        <f t="shared" ca="1" si="9"/>
        <v>0</v>
      </c>
      <c r="Z13" s="61" t="e">
        <f ca="1">MATCH(P13,AC3:AC22,0)</f>
        <v>#N/A</v>
      </c>
      <c r="AA13" s="91"/>
      <c r="AB13">
        <v>11</v>
      </c>
      <c r="AC13" s="81" t="str">
        <f ca="1">INDEX(P3:P22,MATCH(LARGE(Y3:Y22,AB13),Y3:Y22,0))</f>
        <v>Atlethic Club</v>
      </c>
      <c r="AD13" s="85">
        <f ca="1">LOOKUP(AC13,P3:P22,Q3:Q22)</f>
        <v>0</v>
      </c>
      <c r="AE13" s="6">
        <f ca="1">LOOKUP(AC13,P3:P22,R3:R22)</f>
        <v>0</v>
      </c>
      <c r="AF13" s="6">
        <f ca="1">LOOKUP(AC13,P3:P22,S3:S22)</f>
        <v>0</v>
      </c>
      <c r="AG13" s="6">
        <f ca="1">LOOKUP(AC13,P3:P22,T3:T22)</f>
        <v>0</v>
      </c>
      <c r="AH13" s="6">
        <f ca="1">LOOKUP(AC13,P3:P22,U3:U22)</f>
        <v>0</v>
      </c>
      <c r="AI13" s="6">
        <f ca="1">LOOKUP(AC13,P3:P22,V3:V22)</f>
        <v>0</v>
      </c>
      <c r="AJ13" s="6">
        <f ca="1">LOOKUP(AC13,P3:P22,W3:W22)</f>
        <v>0</v>
      </c>
      <c r="AK13" s="8">
        <f ca="1">LOOKUP(AC13,P3:P22,X3:X22)</f>
        <v>0</v>
      </c>
      <c r="AL13" s="8">
        <f ca="1">LOOKUP(AC13,P3:P22,Y3:Y22)</f>
        <v>0</v>
      </c>
    </row>
    <row r="14" spans="2:38" x14ac:dyDescent="0.25">
      <c r="B14" s="62">
        <v>13</v>
      </c>
      <c r="C14" s="31" t="s">
        <v>85</v>
      </c>
      <c r="E14" s="81" t="str">
        <f t="shared" si="0"/>
        <v>R.C.D.Mallorca</v>
      </c>
      <c r="F14" s="85">
        <f ca="1">SUMIF(INDIRECT(F2),'1-Configuracion'!E14,INDIRECT(G2))+SUMIF(INDIRECT(H2),'1-Configuracion'!E14,INDIRECT(I2))</f>
        <v>0</v>
      </c>
      <c r="G14" s="6">
        <f ca="1">SUMIF(INDIRECT(F2),'1-Configuracion'!E14,INDIRECT(J2))+SUMIF(INDIRECT(H2),'1-Configuracion'!E14,INDIRECT(J2))</f>
        <v>0</v>
      </c>
      <c r="H14" s="6">
        <f t="shared" ca="1" si="10"/>
        <v>0</v>
      </c>
      <c r="I14" s="6">
        <f t="shared" ca="1" si="11"/>
        <v>0</v>
      </c>
      <c r="J14" s="6">
        <f t="shared" ca="1" si="12"/>
        <v>0</v>
      </c>
      <c r="K14" s="6">
        <f ca="1">SUMIF(INDIRECT(F2),'1-Configuracion'!E14,INDIRECT(K2))+SUMIF(INDIRECT(H2),'1-Configuracion'!E14,INDIRECT(L2))</f>
        <v>0</v>
      </c>
      <c r="L14" s="6">
        <f ca="1">SUMIF(INDIRECT(F2),'1-Configuracion'!E14,INDIRECT(L2))+SUMIF(INDIRECT(H2),'1-Configuracion'!E14,INDIRECT(K2))</f>
        <v>0</v>
      </c>
      <c r="M14" s="100">
        <f t="shared" ca="1" si="13"/>
        <v>0</v>
      </c>
      <c r="N14" s="56">
        <f t="shared" ca="1" si="14"/>
        <v>0</v>
      </c>
      <c r="P14" s="81" t="str">
        <f t="shared" si="15"/>
        <v>R.C.D.Mallorca</v>
      </c>
      <c r="Q14" s="85">
        <f t="shared" ca="1" si="1"/>
        <v>0</v>
      </c>
      <c r="R14" s="6">
        <f t="shared" ca="1" si="2"/>
        <v>0</v>
      </c>
      <c r="S14" s="6">
        <f t="shared" ca="1" si="3"/>
        <v>0</v>
      </c>
      <c r="T14" s="6">
        <f t="shared" ca="1" si="4"/>
        <v>0</v>
      </c>
      <c r="U14" s="6">
        <f t="shared" ca="1" si="5"/>
        <v>0</v>
      </c>
      <c r="V14" s="6">
        <f t="shared" ca="1" si="6"/>
        <v>0</v>
      </c>
      <c r="W14" s="6">
        <f t="shared" ca="1" si="7"/>
        <v>0</v>
      </c>
      <c r="X14" s="8">
        <f t="shared" ca="1" si="8"/>
        <v>0</v>
      </c>
      <c r="Y14" s="8">
        <f t="shared" ca="1" si="9"/>
        <v>0</v>
      </c>
      <c r="Z14" s="61" t="e">
        <f ca="1">MATCH(P14,AC3:AC22,0)</f>
        <v>#N/A</v>
      </c>
      <c r="AA14" s="91"/>
      <c r="AB14">
        <v>12</v>
      </c>
      <c r="AC14" s="81" t="str">
        <f ca="1">INDEX(P3:P22,MATCH(LARGE(Y3:Y22,AB14),Y3:Y22,0))</f>
        <v>Atlethic Club</v>
      </c>
      <c r="AD14" s="85">
        <f ca="1">LOOKUP(AC14,P3:P22,Q3:Q22)</f>
        <v>0</v>
      </c>
      <c r="AE14" s="6">
        <f ca="1">LOOKUP(AC14,P3:P22,R3:R22)</f>
        <v>0</v>
      </c>
      <c r="AF14" s="6">
        <f ca="1">LOOKUP(AC14,P3:P22,S3:S22)</f>
        <v>0</v>
      </c>
      <c r="AG14" s="6">
        <f ca="1">LOOKUP(AC14,P3:P22,T3:T22)</f>
        <v>0</v>
      </c>
      <c r="AH14" s="6">
        <f ca="1">LOOKUP(AC14,P3:P22,U3:U22)</f>
        <v>0</v>
      </c>
      <c r="AI14" s="6">
        <f ca="1">LOOKUP(AC14,P3:P22,V3:V22)</f>
        <v>0</v>
      </c>
      <c r="AJ14" s="6">
        <f ca="1">LOOKUP(AC14,P3:P22,W3:W22)</f>
        <v>0</v>
      </c>
      <c r="AK14" s="8">
        <f ca="1">LOOKUP(AC14,P3:P22,X3:X22)</f>
        <v>0</v>
      </c>
      <c r="AL14" s="8">
        <f ca="1">LOOKUP(AC14,P3:P22,Y3:Y22)</f>
        <v>0</v>
      </c>
    </row>
    <row r="15" spans="2:38" ht="14.45" x14ac:dyDescent="0.3">
      <c r="B15" s="62">
        <v>14</v>
      </c>
      <c r="C15" s="31" t="s">
        <v>92</v>
      </c>
      <c r="E15" s="81" t="str">
        <f t="shared" si="0"/>
        <v>Rayo Vallecano</v>
      </c>
      <c r="F15" s="85">
        <f ca="1">SUMIF(INDIRECT(F2),'1-Configuracion'!E15,INDIRECT(G2))+SUMIF(INDIRECT(H2),'1-Configuracion'!E15,INDIRECT(I2))</f>
        <v>0</v>
      </c>
      <c r="G15" s="6">
        <f ca="1">SUMIF(INDIRECT(F2),'1-Configuracion'!E15,INDIRECT(J2))+SUMIF(INDIRECT(H2),'1-Configuracion'!E15,INDIRECT(J2))</f>
        <v>0</v>
      </c>
      <c r="H15" s="6">
        <f t="shared" ca="1" si="10"/>
        <v>0</v>
      </c>
      <c r="I15" s="6">
        <f t="shared" ca="1" si="11"/>
        <v>0</v>
      </c>
      <c r="J15" s="6">
        <f t="shared" ca="1" si="12"/>
        <v>0</v>
      </c>
      <c r="K15" s="6">
        <f ca="1">SUMIF(INDIRECT(F2),'1-Configuracion'!E15,INDIRECT(K2))+SUMIF(INDIRECT(H2),'1-Configuracion'!E15,INDIRECT(L2))</f>
        <v>0</v>
      </c>
      <c r="L15" s="6">
        <f ca="1">SUMIF(INDIRECT(F2),'1-Configuracion'!E15,INDIRECT(L2))+SUMIF(INDIRECT(H2),'1-Configuracion'!E15,INDIRECT(K2))</f>
        <v>0</v>
      </c>
      <c r="M15" s="100">
        <f t="shared" ca="1" si="13"/>
        <v>0</v>
      </c>
      <c r="N15" s="56">
        <f t="shared" ca="1" si="14"/>
        <v>0</v>
      </c>
      <c r="P15" s="81" t="str">
        <f t="shared" si="15"/>
        <v>Rayo Vallecano</v>
      </c>
      <c r="Q15" s="85">
        <f t="shared" ca="1" si="1"/>
        <v>0</v>
      </c>
      <c r="R15" s="6">
        <f t="shared" ca="1" si="2"/>
        <v>0</v>
      </c>
      <c r="S15" s="6">
        <f t="shared" ca="1" si="3"/>
        <v>0</v>
      </c>
      <c r="T15" s="6">
        <f t="shared" ca="1" si="4"/>
        <v>0</v>
      </c>
      <c r="U15" s="6">
        <f t="shared" ca="1" si="5"/>
        <v>0</v>
      </c>
      <c r="V15" s="6">
        <f t="shared" ca="1" si="6"/>
        <v>0</v>
      </c>
      <c r="W15" s="6">
        <f t="shared" ca="1" si="7"/>
        <v>0</v>
      </c>
      <c r="X15" s="8">
        <f t="shared" ca="1" si="8"/>
        <v>0</v>
      </c>
      <c r="Y15" s="8">
        <f t="shared" ca="1" si="9"/>
        <v>0</v>
      </c>
      <c r="Z15" s="61" t="e">
        <f ca="1">MATCH(P15,AC3:AC22,0)</f>
        <v>#N/A</v>
      </c>
      <c r="AA15" s="91"/>
      <c r="AB15">
        <v>13</v>
      </c>
      <c r="AC15" s="81" t="str">
        <f ca="1">INDEX(P3:P22,MATCH(LARGE(Y3:Y22,AB15),Y3:Y22,0))</f>
        <v>Atlethic Club</v>
      </c>
      <c r="AD15" s="85">
        <f ca="1">LOOKUP(AC15,P3:P22,Q3:Q22)</f>
        <v>0</v>
      </c>
      <c r="AE15" s="6">
        <f ca="1">LOOKUP(AC15,P3:P22,R3:R22)</f>
        <v>0</v>
      </c>
      <c r="AF15" s="6">
        <f ca="1">LOOKUP(AC15,P3:P22,S3:S22)</f>
        <v>0</v>
      </c>
      <c r="AG15" s="6">
        <f ca="1">LOOKUP(AC15,P3:P22,T3:T22)</f>
        <v>0</v>
      </c>
      <c r="AH15" s="6">
        <f ca="1">LOOKUP(AC15,P3:P22,U3:U22)</f>
        <v>0</v>
      </c>
      <c r="AI15" s="6">
        <f ca="1">LOOKUP(AC15,P3:P22,V3:V22)</f>
        <v>0</v>
      </c>
      <c r="AJ15" s="6">
        <f ca="1">LOOKUP(AC15,P3:P22,W3:W22)</f>
        <v>0</v>
      </c>
      <c r="AK15" s="8">
        <f ca="1">LOOKUP(AC15,P3:P22,X3:X22)</f>
        <v>0</v>
      </c>
      <c r="AL15" s="8">
        <f ca="1">LOOKUP(AC15,P3:P22,Y3:Y22)</f>
        <v>0</v>
      </c>
    </row>
    <row r="16" spans="2:38" ht="14.45" x14ac:dyDescent="0.3">
      <c r="B16" s="62">
        <v>15</v>
      </c>
      <c r="C16" s="31" t="s">
        <v>89</v>
      </c>
      <c r="E16" s="81" t="str">
        <f t="shared" si="0"/>
        <v>Real Betis Balompié</v>
      </c>
      <c r="F16" s="85">
        <f ca="1">SUMIF(INDIRECT(F2),'1-Configuracion'!E16,INDIRECT(G2))+SUMIF(INDIRECT(H2),'1-Configuracion'!E16,INDIRECT(I2))</f>
        <v>0</v>
      </c>
      <c r="G16" s="6">
        <f ca="1">SUMIF(INDIRECT(F2),'1-Configuracion'!E16,INDIRECT(J2))+SUMIF(INDIRECT(H2),'1-Configuracion'!E16,INDIRECT(J2))</f>
        <v>0</v>
      </c>
      <c r="H16" s="6">
        <f t="shared" ca="1" si="10"/>
        <v>0</v>
      </c>
      <c r="I16" s="6">
        <f t="shared" ca="1" si="11"/>
        <v>0</v>
      </c>
      <c r="J16" s="6">
        <f t="shared" ca="1" si="12"/>
        <v>0</v>
      </c>
      <c r="K16" s="6">
        <f ca="1">SUMIF(INDIRECT(F2),'1-Configuracion'!E16,INDIRECT(K2))+SUMIF(INDIRECT(H2),'1-Configuracion'!E16,INDIRECT(L2))</f>
        <v>0</v>
      </c>
      <c r="L16" s="6">
        <f ca="1">SUMIF(INDIRECT(F2),'1-Configuracion'!E16,INDIRECT(L2))+SUMIF(INDIRECT(H2),'1-Configuracion'!E16,INDIRECT(K2))</f>
        <v>0</v>
      </c>
      <c r="M16" s="100">
        <f t="shared" ca="1" si="13"/>
        <v>0</v>
      </c>
      <c r="N16" s="56">
        <f t="shared" ca="1" si="14"/>
        <v>0</v>
      </c>
      <c r="P16" s="81" t="str">
        <f t="shared" si="15"/>
        <v>Real Betis Balompié</v>
      </c>
      <c r="Q16" s="85">
        <f t="shared" ca="1" si="1"/>
        <v>0</v>
      </c>
      <c r="R16" s="6">
        <f t="shared" ca="1" si="2"/>
        <v>0</v>
      </c>
      <c r="S16" s="6">
        <f t="shared" ca="1" si="3"/>
        <v>0</v>
      </c>
      <c r="T16" s="6">
        <f t="shared" ca="1" si="4"/>
        <v>0</v>
      </c>
      <c r="U16" s="6">
        <f t="shared" ca="1" si="5"/>
        <v>0</v>
      </c>
      <c r="V16" s="6">
        <f t="shared" ca="1" si="6"/>
        <v>0</v>
      </c>
      <c r="W16" s="6">
        <f t="shared" ca="1" si="7"/>
        <v>0</v>
      </c>
      <c r="X16" s="8">
        <f t="shared" ca="1" si="8"/>
        <v>0</v>
      </c>
      <c r="Y16" s="8">
        <f t="shared" ca="1" si="9"/>
        <v>0</v>
      </c>
      <c r="Z16" s="61" t="e">
        <f ca="1">MATCH(P16,AC3:AC22,0)</f>
        <v>#N/A</v>
      </c>
      <c r="AA16" s="91"/>
      <c r="AB16">
        <v>14</v>
      </c>
      <c r="AC16" s="81" t="str">
        <f ca="1">INDEX(P3:P22,MATCH(LARGE(Y3:Y22,AB16),Y3:Y22,0))</f>
        <v>Atlethic Club</v>
      </c>
      <c r="AD16" s="85">
        <f ca="1">LOOKUP(AC16,P3:P22,Q3:Q22)</f>
        <v>0</v>
      </c>
      <c r="AE16" s="6">
        <f ca="1">LOOKUP(AC16,P3:P22,R3:R22)</f>
        <v>0</v>
      </c>
      <c r="AF16" s="6">
        <f ca="1">LOOKUP(AC16,P3:P22,S3:S22)</f>
        <v>0</v>
      </c>
      <c r="AG16" s="6">
        <f ca="1">LOOKUP(AC16,P3:P22,T3:T22)</f>
        <v>0</v>
      </c>
      <c r="AH16" s="6">
        <f ca="1">LOOKUP(AC16,P3:P22,U3:U22)</f>
        <v>0</v>
      </c>
      <c r="AI16" s="6">
        <f ca="1">LOOKUP(AC16,P3:P22,V3:V22)</f>
        <v>0</v>
      </c>
      <c r="AJ16" s="6">
        <f ca="1">LOOKUP(AC16,P3:P22,W3:W22)</f>
        <v>0</v>
      </c>
      <c r="AK16" s="8">
        <f ca="1">LOOKUP(AC16,P3:P22,X3:X22)</f>
        <v>0</v>
      </c>
      <c r="AL16" s="8">
        <f ca="1">LOOKUP(AC16,P3:P22,Y3:Y22)</f>
        <v>0</v>
      </c>
    </row>
    <row r="17" spans="2:38" ht="14.45" x14ac:dyDescent="0.3">
      <c r="B17" s="62">
        <v>16</v>
      </c>
      <c r="C17" s="31" t="s">
        <v>30</v>
      </c>
      <c r="E17" s="81" t="str">
        <f t="shared" si="0"/>
        <v>Real Madrid</v>
      </c>
      <c r="F17" s="85">
        <f ca="1">SUMIF(INDIRECT(F2),'1-Configuracion'!E17,INDIRECT(G2))+SUMIF(INDIRECT(H2),'1-Configuracion'!E17,INDIRECT(I2))</f>
        <v>0</v>
      </c>
      <c r="G17" s="6">
        <f ca="1">SUMIF(INDIRECT(F2),'1-Configuracion'!E17,INDIRECT(J2))+SUMIF(INDIRECT(H2),'1-Configuracion'!E17,INDIRECT(J2))</f>
        <v>0</v>
      </c>
      <c r="H17" s="6">
        <f t="shared" ca="1" si="10"/>
        <v>0</v>
      </c>
      <c r="I17" s="6">
        <f t="shared" ca="1" si="11"/>
        <v>0</v>
      </c>
      <c r="J17" s="6">
        <f t="shared" ca="1" si="12"/>
        <v>0</v>
      </c>
      <c r="K17" s="6">
        <f ca="1">SUMIF(INDIRECT(F2),'1-Configuracion'!E17,INDIRECT(K2))+SUMIF(INDIRECT(H2),'1-Configuracion'!E17,INDIRECT(L2))</f>
        <v>0</v>
      </c>
      <c r="L17" s="6">
        <f ca="1">SUMIF(INDIRECT(F2),'1-Configuracion'!E17,INDIRECT(L2))+SUMIF(INDIRECT(H2),'1-Configuracion'!E17,INDIRECT(K2))</f>
        <v>0</v>
      </c>
      <c r="M17" s="100">
        <f t="shared" ca="1" si="13"/>
        <v>0</v>
      </c>
      <c r="N17" s="56">
        <f t="shared" ca="1" si="14"/>
        <v>0</v>
      </c>
      <c r="P17" s="81" t="str">
        <f t="shared" si="15"/>
        <v>Real Madrid</v>
      </c>
      <c r="Q17" s="85">
        <f t="shared" ca="1" si="1"/>
        <v>0</v>
      </c>
      <c r="R17" s="6">
        <f t="shared" ca="1" si="2"/>
        <v>0</v>
      </c>
      <c r="S17" s="6">
        <f t="shared" ca="1" si="3"/>
        <v>0</v>
      </c>
      <c r="T17" s="6">
        <f t="shared" ca="1" si="4"/>
        <v>0</v>
      </c>
      <c r="U17" s="6">
        <f t="shared" ca="1" si="5"/>
        <v>0</v>
      </c>
      <c r="V17" s="6">
        <f t="shared" ca="1" si="6"/>
        <v>0</v>
      </c>
      <c r="W17" s="6">
        <f t="shared" ca="1" si="7"/>
        <v>0</v>
      </c>
      <c r="X17" s="8">
        <f t="shared" ca="1" si="8"/>
        <v>0</v>
      </c>
      <c r="Y17" s="8">
        <f t="shared" ca="1" si="9"/>
        <v>0</v>
      </c>
      <c r="Z17" s="61" t="e">
        <f ca="1">MATCH(P17,AC3:AC22,0)</f>
        <v>#N/A</v>
      </c>
      <c r="AA17" s="91"/>
      <c r="AB17">
        <v>15</v>
      </c>
      <c r="AC17" s="81" t="str">
        <f ca="1">INDEX(P3:P22,MATCH(LARGE(Y3:Y22,AB17),Y3:Y22,0))</f>
        <v>Atlethic Club</v>
      </c>
      <c r="AD17" s="85">
        <f ca="1">LOOKUP(AC17,P3:P22,Q3:Q22)</f>
        <v>0</v>
      </c>
      <c r="AE17" s="6">
        <f ca="1">LOOKUP(AC17,P3:P22,R3:R22)</f>
        <v>0</v>
      </c>
      <c r="AF17" s="6">
        <f ca="1">LOOKUP(AC17,P3:P22,S3:S22)</f>
        <v>0</v>
      </c>
      <c r="AG17" s="6">
        <f ca="1">LOOKUP(AC17,P3:P22,T3:T22)</f>
        <v>0</v>
      </c>
      <c r="AH17" s="6">
        <f ca="1">LOOKUP(AC17,P3:P22,U3:U22)</f>
        <v>0</v>
      </c>
      <c r="AI17" s="6">
        <f ca="1">LOOKUP(AC17,P3:P22,V3:V22)</f>
        <v>0</v>
      </c>
      <c r="AJ17" s="6">
        <f ca="1">LOOKUP(AC17,P3:P22,W3:W22)</f>
        <v>0</v>
      </c>
      <c r="AK17" s="8">
        <f ca="1">LOOKUP(AC17,P3:P22,X3:X22)</f>
        <v>0</v>
      </c>
      <c r="AL17" s="8">
        <f ca="1">LOOKUP(AC17,P3:P22,Y3:Y22)</f>
        <v>0</v>
      </c>
    </row>
    <row r="18" spans="2:38" ht="14.45" x14ac:dyDescent="0.3">
      <c r="B18" s="62">
        <v>17</v>
      </c>
      <c r="C18" s="31" t="s">
        <v>31</v>
      </c>
      <c r="E18" s="81" t="str">
        <f t="shared" si="0"/>
        <v>Real Sociedad</v>
      </c>
      <c r="F18" s="85">
        <f ca="1">SUMIF(INDIRECT(F2),'1-Configuracion'!E18,INDIRECT(G2))+SUMIF(INDIRECT(H2),'1-Configuracion'!E18,INDIRECT(I2))</f>
        <v>0</v>
      </c>
      <c r="G18" s="6">
        <f ca="1">SUMIF(INDIRECT(F2),'1-Configuracion'!E18,INDIRECT(J2))+SUMIF(INDIRECT(H2),'1-Configuracion'!E18,INDIRECT(J2))</f>
        <v>0</v>
      </c>
      <c r="H18" s="6">
        <f t="shared" ca="1" si="10"/>
        <v>0</v>
      </c>
      <c r="I18" s="6">
        <f t="shared" ca="1" si="11"/>
        <v>0</v>
      </c>
      <c r="J18" s="6">
        <f t="shared" ca="1" si="12"/>
        <v>0</v>
      </c>
      <c r="K18" s="6">
        <f ca="1">SUMIF(INDIRECT(F2),'1-Configuracion'!E18,INDIRECT(K2))+SUMIF(INDIRECT(H2),'1-Configuracion'!E18,INDIRECT(L2))</f>
        <v>0</v>
      </c>
      <c r="L18" s="6">
        <f ca="1">SUMIF(INDIRECT(F2),'1-Configuracion'!E18,INDIRECT(L2))+SUMIF(INDIRECT(H2),'1-Configuracion'!E18,INDIRECT(K2))</f>
        <v>0</v>
      </c>
      <c r="M18" s="100">
        <f t="shared" ca="1" si="13"/>
        <v>0</v>
      </c>
      <c r="N18" s="56">
        <f t="shared" ca="1" si="14"/>
        <v>0</v>
      </c>
      <c r="P18" s="81" t="str">
        <f t="shared" si="15"/>
        <v>Real Sociedad</v>
      </c>
      <c r="Q18" s="85">
        <f t="shared" ca="1" si="1"/>
        <v>0</v>
      </c>
      <c r="R18" s="6">
        <f t="shared" ca="1" si="2"/>
        <v>0</v>
      </c>
      <c r="S18" s="6">
        <f t="shared" ca="1" si="3"/>
        <v>0</v>
      </c>
      <c r="T18" s="6">
        <f t="shared" ca="1" si="4"/>
        <v>0</v>
      </c>
      <c r="U18" s="6">
        <f t="shared" ca="1" si="5"/>
        <v>0</v>
      </c>
      <c r="V18" s="6">
        <f t="shared" ca="1" si="6"/>
        <v>0</v>
      </c>
      <c r="W18" s="6">
        <f t="shared" ca="1" si="7"/>
        <v>0</v>
      </c>
      <c r="X18" s="8">
        <f t="shared" ca="1" si="8"/>
        <v>0</v>
      </c>
      <c r="Y18" s="8">
        <f t="shared" ca="1" si="9"/>
        <v>0</v>
      </c>
      <c r="Z18" s="61" t="e">
        <f ca="1">MATCH(P18,AC3:AC22,0)</f>
        <v>#N/A</v>
      </c>
      <c r="AA18" s="91"/>
      <c r="AB18">
        <v>16</v>
      </c>
      <c r="AC18" s="81" t="str">
        <f ca="1">INDEX(P3:P22,MATCH(LARGE(Y3:Y22,AB18),Y3:Y22,0))</f>
        <v>Atlethic Club</v>
      </c>
      <c r="AD18" s="85">
        <f ca="1">LOOKUP(AC18,P3:P22,Q3:Q22)</f>
        <v>0</v>
      </c>
      <c r="AE18" s="6">
        <f ca="1">LOOKUP(AC18,P3:P22,R3:R22)</f>
        <v>0</v>
      </c>
      <c r="AF18" s="6">
        <f ca="1">LOOKUP(AC18,P3:P22,S3:S22)</f>
        <v>0</v>
      </c>
      <c r="AG18" s="6">
        <f ca="1">LOOKUP(AC18,P3:P22,T3:T22)</f>
        <v>0</v>
      </c>
      <c r="AH18" s="6">
        <f ca="1">LOOKUP(AC18,P3:P22,U3:U22)</f>
        <v>0</v>
      </c>
      <c r="AI18" s="6">
        <f ca="1">LOOKUP(AC18,P3:P22,V3:V22)</f>
        <v>0</v>
      </c>
      <c r="AJ18" s="6">
        <f ca="1">LOOKUP(AC18,P3:P22,W3:W22)</f>
        <v>0</v>
      </c>
      <c r="AK18" s="8">
        <f ca="1">LOOKUP(AC18,P3:P22,X3:X22)</f>
        <v>0</v>
      </c>
      <c r="AL18" s="8">
        <f ca="1">LOOKUP(AC18,P3:P22,Y3:Y22)</f>
        <v>0</v>
      </c>
    </row>
    <row r="19" spans="2:38" ht="14.45" x14ac:dyDescent="0.3">
      <c r="B19" s="62">
        <v>18</v>
      </c>
      <c r="C19" s="31" t="s">
        <v>54</v>
      </c>
      <c r="E19" s="81" t="str">
        <f t="shared" si="0"/>
        <v>Real Valladolid</v>
      </c>
      <c r="F19" s="85">
        <f ca="1">SUMIF(INDIRECT(F2),'1-Configuracion'!E19,INDIRECT(G2))+SUMIF(INDIRECT(H2),'1-Configuracion'!E19,INDIRECT(I2))</f>
        <v>0</v>
      </c>
      <c r="G19" s="6">
        <f ca="1">SUMIF(INDIRECT(F2),'1-Configuracion'!E19,INDIRECT(J2))+SUMIF(INDIRECT(H2),'1-Configuracion'!E19,INDIRECT(J2))</f>
        <v>0</v>
      </c>
      <c r="H19" s="6">
        <f t="shared" ca="1" si="10"/>
        <v>0</v>
      </c>
      <c r="I19" s="6">
        <f t="shared" ca="1" si="11"/>
        <v>0</v>
      </c>
      <c r="J19" s="6">
        <f t="shared" ca="1" si="12"/>
        <v>0</v>
      </c>
      <c r="K19" s="6">
        <f ca="1">SUMIF(INDIRECT(F2),'1-Configuracion'!E19,INDIRECT(K2))+SUMIF(INDIRECT(H2),'1-Configuracion'!E19,INDIRECT(L2))</f>
        <v>0</v>
      </c>
      <c r="L19" s="6">
        <f ca="1">SUMIF(INDIRECT(F2),'1-Configuracion'!E19,INDIRECT(L2))+SUMIF(INDIRECT(H2),'1-Configuracion'!E19,INDIRECT(K2))</f>
        <v>0</v>
      </c>
      <c r="M19" s="100">
        <f t="shared" ca="1" si="13"/>
        <v>0</v>
      </c>
      <c r="N19" s="56">
        <f t="shared" ca="1" si="14"/>
        <v>0</v>
      </c>
      <c r="P19" s="81" t="str">
        <f t="shared" si="15"/>
        <v>Real Valladolid</v>
      </c>
      <c r="Q19" s="85">
        <f t="shared" ca="1" si="1"/>
        <v>0</v>
      </c>
      <c r="R19" s="6">
        <f t="shared" ca="1" si="2"/>
        <v>0</v>
      </c>
      <c r="S19" s="6">
        <f t="shared" ca="1" si="3"/>
        <v>0</v>
      </c>
      <c r="T19" s="6">
        <f t="shared" ca="1" si="4"/>
        <v>0</v>
      </c>
      <c r="U19" s="6">
        <f t="shared" ca="1" si="5"/>
        <v>0</v>
      </c>
      <c r="V19" s="6">
        <f t="shared" ca="1" si="6"/>
        <v>0</v>
      </c>
      <c r="W19" s="6">
        <f t="shared" ca="1" si="7"/>
        <v>0</v>
      </c>
      <c r="X19" s="8">
        <f t="shared" ca="1" si="8"/>
        <v>0</v>
      </c>
      <c r="Y19" s="8">
        <f t="shared" ca="1" si="9"/>
        <v>0</v>
      </c>
      <c r="Z19" s="61" t="e">
        <f ca="1">MATCH(P19,AC3:AC22,0)</f>
        <v>#N/A</v>
      </c>
      <c r="AA19" s="91"/>
      <c r="AB19">
        <v>17</v>
      </c>
      <c r="AC19" s="81" t="str">
        <f ca="1">INDEX(P3:P22,MATCH(LARGE(Y3:Y22,AB19),Y3:Y22,0))</f>
        <v>Atlethic Club</v>
      </c>
      <c r="AD19" s="85">
        <f ca="1">LOOKUP(AC19,P3:P22,Q3:Q22)</f>
        <v>0</v>
      </c>
      <c r="AE19" s="6">
        <f ca="1">LOOKUP(AC19,P3:P22,R3:R22)</f>
        <v>0</v>
      </c>
      <c r="AF19" s="6">
        <f ca="1">LOOKUP(AC19,P3:P22,S3:S22)</f>
        <v>0</v>
      </c>
      <c r="AG19" s="6">
        <f ca="1">LOOKUP(AC19,P3:P22,T3:T22)</f>
        <v>0</v>
      </c>
      <c r="AH19" s="6">
        <f ca="1">LOOKUP(AC19,P3:P22,U3:U22)</f>
        <v>0</v>
      </c>
      <c r="AI19" s="6">
        <f ca="1">LOOKUP(AC19,P3:P22,V3:V22)</f>
        <v>0</v>
      </c>
      <c r="AJ19" s="6">
        <f ca="1">LOOKUP(AC19,P3:P22,W3:W22)</f>
        <v>0</v>
      </c>
      <c r="AK19" s="8">
        <f ca="1">LOOKUP(AC19,P3:P22,X3:X22)</f>
        <v>0</v>
      </c>
      <c r="AL19" s="8">
        <f ca="1">LOOKUP(AC19,P3:P22,Y3:Y22)</f>
        <v>0</v>
      </c>
    </row>
    <row r="20" spans="2:38" ht="14.45" x14ac:dyDescent="0.3">
      <c r="B20" s="62">
        <v>19</v>
      </c>
      <c r="C20" s="79" t="s">
        <v>83</v>
      </c>
      <c r="E20" s="81" t="str">
        <f t="shared" si="0"/>
        <v>Real Zaragoza</v>
      </c>
      <c r="F20" s="85">
        <f ca="1">SUMIF(INDIRECT(F2),'1-Configuracion'!E20,INDIRECT(G2))+SUMIF(INDIRECT(H2),'1-Configuracion'!E20,INDIRECT(I2))</f>
        <v>0</v>
      </c>
      <c r="G20" s="6">
        <f ca="1">SUMIF(INDIRECT(F2),'1-Configuracion'!E20,INDIRECT(J2))+SUMIF(INDIRECT(H2),'1-Configuracion'!E20,INDIRECT(J2))</f>
        <v>0</v>
      </c>
      <c r="H20" s="6">
        <f t="shared" ca="1" si="10"/>
        <v>0</v>
      </c>
      <c r="I20" s="6">
        <f t="shared" ca="1" si="11"/>
        <v>0</v>
      </c>
      <c r="J20" s="6">
        <f t="shared" ca="1" si="12"/>
        <v>0</v>
      </c>
      <c r="K20" s="6">
        <f ca="1">SUMIF(INDIRECT(F2),'1-Configuracion'!E20,INDIRECT(K2))+SUMIF(INDIRECT(H2),'1-Configuracion'!E20,INDIRECT(L2))</f>
        <v>0</v>
      </c>
      <c r="L20" s="6">
        <f ca="1">SUMIF(INDIRECT(F2),'1-Configuracion'!E20,INDIRECT(L2))+SUMIF(INDIRECT(H2),'1-Configuracion'!E20,INDIRECT(K2))</f>
        <v>0</v>
      </c>
      <c r="M20" s="100">
        <f t="shared" ca="1" si="13"/>
        <v>0</v>
      </c>
      <c r="N20" s="56">
        <f t="shared" ca="1" si="14"/>
        <v>0</v>
      </c>
      <c r="P20" s="81" t="str">
        <f t="shared" si="15"/>
        <v>Real Zaragoza</v>
      </c>
      <c r="Q20" s="85">
        <f t="shared" ca="1" si="1"/>
        <v>0</v>
      </c>
      <c r="R20" s="6">
        <f t="shared" ca="1" si="2"/>
        <v>0</v>
      </c>
      <c r="S20" s="6">
        <f t="shared" ca="1" si="3"/>
        <v>0</v>
      </c>
      <c r="T20" s="6">
        <f t="shared" ca="1" si="4"/>
        <v>0</v>
      </c>
      <c r="U20" s="6">
        <f t="shared" ca="1" si="5"/>
        <v>0</v>
      </c>
      <c r="V20" s="6">
        <f t="shared" ca="1" si="6"/>
        <v>0</v>
      </c>
      <c r="W20" s="6">
        <f t="shared" ca="1" si="7"/>
        <v>0</v>
      </c>
      <c r="X20" s="8">
        <f t="shared" ca="1" si="8"/>
        <v>0</v>
      </c>
      <c r="Y20" s="8">
        <f t="shared" ca="1" si="9"/>
        <v>0</v>
      </c>
      <c r="Z20" s="61" t="e">
        <f ca="1">MATCH(P20,AC3:AC22,0)</f>
        <v>#N/A</v>
      </c>
      <c r="AA20" s="91"/>
      <c r="AB20">
        <v>18</v>
      </c>
      <c r="AC20" s="81" t="str">
        <f ca="1">INDEX(P3:P22,MATCH(LARGE(Y3:Y22,AB20),Y3:Y22,0))</f>
        <v>Atlethic Club</v>
      </c>
      <c r="AD20" s="85">
        <f ca="1">LOOKUP(AC20,P3:P22,Q3:Q22)</f>
        <v>0</v>
      </c>
      <c r="AE20" s="6">
        <f ca="1">LOOKUP(AC20,P3:P22,R3:R22)</f>
        <v>0</v>
      </c>
      <c r="AF20" s="6">
        <f ca="1">LOOKUP(AC20,P3:P22,S3:S22)</f>
        <v>0</v>
      </c>
      <c r="AG20" s="6">
        <f ca="1">LOOKUP(AC20,P3:P22,T3:T22)</f>
        <v>0</v>
      </c>
      <c r="AH20" s="6">
        <f ca="1">LOOKUP(AC20,P3:P22,U3:U22)</f>
        <v>0</v>
      </c>
      <c r="AI20" s="6">
        <f ca="1">LOOKUP(AC20,P3:P22,V3:V22)</f>
        <v>0</v>
      </c>
      <c r="AJ20" s="6">
        <f ca="1">LOOKUP(AC20,P3:P22,W3:W22)</f>
        <v>0</v>
      </c>
      <c r="AK20" s="8">
        <f ca="1">LOOKUP(AC20,P3:P22,X3:X22)</f>
        <v>0</v>
      </c>
      <c r="AL20" s="8">
        <f ca="1">LOOKUP(AC20,P3:P22,Y3:Y22)</f>
        <v>0</v>
      </c>
    </row>
    <row r="21" spans="2:38" thickBot="1" x14ac:dyDescent="0.35">
      <c r="B21" s="63">
        <v>20</v>
      </c>
      <c r="C21" s="78" t="s">
        <v>93</v>
      </c>
      <c r="E21" s="81" t="str">
        <f t="shared" si="0"/>
        <v>Sevilla F.C.</v>
      </c>
      <c r="F21" s="85">
        <f ca="1">SUMIF(INDIRECT(F2),'1-Configuracion'!E21,INDIRECT(G2))+SUMIF(INDIRECT(H2),'1-Configuracion'!E21,INDIRECT(I2))</f>
        <v>0</v>
      </c>
      <c r="G21" s="6">
        <f ca="1">SUMIF(INDIRECT(F2),'1-Configuracion'!E21,INDIRECT(J2))+SUMIF(INDIRECT(H2),'1-Configuracion'!E21,INDIRECT(J2))</f>
        <v>0</v>
      </c>
      <c r="H21" s="6">
        <f t="shared" ca="1" si="10"/>
        <v>0</v>
      </c>
      <c r="I21" s="6">
        <f t="shared" ca="1" si="11"/>
        <v>0</v>
      </c>
      <c r="J21" s="6">
        <f t="shared" ca="1" si="12"/>
        <v>0</v>
      </c>
      <c r="K21" s="6">
        <f ca="1">SUMIF(INDIRECT(F2),'1-Configuracion'!E21,INDIRECT(K2))+SUMIF(INDIRECT(H2),'1-Configuracion'!E21,INDIRECT(L2))</f>
        <v>0</v>
      </c>
      <c r="L21" s="6">
        <f ca="1">SUMIF(INDIRECT(F2),'1-Configuracion'!E21,INDIRECT(L2))+SUMIF(INDIRECT(H2),'1-Configuracion'!E21,INDIRECT(K2))</f>
        <v>0</v>
      </c>
      <c r="M21" s="100">
        <f t="shared" ca="1" si="13"/>
        <v>0</v>
      </c>
      <c r="N21" s="56">
        <f t="shared" ca="1" si="14"/>
        <v>0</v>
      </c>
      <c r="P21" s="81" t="str">
        <f t="shared" si="15"/>
        <v>Sevilla F.C.</v>
      </c>
      <c r="Q21" s="85">
        <f t="shared" ca="1" si="1"/>
        <v>0</v>
      </c>
      <c r="R21" s="6">
        <f t="shared" ca="1" si="2"/>
        <v>0</v>
      </c>
      <c r="S21" s="6">
        <f t="shared" ca="1" si="3"/>
        <v>0</v>
      </c>
      <c r="T21" s="6">
        <f t="shared" ca="1" si="4"/>
        <v>0</v>
      </c>
      <c r="U21" s="6">
        <f t="shared" ca="1" si="5"/>
        <v>0</v>
      </c>
      <c r="V21" s="6">
        <f t="shared" ca="1" si="6"/>
        <v>0</v>
      </c>
      <c r="W21" s="6">
        <f t="shared" ca="1" si="7"/>
        <v>0</v>
      </c>
      <c r="X21" s="8">
        <f t="shared" ca="1" si="8"/>
        <v>0</v>
      </c>
      <c r="Y21" s="8">
        <f t="shared" ca="1" si="9"/>
        <v>0</v>
      </c>
      <c r="Z21" s="61" t="e">
        <f ca="1">MATCH(P21,AC3:AC22,0)</f>
        <v>#N/A</v>
      </c>
      <c r="AA21" s="91"/>
      <c r="AB21">
        <v>19</v>
      </c>
      <c r="AC21" s="81" t="str">
        <f ca="1">INDEX(P3:P22,MATCH(LARGE(Y3:Y22,AB21),Y3:Y22,0))</f>
        <v>Atlethic Club</v>
      </c>
      <c r="AD21" s="85">
        <f ca="1">LOOKUP(AC21,P3:P22,Q3:Q22)</f>
        <v>0</v>
      </c>
      <c r="AE21" s="6">
        <f ca="1">LOOKUP(AC21,P3:P22,R3:R22)</f>
        <v>0</v>
      </c>
      <c r="AF21" s="6">
        <f ca="1">LOOKUP(AC21,P3:P22,S3:S22)</f>
        <v>0</v>
      </c>
      <c r="AG21" s="6">
        <f ca="1">LOOKUP(AC21,P3:P22,T3:T22)</f>
        <v>0</v>
      </c>
      <c r="AH21" s="6">
        <f ca="1">LOOKUP(AC21,P3:P22,U3:U22)</f>
        <v>0</v>
      </c>
      <c r="AI21" s="6">
        <f ca="1">LOOKUP(AC21,P3:P22,V3:V22)</f>
        <v>0</v>
      </c>
      <c r="AJ21" s="6">
        <f ca="1">LOOKUP(AC21,P3:P22,W3:W22)</f>
        <v>0</v>
      </c>
      <c r="AK21" s="8">
        <f ca="1">LOOKUP(AC21,P3:P22,X3:X22)</f>
        <v>0</v>
      </c>
      <c r="AL21" s="8">
        <f ca="1">LOOKUP(AC21,P3:P22,Y3:Y22)</f>
        <v>0</v>
      </c>
    </row>
    <row r="22" spans="2:38" thickBot="1" x14ac:dyDescent="0.35">
      <c r="E22" s="82" t="str">
        <f t="shared" si="0"/>
        <v>Valencia C.F.</v>
      </c>
      <c r="F22" s="86">
        <f ca="1">SUMIF(INDIRECT(F2),'1-Configuracion'!E22,INDIRECT(G2))+SUMIF(INDIRECT(H2),'1-Configuracion'!E22,INDIRECT(I2))</f>
        <v>0</v>
      </c>
      <c r="G22" s="34">
        <f ca="1">SUMIF(INDIRECT(F2),'1-Configuracion'!E22,INDIRECT(J2))+SUMIF(INDIRECT(H2),'1-Configuracion'!E22,INDIRECT(J2))</f>
        <v>0</v>
      </c>
      <c r="H22" s="34">
        <f t="shared" ca="1" si="10"/>
        <v>0</v>
      </c>
      <c r="I22" s="34">
        <f t="shared" ca="1" si="11"/>
        <v>0</v>
      </c>
      <c r="J22" s="34">
        <f t="shared" ca="1" si="12"/>
        <v>0</v>
      </c>
      <c r="K22" s="34">
        <f ca="1">SUMIF(INDIRECT(F2),'1-Configuracion'!E22,INDIRECT(K2))+SUMIF(INDIRECT(H2),'1-Configuracion'!E22,INDIRECT(L2))</f>
        <v>0</v>
      </c>
      <c r="L22" s="34">
        <f ca="1">SUMIF(INDIRECT(F2),'1-Configuracion'!E22,INDIRECT(L2))+SUMIF(INDIRECT(H2),'1-Configuracion'!E22,INDIRECT(K2))</f>
        <v>0</v>
      </c>
      <c r="M22" s="101">
        <f t="shared" ca="1" si="13"/>
        <v>0</v>
      </c>
      <c r="N22" s="57">
        <f t="shared" ca="1" si="14"/>
        <v>0</v>
      </c>
      <c r="P22" s="82" t="str">
        <f t="shared" si="15"/>
        <v>Valencia C.F.</v>
      </c>
      <c r="Q22" s="86">
        <f t="shared" ca="1" si="1"/>
        <v>0</v>
      </c>
      <c r="R22" s="34">
        <f t="shared" ca="1" si="2"/>
        <v>0</v>
      </c>
      <c r="S22" s="34">
        <f t="shared" ca="1" si="3"/>
        <v>0</v>
      </c>
      <c r="T22" s="34">
        <f t="shared" ca="1" si="4"/>
        <v>0</v>
      </c>
      <c r="U22" s="34">
        <f t="shared" ca="1" si="5"/>
        <v>0</v>
      </c>
      <c r="V22" s="34">
        <f t="shared" ca="1" si="6"/>
        <v>0</v>
      </c>
      <c r="W22" s="34">
        <f t="shared" ca="1" si="7"/>
        <v>0</v>
      </c>
      <c r="X22" s="37">
        <f t="shared" ca="1" si="8"/>
        <v>0</v>
      </c>
      <c r="Y22" s="37">
        <f t="shared" ca="1" si="9"/>
        <v>0</v>
      </c>
      <c r="Z22" s="61" t="e">
        <f ca="1">MATCH(P22,AC3:AC22,0)</f>
        <v>#N/A</v>
      </c>
      <c r="AA22" s="91"/>
      <c r="AB22">
        <v>20</v>
      </c>
      <c r="AC22" s="82" t="str">
        <f ca="1">INDEX(P3:P22,MATCH(LARGE(Y3:Y22,AB22),Y3:Y22,0))</f>
        <v>Atlethic Club</v>
      </c>
      <c r="AD22" s="86">
        <f ca="1">LOOKUP(AC22,P3:P22,Q3:Q22)</f>
        <v>0</v>
      </c>
      <c r="AE22" s="34">
        <f ca="1">LOOKUP(AC22,P3:P22,R3:R22)</f>
        <v>0</v>
      </c>
      <c r="AF22" s="34">
        <f ca="1">LOOKUP(AC22,P3:P22,S3:S22)</f>
        <v>0</v>
      </c>
      <c r="AG22" s="34">
        <f ca="1">LOOKUP(AC22,P3:P22,T3:T22)</f>
        <v>0</v>
      </c>
      <c r="AH22" s="34">
        <f ca="1">LOOKUP(AC22,P3:P22,U3:U22)</f>
        <v>0</v>
      </c>
      <c r="AI22" s="34">
        <f ca="1">LOOKUP(AC22,P3:P22,V3:V22)</f>
        <v>0</v>
      </c>
      <c r="AJ22" s="34">
        <f ca="1">LOOKUP(AC22,P3:P22,W3:W22)</f>
        <v>0</v>
      </c>
      <c r="AK22" s="37">
        <f ca="1">LOOKUP(AC22,P3:P22,X3:X22)</f>
        <v>0</v>
      </c>
      <c r="AL22" s="37">
        <f ca="1">LOOKUP(AC22,P3:P22,Y3:Y22)</f>
        <v>0</v>
      </c>
    </row>
    <row r="23" spans="2:38" thickBot="1" x14ac:dyDescent="0.35">
      <c r="B23" s="224" t="s">
        <v>67</v>
      </c>
      <c r="C23" s="225"/>
    </row>
    <row r="24" spans="2:38" ht="15.75" thickBot="1" x14ac:dyDescent="0.3">
      <c r="B24" s="30" t="s">
        <v>81</v>
      </c>
      <c r="C24" s="48" t="s">
        <v>68</v>
      </c>
      <c r="E24" s="88">
        <v>2</v>
      </c>
      <c r="F24" s="95" t="s">
        <v>21</v>
      </c>
      <c r="G24" s="95" t="s">
        <v>22</v>
      </c>
      <c r="H24" s="95" t="s">
        <v>23</v>
      </c>
      <c r="I24" s="95" t="s">
        <v>24</v>
      </c>
      <c r="J24" s="95" t="s">
        <v>25</v>
      </c>
      <c r="K24" s="95" t="s">
        <v>26</v>
      </c>
      <c r="L24" s="95" t="s">
        <v>27</v>
      </c>
      <c r="M24" s="96" t="s">
        <v>135</v>
      </c>
      <c r="N24" s="98" t="s">
        <v>136</v>
      </c>
      <c r="P24" s="88">
        <f>E24</f>
        <v>2</v>
      </c>
      <c r="Q24" s="89" t="s">
        <v>21</v>
      </c>
      <c r="R24" s="87" t="s">
        <v>22</v>
      </c>
      <c r="S24" s="83" t="s">
        <v>23</v>
      </c>
      <c r="T24" s="83" t="s">
        <v>24</v>
      </c>
      <c r="U24" s="83" t="s">
        <v>25</v>
      </c>
      <c r="V24" s="83" t="s">
        <v>26</v>
      </c>
      <c r="W24" s="83" t="s">
        <v>27</v>
      </c>
      <c r="X24" s="84" t="s">
        <v>135</v>
      </c>
      <c r="Y24" s="84" t="s">
        <v>136</v>
      </c>
      <c r="AC24" s="88">
        <f>P24</f>
        <v>2</v>
      </c>
      <c r="AD24" s="89" t="s">
        <v>21</v>
      </c>
      <c r="AE24" s="87" t="s">
        <v>22</v>
      </c>
      <c r="AF24" s="83" t="s">
        <v>23</v>
      </c>
      <c r="AG24" s="83" t="s">
        <v>24</v>
      </c>
      <c r="AH24" s="83" t="s">
        <v>25</v>
      </c>
      <c r="AI24" s="83" t="s">
        <v>26</v>
      </c>
      <c r="AJ24" s="83" t="s">
        <v>27</v>
      </c>
      <c r="AK24" s="84" t="s">
        <v>135</v>
      </c>
      <c r="AL24" s="84" t="s">
        <v>136</v>
      </c>
    </row>
    <row r="25" spans="2:38" ht="15.75" thickBot="1" x14ac:dyDescent="0.3">
      <c r="B25" s="28" t="s">
        <v>82</v>
      </c>
      <c r="C25" s="8" t="s">
        <v>69</v>
      </c>
      <c r="E25" s="91"/>
      <c r="F25" s="93" t="str">
        <f>'1-Rangos'!C2</f>
        <v>'1-Jornadas'!P17:P26</v>
      </c>
      <c r="G25" s="93" t="str">
        <f>'1-Rangos'!D2</f>
        <v>'1-Jornadas'!N17:N26</v>
      </c>
      <c r="H25" s="93" t="str">
        <f>'1-Rangos'!E2</f>
        <v>'1-Jornadas'!S17:S26</v>
      </c>
      <c r="I25" s="93" t="str">
        <f>'1-Rangos'!F2</f>
        <v>'1-Jornadas'!U17:U26</v>
      </c>
      <c r="J25" s="93" t="str">
        <f>'1-Rangos'!G2</f>
        <v>'1-Jornadas'!M17:M26</v>
      </c>
      <c r="K25" s="93" t="str">
        <f>'1-Rangos'!H2</f>
        <v>'1-Jornadas'!Q17:Q26</v>
      </c>
      <c r="L25" s="93" t="str">
        <f>'1-Rangos'!I2</f>
        <v>'1-Jornadas'!R17:R26</v>
      </c>
      <c r="M25" s="91"/>
      <c r="N25" s="91"/>
    </row>
    <row r="26" spans="2:38" ht="14.45" x14ac:dyDescent="0.3">
      <c r="B26" s="28" t="s">
        <v>92</v>
      </c>
      <c r="C26" s="8" t="s">
        <v>134</v>
      </c>
      <c r="E26" s="81" t="str">
        <f>E3</f>
        <v>Atlethic Club</v>
      </c>
      <c r="F26" s="97">
        <f ca="1">SUMIF(INDIRECT(F25),'1-Configuracion'!E26,INDIRECT(G25))+SUMIF(INDIRECT(H25),'1-Configuracion'!E26,INDIRECT(I25))</f>
        <v>0</v>
      </c>
      <c r="G26" s="94">
        <f ca="1">SUMIF(INDIRECT(F25),'1-Configuracion'!E26,INDIRECT(J25))+SUMIF(INDIRECT(H25),'1-Configuracion'!E26,INDIRECT(J25))</f>
        <v>0</v>
      </c>
      <c r="H26" s="94">
        <f ca="1">IF(G26&gt;0,IF(F26=3,1,0),0)</f>
        <v>0</v>
      </c>
      <c r="I26" s="94">
        <f ca="1">IF(G26&gt;0,IF(F26=1,1,0),0)</f>
        <v>0</v>
      </c>
      <c r="J26" s="94">
        <f ca="1">IF(G26&gt;0,IF(F26=0,1,0),0)</f>
        <v>0</v>
      </c>
      <c r="K26" s="94">
        <f ca="1">SUMIF(INDIRECT(F25),'1-Configuracion'!E26,INDIRECT(K25))+SUMIF(INDIRECT(H25),'1-Configuracion'!E26,INDIRECT(L25))</f>
        <v>0</v>
      </c>
      <c r="L26" s="94">
        <f ca="1">SUMIF(INDIRECT(F25),'1-Configuracion'!E26,INDIRECT(L25))+SUMIF(INDIRECT(H25),'1-Configuracion'!E26,INDIRECT(K25))</f>
        <v>0</v>
      </c>
      <c r="M26" s="99">
        <f ca="1">K26-L26</f>
        <v>0</v>
      </c>
      <c r="N26" s="102">
        <f ca="1">F26*1000+M26*100+K26</f>
        <v>0</v>
      </c>
      <c r="P26" s="81" t="str">
        <f>E26</f>
        <v>Atlethic Club</v>
      </c>
      <c r="Q26" s="85">
        <f ca="1">F26+Q3</f>
        <v>0</v>
      </c>
      <c r="R26" s="6">
        <f t="shared" ref="R26:Y26" ca="1" si="16">G26+R3</f>
        <v>0</v>
      </c>
      <c r="S26" s="6">
        <f t="shared" ca="1" si="16"/>
        <v>0</v>
      </c>
      <c r="T26" s="6">
        <f t="shared" ca="1" si="16"/>
        <v>0</v>
      </c>
      <c r="U26" s="6">
        <f t="shared" ca="1" si="16"/>
        <v>0</v>
      </c>
      <c r="V26" s="6">
        <f t="shared" ca="1" si="16"/>
        <v>0</v>
      </c>
      <c r="W26" s="6">
        <f t="shared" ca="1" si="16"/>
        <v>0</v>
      </c>
      <c r="X26" s="8">
        <f t="shared" ca="1" si="16"/>
        <v>0</v>
      </c>
      <c r="Y26" s="8">
        <f t="shared" ca="1" si="16"/>
        <v>0</v>
      </c>
      <c r="Z26" s="61">
        <f ca="1">MATCH(P26,AC26:AC45,0)</f>
        <v>1</v>
      </c>
      <c r="AB26">
        <v>1</v>
      </c>
      <c r="AC26" s="81" t="str">
        <f ca="1">INDEX(P26:P45,MATCH(LARGE(Y26:Y45,AB26),Y26:Y45,0))</f>
        <v>Atlethic Club</v>
      </c>
      <c r="AD26" s="85">
        <f ca="1">LOOKUP(AC26,P26:P45,Q26:Q45)</f>
        <v>0</v>
      </c>
      <c r="AE26" s="6">
        <f ca="1">LOOKUP(AC26,P26:P45,R26:R45)</f>
        <v>0</v>
      </c>
      <c r="AF26" s="6">
        <f ca="1">LOOKUP(AC26,P26:P45,S26:S45)</f>
        <v>0</v>
      </c>
      <c r="AG26" s="6">
        <f ca="1">LOOKUP(AC26,P26:P45,T26:T45)</f>
        <v>0</v>
      </c>
      <c r="AH26" s="6">
        <f ca="1">LOOKUP(AC26,P26:P45,U26:U45)</f>
        <v>0</v>
      </c>
      <c r="AI26" s="6">
        <f ca="1">LOOKUP(AC26,P26:P45,V26:V45)</f>
        <v>0</v>
      </c>
      <c r="AJ26" s="6">
        <f ca="1">LOOKUP(AC26,P26:P45,W26:W45)</f>
        <v>0</v>
      </c>
      <c r="AK26" s="8">
        <f ca="1">LOOKUP(AC26,P26:P45,X26:X45)</f>
        <v>0</v>
      </c>
      <c r="AL26" s="8">
        <f ca="1">LOOKUP(AC26,P26:P45,Y26:Y45)</f>
        <v>0</v>
      </c>
    </row>
    <row r="27" spans="2:38" x14ac:dyDescent="0.25">
      <c r="B27" s="28" t="s">
        <v>84</v>
      </c>
      <c r="C27" s="8" t="s">
        <v>95</v>
      </c>
      <c r="E27" s="81" t="str">
        <f t="shared" ref="E27:E45" si="17">E4</f>
        <v>Atlético Madrid</v>
      </c>
      <c r="F27" s="85">
        <f ca="1">SUMIF(INDIRECT(F25),'1-Configuracion'!E27,INDIRECT(G25))+SUMIF(INDIRECT(H25),'1-Configuracion'!E27,INDIRECT(I25))</f>
        <v>0</v>
      </c>
      <c r="G27" s="6">
        <f ca="1">SUMIF(INDIRECT(F25),'1-Configuracion'!E27,INDIRECT(J25))+SUMIF(INDIRECT(H25),'1-Configuracion'!E27,INDIRECT(J25))</f>
        <v>0</v>
      </c>
      <c r="H27" s="6">
        <f t="shared" ref="H27:H45" ca="1" si="18">IF(G27&gt;0,IF(F27=3,1,0),0)</f>
        <v>0</v>
      </c>
      <c r="I27" s="6">
        <f t="shared" ref="I27:I45" ca="1" si="19">IF(G27&gt;0,IF(F27=1,1,0),0)</f>
        <v>0</v>
      </c>
      <c r="J27" s="6">
        <f t="shared" ref="J27:J45" ca="1" si="20">IF(G27&gt;0,IF(F27=0,1,0),0)</f>
        <v>0</v>
      </c>
      <c r="K27" s="6">
        <f ca="1">SUMIF(INDIRECT(F25),'1-Configuracion'!E27,INDIRECT(K25))+SUMIF(INDIRECT(H25),'1-Configuracion'!E27,INDIRECT(L25))</f>
        <v>0</v>
      </c>
      <c r="L27" s="6">
        <f ca="1">SUMIF(INDIRECT(F25),'1-Configuracion'!E27,INDIRECT(L25))+SUMIF(INDIRECT(H25),'1-Configuracion'!E27,INDIRECT(K25))</f>
        <v>0</v>
      </c>
      <c r="M27" s="100">
        <f t="shared" ref="M27:M45" ca="1" si="21">K27-L27</f>
        <v>0</v>
      </c>
      <c r="N27" s="56">
        <f t="shared" ref="N27:N45" ca="1" si="22">F27*1000+M27*100+K27</f>
        <v>0</v>
      </c>
      <c r="P27" s="81" t="str">
        <f t="shared" ref="P27:P45" si="23">E27</f>
        <v>Atlético Madrid</v>
      </c>
      <c r="Q27" s="85">
        <f t="shared" ref="Q27:Y27" ca="1" si="24">F27+Q4</f>
        <v>0</v>
      </c>
      <c r="R27" s="6">
        <f t="shared" ca="1" si="24"/>
        <v>0</v>
      </c>
      <c r="S27" s="6">
        <f t="shared" ca="1" si="24"/>
        <v>0</v>
      </c>
      <c r="T27" s="6">
        <f t="shared" ca="1" si="24"/>
        <v>0</v>
      </c>
      <c r="U27" s="6">
        <f t="shared" ca="1" si="24"/>
        <v>0</v>
      </c>
      <c r="V27" s="6">
        <f t="shared" ca="1" si="24"/>
        <v>0</v>
      </c>
      <c r="W27" s="6">
        <f t="shared" ca="1" si="24"/>
        <v>0</v>
      </c>
      <c r="X27" s="8">
        <f t="shared" ca="1" si="24"/>
        <v>0</v>
      </c>
      <c r="Y27" s="8">
        <f t="shared" ca="1" si="24"/>
        <v>0</v>
      </c>
      <c r="Z27" s="61" t="e">
        <f ca="1">MATCH(P27,AC26:AC45,0)</f>
        <v>#N/A</v>
      </c>
      <c r="AB27">
        <v>2</v>
      </c>
      <c r="AC27" s="81" t="str">
        <f ca="1">INDEX(P26:P45,MATCH(LARGE(Y26:Y45,AB27),Y26:Y45,0))</f>
        <v>Atlethic Club</v>
      </c>
      <c r="AD27" s="85">
        <f ca="1">LOOKUP(AC27,P26:P45,Q26:Q45)</f>
        <v>0</v>
      </c>
      <c r="AE27" s="6">
        <f ca="1">LOOKUP(AC27,P26:P45,R26:R45)</f>
        <v>0</v>
      </c>
      <c r="AF27" s="6">
        <f ca="1">LOOKUP(AC27,P26:P45,S26:S45)</f>
        <v>0</v>
      </c>
      <c r="AG27" s="6">
        <f ca="1">LOOKUP(AC27,P26:P45,T26:T45)</f>
        <v>0</v>
      </c>
      <c r="AH27" s="6">
        <f ca="1">LOOKUP(AC27,P26:P45,U26:U45)</f>
        <v>0</v>
      </c>
      <c r="AI27" s="6">
        <f ca="1">LOOKUP(AC27,P26:P45,V26:V45)</f>
        <v>0</v>
      </c>
      <c r="AJ27" s="6">
        <f ca="1">LOOKUP(AC27,P26:P45,W26:W45)</f>
        <v>0</v>
      </c>
      <c r="AK27" s="8">
        <f ca="1">LOOKUP(AC27,P26:P45,X26:X45)</f>
        <v>0</v>
      </c>
      <c r="AL27" s="8">
        <f ca="1">LOOKUP(AC27,P26:P45,Y26:Y45)</f>
        <v>0</v>
      </c>
    </row>
    <row r="28" spans="2:38" x14ac:dyDescent="0.25">
      <c r="B28" s="28" t="s">
        <v>85</v>
      </c>
      <c r="C28" s="8" t="s">
        <v>96</v>
      </c>
      <c r="E28" s="81" t="str">
        <f t="shared" si="17"/>
        <v>C.A. Osasuna</v>
      </c>
      <c r="F28" s="85">
        <f ca="1">SUMIF(INDIRECT(F25),'1-Configuracion'!E28,INDIRECT(G25))+SUMIF(INDIRECT(H25),'1-Configuracion'!E28,INDIRECT(I25))</f>
        <v>0</v>
      </c>
      <c r="G28" s="6">
        <f ca="1">SUMIF(INDIRECT(F25),'1-Configuracion'!E28,INDIRECT(J25))+SUMIF(INDIRECT(H25),'1-Configuracion'!E28,INDIRECT(J25))</f>
        <v>0</v>
      </c>
      <c r="H28" s="6">
        <f t="shared" ca="1" si="18"/>
        <v>0</v>
      </c>
      <c r="I28" s="6">
        <f t="shared" ca="1" si="19"/>
        <v>0</v>
      </c>
      <c r="J28" s="6">
        <f t="shared" ca="1" si="20"/>
        <v>0</v>
      </c>
      <c r="K28" s="6">
        <f ca="1">SUMIF(INDIRECT(F25),'1-Configuracion'!E28,INDIRECT(K25))+SUMIF(INDIRECT(H25),'1-Configuracion'!E28,INDIRECT(L25))</f>
        <v>0</v>
      </c>
      <c r="L28" s="6">
        <f ca="1">SUMIF(INDIRECT(F25),'1-Configuracion'!E28,INDIRECT(L25))+SUMIF(INDIRECT(H25),'1-Configuracion'!E28,INDIRECT(K25))</f>
        <v>0</v>
      </c>
      <c r="M28" s="100">
        <f t="shared" ca="1" si="21"/>
        <v>0</v>
      </c>
      <c r="N28" s="56">
        <f t="shared" ca="1" si="22"/>
        <v>0</v>
      </c>
      <c r="P28" s="81" t="str">
        <f t="shared" si="23"/>
        <v>C.A. Osasuna</v>
      </c>
      <c r="Q28" s="85">
        <f t="shared" ref="Q28:Y28" ca="1" si="25">F28+Q5</f>
        <v>0</v>
      </c>
      <c r="R28" s="6">
        <f t="shared" ca="1" si="25"/>
        <v>0</v>
      </c>
      <c r="S28" s="6">
        <f t="shared" ca="1" si="25"/>
        <v>0</v>
      </c>
      <c r="T28" s="6">
        <f t="shared" ca="1" si="25"/>
        <v>0</v>
      </c>
      <c r="U28" s="6">
        <f t="shared" ca="1" si="25"/>
        <v>0</v>
      </c>
      <c r="V28" s="6">
        <f t="shared" ca="1" si="25"/>
        <v>0</v>
      </c>
      <c r="W28" s="6">
        <f t="shared" ca="1" si="25"/>
        <v>0</v>
      </c>
      <c r="X28" s="8">
        <f t="shared" ca="1" si="25"/>
        <v>0</v>
      </c>
      <c r="Y28" s="8">
        <f t="shared" ca="1" si="25"/>
        <v>0</v>
      </c>
      <c r="Z28" s="61" t="e">
        <f ca="1">MATCH(P28,AC26:AC45,0)</f>
        <v>#N/A</v>
      </c>
      <c r="AB28">
        <v>3</v>
      </c>
      <c r="AC28" s="81" t="str">
        <f ca="1">INDEX(P26:P45,MATCH(LARGE(Y26:Y45,AB28),Y26:Y45,0))</f>
        <v>Atlethic Club</v>
      </c>
      <c r="AD28" s="85">
        <f ca="1">LOOKUP(AC28,P26:P45,Q26:Q45)</f>
        <v>0</v>
      </c>
      <c r="AE28" s="6">
        <f ca="1">LOOKUP(AC28,P26:P45,R26:R45)</f>
        <v>0</v>
      </c>
      <c r="AF28" s="6">
        <f ca="1">LOOKUP(AC28,P26:P45,S26:S45)</f>
        <v>0</v>
      </c>
      <c r="AG28" s="6">
        <f ca="1">LOOKUP(AC28,P26:P45,T26:T45)</f>
        <v>0</v>
      </c>
      <c r="AH28" s="6">
        <f ca="1">LOOKUP(AC28,P26:P45,U26:U45)</f>
        <v>0</v>
      </c>
      <c r="AI28" s="6">
        <f ca="1">LOOKUP(AC28,P26:P45,V26:V45)</f>
        <v>0</v>
      </c>
      <c r="AJ28" s="6">
        <f ca="1">LOOKUP(AC28,P26:P45,W26:W45)</f>
        <v>0</v>
      </c>
      <c r="AK28" s="8">
        <f ca="1">LOOKUP(AC28,P26:P45,X26:X45)</f>
        <v>0</v>
      </c>
      <c r="AL28" s="8">
        <f ca="1">LOOKUP(AC28,P26:P45,Y26:Y45)</f>
        <v>0</v>
      </c>
    </row>
    <row r="29" spans="2:38" ht="14.45" x14ac:dyDescent="0.3">
      <c r="B29" s="28" t="s">
        <v>28</v>
      </c>
      <c r="C29" s="8" t="s">
        <v>71</v>
      </c>
      <c r="E29" s="81" t="str">
        <f t="shared" si="17"/>
        <v>Celta de Vigo</v>
      </c>
      <c r="F29" s="85">
        <f ca="1">SUMIF(INDIRECT(F25),'1-Configuracion'!E29,INDIRECT(G25))+SUMIF(INDIRECT(H25),'1-Configuracion'!E29,INDIRECT(I25))</f>
        <v>0</v>
      </c>
      <c r="G29" s="6">
        <f ca="1">SUMIF(INDIRECT(F25),'1-Configuracion'!E29,INDIRECT(J25))+SUMIF(INDIRECT(H25),'1-Configuracion'!E29,INDIRECT(J25))</f>
        <v>0</v>
      </c>
      <c r="H29" s="6">
        <f t="shared" ca="1" si="18"/>
        <v>0</v>
      </c>
      <c r="I29" s="6">
        <f t="shared" ca="1" si="19"/>
        <v>0</v>
      </c>
      <c r="J29" s="6">
        <f t="shared" ca="1" si="20"/>
        <v>0</v>
      </c>
      <c r="K29" s="6">
        <f ca="1">SUMIF(INDIRECT(F25),'1-Configuracion'!E29,INDIRECT(K25))+SUMIF(INDIRECT(H25),'1-Configuracion'!E29,INDIRECT(L25))</f>
        <v>0</v>
      </c>
      <c r="L29" s="6">
        <f ca="1">SUMIF(INDIRECT(F25),'1-Configuracion'!E29,INDIRECT(L25))+SUMIF(INDIRECT(H25),'1-Configuracion'!E29,INDIRECT(K25))</f>
        <v>0</v>
      </c>
      <c r="M29" s="100">
        <f t="shared" ca="1" si="21"/>
        <v>0</v>
      </c>
      <c r="N29" s="56">
        <f t="shared" ca="1" si="22"/>
        <v>0</v>
      </c>
      <c r="P29" s="81" t="str">
        <f t="shared" si="23"/>
        <v>Celta de Vigo</v>
      </c>
      <c r="Q29" s="85">
        <f t="shared" ref="Q29:Y29" ca="1" si="26">F29+Q6</f>
        <v>0</v>
      </c>
      <c r="R29" s="6">
        <f t="shared" ca="1" si="26"/>
        <v>0</v>
      </c>
      <c r="S29" s="6">
        <f t="shared" ca="1" si="26"/>
        <v>0</v>
      </c>
      <c r="T29" s="6">
        <f t="shared" ca="1" si="26"/>
        <v>0</v>
      </c>
      <c r="U29" s="6">
        <f t="shared" ca="1" si="26"/>
        <v>0</v>
      </c>
      <c r="V29" s="6">
        <f t="shared" ca="1" si="26"/>
        <v>0</v>
      </c>
      <c r="W29" s="6">
        <f t="shared" ca="1" si="26"/>
        <v>0</v>
      </c>
      <c r="X29" s="8">
        <f t="shared" ca="1" si="26"/>
        <v>0</v>
      </c>
      <c r="Y29" s="8">
        <f t="shared" ca="1" si="26"/>
        <v>0</v>
      </c>
      <c r="Z29" s="61" t="e">
        <f ca="1">MATCH(P29,AC26:AC45,0)</f>
        <v>#N/A</v>
      </c>
      <c r="AB29">
        <v>4</v>
      </c>
      <c r="AC29" s="81" t="str">
        <f ca="1">INDEX(P26:P45,MATCH(LARGE(Y26:Y45,AB29),Y26:Y45,0))</f>
        <v>Atlethic Club</v>
      </c>
      <c r="AD29" s="85">
        <f ca="1">LOOKUP(AC29,P26:P45,Q26:Q45)</f>
        <v>0</v>
      </c>
      <c r="AE29" s="6">
        <f ca="1">LOOKUP(AC29,P26:P45,R26:R45)</f>
        <v>0</v>
      </c>
      <c r="AF29" s="6">
        <f ca="1">LOOKUP(AC29,P26:P45,S26:S45)</f>
        <v>0</v>
      </c>
      <c r="AG29" s="6">
        <f ca="1">LOOKUP(AC29,P26:P45,T26:T45)</f>
        <v>0</v>
      </c>
      <c r="AH29" s="6">
        <f ca="1">LOOKUP(AC29,P26:P45,U26:U45)</f>
        <v>0</v>
      </c>
      <c r="AI29" s="6">
        <f ca="1">LOOKUP(AC29,P26:P45,V26:V45)</f>
        <v>0</v>
      </c>
      <c r="AJ29" s="6">
        <f ca="1">LOOKUP(AC29,P26:P45,W26:W45)</f>
        <v>0</v>
      </c>
      <c r="AK29" s="8">
        <f ca="1">LOOKUP(AC29,P26:P45,X26:X45)</f>
        <v>0</v>
      </c>
      <c r="AL29" s="8">
        <f ca="1">LOOKUP(AC29,P26:P45,Y26:Y45)</f>
        <v>0</v>
      </c>
    </row>
    <row r="30" spans="2:38" x14ac:dyDescent="0.25">
      <c r="B30" s="28" t="s">
        <v>54</v>
      </c>
      <c r="C30" s="8" t="s">
        <v>94</v>
      </c>
      <c r="E30" s="81" t="str">
        <f t="shared" si="17"/>
        <v>Deportivo de la Coruña</v>
      </c>
      <c r="F30" s="85">
        <f ca="1">SUMIF(INDIRECT(F25),'1-Configuracion'!E30,INDIRECT(G25))+SUMIF(INDIRECT(H25),'1-Configuracion'!E30,INDIRECT(I25))</f>
        <v>0</v>
      </c>
      <c r="G30" s="6">
        <f ca="1">SUMIF(INDIRECT(F25),'1-Configuracion'!E30,INDIRECT(J25))+SUMIF(INDIRECT(H25),'1-Configuracion'!E30,INDIRECT(J25))</f>
        <v>0</v>
      </c>
      <c r="H30" s="6">
        <f t="shared" ca="1" si="18"/>
        <v>0</v>
      </c>
      <c r="I30" s="6">
        <f t="shared" ca="1" si="19"/>
        <v>0</v>
      </c>
      <c r="J30" s="6">
        <f t="shared" ca="1" si="20"/>
        <v>0</v>
      </c>
      <c r="K30" s="6">
        <f ca="1">SUMIF(INDIRECT(F25),'1-Configuracion'!E30,INDIRECT(K25))+SUMIF(INDIRECT(H25),'1-Configuracion'!E30,INDIRECT(L25))</f>
        <v>0</v>
      </c>
      <c r="L30" s="6">
        <f ca="1">SUMIF(INDIRECT(F25),'1-Configuracion'!E30,INDIRECT(L25))+SUMIF(INDIRECT(H25),'1-Configuracion'!E30,INDIRECT(K25))</f>
        <v>0</v>
      </c>
      <c r="M30" s="100">
        <f t="shared" ca="1" si="21"/>
        <v>0</v>
      </c>
      <c r="N30" s="56">
        <f t="shared" ca="1" si="22"/>
        <v>0</v>
      </c>
      <c r="P30" s="81" t="str">
        <f t="shared" si="23"/>
        <v>Deportivo de la Coruña</v>
      </c>
      <c r="Q30" s="85">
        <f t="shared" ref="Q30:Y30" ca="1" si="27">F30+Q7</f>
        <v>0</v>
      </c>
      <c r="R30" s="6">
        <f t="shared" ca="1" si="27"/>
        <v>0</v>
      </c>
      <c r="S30" s="6">
        <f t="shared" ca="1" si="27"/>
        <v>0</v>
      </c>
      <c r="T30" s="6">
        <f t="shared" ca="1" si="27"/>
        <v>0</v>
      </c>
      <c r="U30" s="6">
        <f t="shared" ca="1" si="27"/>
        <v>0</v>
      </c>
      <c r="V30" s="6">
        <f t="shared" ca="1" si="27"/>
        <v>0</v>
      </c>
      <c r="W30" s="6">
        <f t="shared" ca="1" si="27"/>
        <v>0</v>
      </c>
      <c r="X30" s="8">
        <f t="shared" ca="1" si="27"/>
        <v>0</v>
      </c>
      <c r="Y30" s="8">
        <f t="shared" ca="1" si="27"/>
        <v>0</v>
      </c>
      <c r="Z30" s="61" t="e">
        <f ca="1">MATCH(P30,AC26:AC45,0)</f>
        <v>#N/A</v>
      </c>
      <c r="AB30">
        <v>5</v>
      </c>
      <c r="AC30" s="81" t="str">
        <f ca="1">INDEX(P26:P45,MATCH(LARGE(Y26:Y45,AB30),Y26:Y45,0))</f>
        <v>Atlethic Club</v>
      </c>
      <c r="AD30" s="85">
        <f ca="1">LOOKUP(AC30,P26:P45,Q26:Q45)</f>
        <v>0</v>
      </c>
      <c r="AE30" s="6">
        <f ca="1">LOOKUP(AC30,P26:P45,R26:R45)</f>
        <v>0</v>
      </c>
      <c r="AF30" s="6">
        <f ca="1">LOOKUP(AC30,P26:P45,S26:S45)</f>
        <v>0</v>
      </c>
      <c r="AG30" s="6">
        <f ca="1">LOOKUP(AC30,P26:P45,T26:T45)</f>
        <v>0</v>
      </c>
      <c r="AH30" s="6">
        <f ca="1">LOOKUP(AC30,P26:P45,U26:U45)</f>
        <v>0</v>
      </c>
      <c r="AI30" s="6">
        <f ca="1">LOOKUP(AC30,P26:P45,V26:V45)</f>
        <v>0</v>
      </c>
      <c r="AJ30" s="6">
        <f ca="1">LOOKUP(AC30,P26:P45,W26:W45)</f>
        <v>0</v>
      </c>
      <c r="AK30" s="8">
        <f ca="1">LOOKUP(AC30,P26:P45,X26:X45)</f>
        <v>0</v>
      </c>
      <c r="AL30" s="8">
        <f ca="1">LOOKUP(AC30,P26:P45,Y26:Y45)</f>
        <v>0</v>
      </c>
    </row>
    <row r="31" spans="2:38" x14ac:dyDescent="0.25">
      <c r="B31" s="28" t="s">
        <v>93</v>
      </c>
      <c r="C31" s="8" t="s">
        <v>97</v>
      </c>
      <c r="E31" s="81" t="str">
        <f t="shared" si="17"/>
        <v>F.C. Barcelona</v>
      </c>
      <c r="F31" s="85">
        <f ca="1">SUMIF(INDIRECT(F25),'1-Configuracion'!E31,INDIRECT(G25))+SUMIF(INDIRECT(H25),'1-Configuracion'!E31,INDIRECT(I25))</f>
        <v>0</v>
      </c>
      <c r="G31" s="6">
        <f ca="1">SUMIF(INDIRECT(F25),'1-Configuracion'!E31,INDIRECT(J25))+SUMIF(INDIRECT(H25),'1-Configuracion'!E31,INDIRECT(J25))</f>
        <v>0</v>
      </c>
      <c r="H31" s="6">
        <f t="shared" ca="1" si="18"/>
        <v>0</v>
      </c>
      <c r="I31" s="6">
        <f t="shared" ca="1" si="19"/>
        <v>0</v>
      </c>
      <c r="J31" s="6">
        <f t="shared" ca="1" si="20"/>
        <v>0</v>
      </c>
      <c r="K31" s="6">
        <f ca="1">SUMIF(INDIRECT(F25),'1-Configuracion'!E31,INDIRECT(K25))+SUMIF(INDIRECT(H25),'1-Configuracion'!E31,INDIRECT(L25))</f>
        <v>0</v>
      </c>
      <c r="L31" s="6">
        <f ca="1">SUMIF(INDIRECT(F25),'1-Configuracion'!E31,INDIRECT(L25))+SUMIF(INDIRECT(H25),'1-Configuracion'!E31,INDIRECT(K25))</f>
        <v>0</v>
      </c>
      <c r="M31" s="100">
        <f t="shared" ca="1" si="21"/>
        <v>0</v>
      </c>
      <c r="N31" s="56">
        <f t="shared" ca="1" si="22"/>
        <v>0</v>
      </c>
      <c r="P31" s="81" t="str">
        <f t="shared" si="23"/>
        <v>F.C. Barcelona</v>
      </c>
      <c r="Q31" s="85">
        <f t="shared" ref="Q31:Y31" ca="1" si="28">F31+Q8</f>
        <v>0</v>
      </c>
      <c r="R31" s="6">
        <f t="shared" ca="1" si="28"/>
        <v>0</v>
      </c>
      <c r="S31" s="6">
        <f t="shared" ca="1" si="28"/>
        <v>0</v>
      </c>
      <c r="T31" s="6">
        <f t="shared" ca="1" si="28"/>
        <v>0</v>
      </c>
      <c r="U31" s="6">
        <f t="shared" ca="1" si="28"/>
        <v>0</v>
      </c>
      <c r="V31" s="6">
        <f t="shared" ca="1" si="28"/>
        <v>0</v>
      </c>
      <c r="W31" s="6">
        <f t="shared" ca="1" si="28"/>
        <v>0</v>
      </c>
      <c r="X31" s="8">
        <f t="shared" ca="1" si="28"/>
        <v>0</v>
      </c>
      <c r="Y31" s="8">
        <f t="shared" ca="1" si="28"/>
        <v>0</v>
      </c>
      <c r="Z31" s="61" t="e">
        <f ca="1">MATCH(P31,AC26:AC45,0)</f>
        <v>#N/A</v>
      </c>
      <c r="AB31">
        <v>6</v>
      </c>
      <c r="AC31" s="81" t="str">
        <f ca="1">INDEX(P26:P45,MATCH(LARGE(Y26:Y45,AB31),Y26:Y45,0))</f>
        <v>Atlethic Club</v>
      </c>
      <c r="AD31" s="85">
        <f ca="1">LOOKUP(AC31,P26:P45,Q26:Q45)</f>
        <v>0</v>
      </c>
      <c r="AE31" s="6">
        <f ca="1">LOOKUP(AC31,P26:P45,R26:R45)</f>
        <v>0</v>
      </c>
      <c r="AF31" s="6">
        <f ca="1">LOOKUP(AC31,P26:P45,S26:S45)</f>
        <v>0</v>
      </c>
      <c r="AG31" s="6">
        <f ca="1">LOOKUP(AC31,P26:P45,T26:T45)</f>
        <v>0</v>
      </c>
      <c r="AH31" s="6">
        <f ca="1">LOOKUP(AC31,P26:P45,U26:U45)</f>
        <v>0</v>
      </c>
      <c r="AI31" s="6">
        <f ca="1">LOOKUP(AC31,P26:P45,V26:V45)</f>
        <v>0</v>
      </c>
      <c r="AJ31" s="6">
        <f ca="1">LOOKUP(AC31,P26:P45,W26:W45)</f>
        <v>0</v>
      </c>
      <c r="AK31" s="8">
        <f ca="1">LOOKUP(AC31,P26:P45,X26:X45)</f>
        <v>0</v>
      </c>
      <c r="AL31" s="8">
        <f ca="1">LOOKUP(AC31,P26:P45,Y26:Y45)</f>
        <v>0</v>
      </c>
    </row>
    <row r="32" spans="2:38" ht="14.45" x14ac:dyDescent="0.3">
      <c r="B32" s="28" t="s">
        <v>53</v>
      </c>
      <c r="C32" s="8" t="s">
        <v>98</v>
      </c>
      <c r="E32" s="81" t="str">
        <f t="shared" si="17"/>
        <v>Getafe C.F.</v>
      </c>
      <c r="F32" s="85">
        <f ca="1">SUMIF(INDIRECT(F25),'1-Configuracion'!E32,INDIRECT(G25))+SUMIF(INDIRECT(H25),'1-Configuracion'!E32,INDIRECT(I25))</f>
        <v>0</v>
      </c>
      <c r="G32" s="6">
        <f ca="1">SUMIF(INDIRECT(F25),'1-Configuracion'!E32,INDIRECT(J25))+SUMIF(INDIRECT(H25),'1-Configuracion'!E32,INDIRECT(J25))</f>
        <v>0</v>
      </c>
      <c r="H32" s="6">
        <f t="shared" ca="1" si="18"/>
        <v>0</v>
      </c>
      <c r="I32" s="6">
        <f t="shared" ca="1" si="19"/>
        <v>0</v>
      </c>
      <c r="J32" s="6">
        <f t="shared" ca="1" si="20"/>
        <v>0</v>
      </c>
      <c r="K32" s="6">
        <f ca="1">SUMIF(INDIRECT(F25),'1-Configuracion'!E32,INDIRECT(K25))+SUMIF(INDIRECT(H25),'1-Configuracion'!E32,INDIRECT(L25))</f>
        <v>0</v>
      </c>
      <c r="L32" s="6">
        <f ca="1">SUMIF(INDIRECT(F25),'1-Configuracion'!E32,INDIRECT(L25))+SUMIF(INDIRECT(H25),'1-Configuracion'!E32,INDIRECT(K25))</f>
        <v>0</v>
      </c>
      <c r="M32" s="100">
        <f t="shared" ca="1" si="21"/>
        <v>0</v>
      </c>
      <c r="N32" s="56">
        <f t="shared" ca="1" si="22"/>
        <v>0</v>
      </c>
      <c r="P32" s="81" t="str">
        <f t="shared" si="23"/>
        <v>Getafe C.F.</v>
      </c>
      <c r="Q32" s="85">
        <f t="shared" ref="Q32:Y32" ca="1" si="29">F32+Q9</f>
        <v>0</v>
      </c>
      <c r="R32" s="6">
        <f t="shared" ca="1" si="29"/>
        <v>0</v>
      </c>
      <c r="S32" s="6">
        <f t="shared" ca="1" si="29"/>
        <v>0</v>
      </c>
      <c r="T32" s="6">
        <f t="shared" ca="1" si="29"/>
        <v>0</v>
      </c>
      <c r="U32" s="6">
        <f t="shared" ca="1" si="29"/>
        <v>0</v>
      </c>
      <c r="V32" s="6">
        <f t="shared" ca="1" si="29"/>
        <v>0</v>
      </c>
      <c r="W32" s="6">
        <f t="shared" ca="1" si="29"/>
        <v>0</v>
      </c>
      <c r="X32" s="8">
        <f t="shared" ca="1" si="29"/>
        <v>0</v>
      </c>
      <c r="Y32" s="8">
        <f t="shared" ca="1" si="29"/>
        <v>0</v>
      </c>
      <c r="Z32" s="61" t="e">
        <f ca="1">MATCH(P32,AC26:AC45,0)</f>
        <v>#N/A</v>
      </c>
      <c r="AB32">
        <v>7</v>
      </c>
      <c r="AC32" s="81" t="str">
        <f ca="1">INDEX(P26:P45,MATCH(LARGE(Y26:Y45,AB32),Y26:Y45,0))</f>
        <v>Atlethic Club</v>
      </c>
      <c r="AD32" s="85">
        <f ca="1">LOOKUP(AC32,P26:P45,Q26:Q45)</f>
        <v>0</v>
      </c>
      <c r="AE32" s="6">
        <f ca="1">LOOKUP(AC32,P26:P45,R26:R45)</f>
        <v>0</v>
      </c>
      <c r="AF32" s="6">
        <f ca="1">LOOKUP(AC32,P26:P45,S26:S45)</f>
        <v>0</v>
      </c>
      <c r="AG32" s="6">
        <f ca="1">LOOKUP(AC32,P26:P45,T26:T45)</f>
        <v>0</v>
      </c>
      <c r="AH32" s="6">
        <f ca="1">LOOKUP(AC32,P26:P45,U26:U45)</f>
        <v>0</v>
      </c>
      <c r="AI32" s="6">
        <f ca="1">LOOKUP(AC32,P26:P45,V26:V45)</f>
        <v>0</v>
      </c>
      <c r="AJ32" s="6">
        <f ca="1">LOOKUP(AC32,P26:P45,W26:W45)</f>
        <v>0</v>
      </c>
      <c r="AK32" s="8">
        <f ca="1">LOOKUP(AC32,P26:P45,X26:X45)</f>
        <v>0</v>
      </c>
      <c r="AL32" s="8">
        <f ca="1">LOOKUP(AC32,P26:P45,Y26:Y45)</f>
        <v>0</v>
      </c>
    </row>
    <row r="33" spans="2:38" x14ac:dyDescent="0.25">
      <c r="B33" s="28" t="s">
        <v>51</v>
      </c>
      <c r="C33" s="8" t="s">
        <v>70</v>
      </c>
      <c r="E33" s="81" t="str">
        <f t="shared" si="17"/>
        <v>Granada C.F.</v>
      </c>
      <c r="F33" s="85">
        <f ca="1">SUMIF(INDIRECT(F25),'1-Configuracion'!E33,INDIRECT(G25))+SUMIF(INDIRECT(H25),'1-Configuracion'!E33,INDIRECT(I25))</f>
        <v>0</v>
      </c>
      <c r="G33" s="6">
        <f ca="1">SUMIF(INDIRECT(F25),'1-Configuracion'!E33,INDIRECT(J25))+SUMIF(INDIRECT(H25),'1-Configuracion'!E33,INDIRECT(J25))</f>
        <v>0</v>
      </c>
      <c r="H33" s="6">
        <f t="shared" ca="1" si="18"/>
        <v>0</v>
      </c>
      <c r="I33" s="6">
        <f t="shared" ca="1" si="19"/>
        <v>0</v>
      </c>
      <c r="J33" s="6">
        <f t="shared" ca="1" si="20"/>
        <v>0</v>
      </c>
      <c r="K33" s="6">
        <f ca="1">SUMIF(INDIRECT(F25),'1-Configuracion'!E33,INDIRECT(K25))+SUMIF(INDIRECT(H25),'1-Configuracion'!E33,INDIRECT(L25))</f>
        <v>0</v>
      </c>
      <c r="L33" s="6">
        <f ca="1">SUMIF(INDIRECT(F25),'1-Configuracion'!E33,INDIRECT(L25))+SUMIF(INDIRECT(H25),'1-Configuracion'!E33,INDIRECT(K25))</f>
        <v>0</v>
      </c>
      <c r="M33" s="100">
        <f t="shared" ca="1" si="21"/>
        <v>0</v>
      </c>
      <c r="N33" s="56">
        <f t="shared" ca="1" si="22"/>
        <v>0</v>
      </c>
      <c r="P33" s="81" t="str">
        <f t="shared" si="23"/>
        <v>Granada C.F.</v>
      </c>
      <c r="Q33" s="85">
        <f t="shared" ref="Q33:Y33" ca="1" si="30">F33+Q10</f>
        <v>0</v>
      </c>
      <c r="R33" s="6">
        <f t="shared" ca="1" si="30"/>
        <v>0</v>
      </c>
      <c r="S33" s="6">
        <f t="shared" ca="1" si="30"/>
        <v>0</v>
      </c>
      <c r="T33" s="6">
        <f t="shared" ca="1" si="30"/>
        <v>0</v>
      </c>
      <c r="U33" s="6">
        <f t="shared" ca="1" si="30"/>
        <v>0</v>
      </c>
      <c r="V33" s="6">
        <f t="shared" ca="1" si="30"/>
        <v>0</v>
      </c>
      <c r="W33" s="6">
        <f t="shared" ca="1" si="30"/>
        <v>0</v>
      </c>
      <c r="X33" s="8">
        <f t="shared" ca="1" si="30"/>
        <v>0</v>
      </c>
      <c r="Y33" s="8">
        <f t="shared" ca="1" si="30"/>
        <v>0</v>
      </c>
      <c r="Z33" s="61" t="e">
        <f ca="1">MATCH(P33,AC26:AC45,0)</f>
        <v>#N/A</v>
      </c>
      <c r="AB33">
        <v>8</v>
      </c>
      <c r="AC33" s="81" t="str">
        <f ca="1">INDEX(P26:P45,MATCH(LARGE(Y26:Y45,AB33),Y26:Y45,0))</f>
        <v>Atlethic Club</v>
      </c>
      <c r="AD33" s="85">
        <f ca="1">LOOKUP(AC33,P26:P45,Q26:Q45)</f>
        <v>0</v>
      </c>
      <c r="AE33" s="6">
        <f ca="1">LOOKUP(AC33,P26:P45,R26:R45)</f>
        <v>0</v>
      </c>
      <c r="AF33" s="6">
        <f ca="1">LOOKUP(AC33,P26:P45,S26:S45)</f>
        <v>0</v>
      </c>
      <c r="AG33" s="6">
        <f ca="1">LOOKUP(AC33,P26:P45,T26:T45)</f>
        <v>0</v>
      </c>
      <c r="AH33" s="6">
        <f ca="1">LOOKUP(AC33,P26:P45,U26:U45)</f>
        <v>0</v>
      </c>
      <c r="AI33" s="6">
        <f ca="1">LOOKUP(AC33,P26:P45,V26:V45)</f>
        <v>0</v>
      </c>
      <c r="AJ33" s="6">
        <f ca="1">LOOKUP(AC33,P26:P45,W26:W45)</f>
        <v>0</v>
      </c>
      <c r="AK33" s="8">
        <f ca="1">LOOKUP(AC33,P26:P45,X26:X45)</f>
        <v>0</v>
      </c>
      <c r="AL33" s="8">
        <f ca="1">LOOKUP(AC33,P26:P45,Y26:Y45)</f>
        <v>0</v>
      </c>
    </row>
    <row r="34" spans="2:38" x14ac:dyDescent="0.25">
      <c r="B34" s="28" t="s">
        <v>87</v>
      </c>
      <c r="C34" s="8" t="s">
        <v>99</v>
      </c>
      <c r="E34" s="81" t="str">
        <f t="shared" si="17"/>
        <v>Levante U.D.</v>
      </c>
      <c r="F34" s="85">
        <f ca="1">SUMIF(INDIRECT(F25),'1-Configuracion'!E34,INDIRECT(G25))+SUMIF(INDIRECT(H25),'1-Configuracion'!E34,INDIRECT(I25))</f>
        <v>0</v>
      </c>
      <c r="G34" s="6">
        <f ca="1">SUMIF(INDIRECT(F25),'1-Configuracion'!E34,INDIRECT(J25))+SUMIF(INDIRECT(H25),'1-Configuracion'!E34,INDIRECT(J25))</f>
        <v>0</v>
      </c>
      <c r="H34" s="6">
        <f t="shared" ca="1" si="18"/>
        <v>0</v>
      </c>
      <c r="I34" s="6">
        <f t="shared" ca="1" si="19"/>
        <v>0</v>
      </c>
      <c r="J34" s="6">
        <f t="shared" ca="1" si="20"/>
        <v>0</v>
      </c>
      <c r="K34" s="6">
        <f ca="1">SUMIF(INDIRECT(F25),'1-Configuracion'!E34,INDIRECT(K25))+SUMIF(INDIRECT(H25),'1-Configuracion'!E34,INDIRECT(L25))</f>
        <v>0</v>
      </c>
      <c r="L34" s="6">
        <f ca="1">SUMIF(INDIRECT(F25),'1-Configuracion'!E34,INDIRECT(L25))+SUMIF(INDIRECT(H25),'1-Configuracion'!E34,INDIRECT(K25))</f>
        <v>0</v>
      </c>
      <c r="M34" s="100">
        <f t="shared" ca="1" si="21"/>
        <v>0</v>
      </c>
      <c r="N34" s="56">
        <f t="shared" ca="1" si="22"/>
        <v>0</v>
      </c>
      <c r="P34" s="81" t="str">
        <f t="shared" si="23"/>
        <v>Levante U.D.</v>
      </c>
      <c r="Q34" s="85">
        <f t="shared" ref="Q34:Y34" ca="1" si="31">F34+Q11</f>
        <v>0</v>
      </c>
      <c r="R34" s="6">
        <f t="shared" ca="1" si="31"/>
        <v>0</v>
      </c>
      <c r="S34" s="6">
        <f t="shared" ca="1" si="31"/>
        <v>0</v>
      </c>
      <c r="T34" s="6">
        <f t="shared" ca="1" si="31"/>
        <v>0</v>
      </c>
      <c r="U34" s="6">
        <f t="shared" ca="1" si="31"/>
        <v>0</v>
      </c>
      <c r="V34" s="6">
        <f t="shared" ca="1" si="31"/>
        <v>0</v>
      </c>
      <c r="W34" s="6">
        <f t="shared" ca="1" si="31"/>
        <v>0</v>
      </c>
      <c r="X34" s="8">
        <f t="shared" ca="1" si="31"/>
        <v>0</v>
      </c>
      <c r="Y34" s="8">
        <f t="shared" ca="1" si="31"/>
        <v>0</v>
      </c>
      <c r="Z34" s="61" t="e">
        <f ca="1">MATCH(P34,AC26:AC45,0)</f>
        <v>#N/A</v>
      </c>
      <c r="AB34">
        <v>9</v>
      </c>
      <c r="AC34" s="81" t="str">
        <f ca="1">INDEX(P26:P45,MATCH(LARGE(Y26:Y45,AB34),Y26:Y45,0))</f>
        <v>Atlethic Club</v>
      </c>
      <c r="AD34" s="85">
        <f ca="1">LOOKUP(AC34,P26:P45,Q26:Q45)</f>
        <v>0</v>
      </c>
      <c r="AE34" s="6">
        <f ca="1">LOOKUP(AC34,P26:P45,R26:R45)</f>
        <v>0</v>
      </c>
      <c r="AF34" s="6">
        <f ca="1">LOOKUP(AC34,P26:P45,S26:S45)</f>
        <v>0</v>
      </c>
      <c r="AG34" s="6">
        <f ca="1">LOOKUP(AC34,P26:P45,T26:T45)</f>
        <v>0</v>
      </c>
      <c r="AH34" s="6">
        <f ca="1">LOOKUP(AC34,P26:P45,U26:U45)</f>
        <v>0</v>
      </c>
      <c r="AI34" s="6">
        <f ca="1">LOOKUP(AC34,P26:P45,V26:V45)</f>
        <v>0</v>
      </c>
      <c r="AJ34" s="6">
        <f ca="1">LOOKUP(AC34,P26:P45,W26:W45)</f>
        <v>0</v>
      </c>
      <c r="AK34" s="8">
        <f ca="1">LOOKUP(AC34,P26:P45,X26:X45)</f>
        <v>0</v>
      </c>
      <c r="AL34" s="8">
        <f ca="1">LOOKUP(AC34,P26:P45,Y26:Y45)</f>
        <v>0</v>
      </c>
    </row>
    <row r="35" spans="2:38" ht="14.45" x14ac:dyDescent="0.3">
      <c r="B35" s="28" t="s">
        <v>88</v>
      </c>
      <c r="C35" s="8" t="s">
        <v>100</v>
      </c>
      <c r="E35" s="81" t="str">
        <f t="shared" si="17"/>
        <v>Málaga C.F.</v>
      </c>
      <c r="F35" s="85">
        <f ca="1">SUMIF(INDIRECT(F25),'1-Configuracion'!E35,INDIRECT(G25))+SUMIF(INDIRECT(H25),'1-Configuracion'!E35,INDIRECT(I25))</f>
        <v>0</v>
      </c>
      <c r="G35" s="6">
        <f ca="1">SUMIF(INDIRECT(F25),'1-Configuracion'!E35,INDIRECT(J25))+SUMIF(INDIRECT(H25),'1-Configuracion'!E35,INDIRECT(J25))</f>
        <v>0</v>
      </c>
      <c r="H35" s="6">
        <f t="shared" ca="1" si="18"/>
        <v>0</v>
      </c>
      <c r="I35" s="6">
        <f t="shared" ca="1" si="19"/>
        <v>0</v>
      </c>
      <c r="J35" s="6">
        <f t="shared" ca="1" si="20"/>
        <v>0</v>
      </c>
      <c r="K35" s="6">
        <f ca="1">SUMIF(INDIRECT(F25),'1-Configuracion'!E35,INDIRECT(K25))+SUMIF(INDIRECT(H25),'1-Configuracion'!E35,INDIRECT(L25))</f>
        <v>0</v>
      </c>
      <c r="L35" s="6">
        <f ca="1">SUMIF(INDIRECT(F25),'1-Configuracion'!E35,INDIRECT(L25))+SUMIF(INDIRECT(H25),'1-Configuracion'!E35,INDIRECT(K25))</f>
        <v>0</v>
      </c>
      <c r="M35" s="100">
        <f t="shared" ca="1" si="21"/>
        <v>0</v>
      </c>
      <c r="N35" s="56">
        <f t="shared" ca="1" si="22"/>
        <v>0</v>
      </c>
      <c r="P35" s="81" t="str">
        <f t="shared" si="23"/>
        <v>Málaga C.F.</v>
      </c>
      <c r="Q35" s="85">
        <f t="shared" ref="Q35:Y35" ca="1" si="32">F35+Q12</f>
        <v>0</v>
      </c>
      <c r="R35" s="6">
        <f t="shared" ca="1" si="32"/>
        <v>0</v>
      </c>
      <c r="S35" s="6">
        <f t="shared" ca="1" si="32"/>
        <v>0</v>
      </c>
      <c r="T35" s="6">
        <f t="shared" ca="1" si="32"/>
        <v>0</v>
      </c>
      <c r="U35" s="6">
        <f t="shared" ca="1" si="32"/>
        <v>0</v>
      </c>
      <c r="V35" s="6">
        <f t="shared" ca="1" si="32"/>
        <v>0</v>
      </c>
      <c r="W35" s="6">
        <f t="shared" ca="1" si="32"/>
        <v>0</v>
      </c>
      <c r="X35" s="8">
        <f t="shared" ca="1" si="32"/>
        <v>0</v>
      </c>
      <c r="Y35" s="8">
        <f t="shared" ca="1" si="32"/>
        <v>0</v>
      </c>
      <c r="Z35" s="61" t="e">
        <f ca="1">MATCH(P35,AC26:AC45,0)</f>
        <v>#N/A</v>
      </c>
      <c r="AB35">
        <v>10</v>
      </c>
      <c r="AC35" s="81" t="str">
        <f ca="1">INDEX(P26:P45,MATCH(LARGE(Y26:Y45,AB35),Y26:Y45,0))</f>
        <v>Atlethic Club</v>
      </c>
      <c r="AD35" s="85">
        <f ca="1">LOOKUP(AC35,P26:P45,Q26:Q45)</f>
        <v>0</v>
      </c>
      <c r="AE35" s="6">
        <f ca="1">LOOKUP(AC35,P26:P45,R26:R45)</f>
        <v>0</v>
      </c>
      <c r="AF35" s="6">
        <f ca="1">LOOKUP(AC35,P26:P45,S26:S45)</f>
        <v>0</v>
      </c>
      <c r="AG35" s="6">
        <f ca="1">LOOKUP(AC35,P26:P45,T26:T45)</f>
        <v>0</v>
      </c>
      <c r="AH35" s="6">
        <f ca="1">LOOKUP(AC35,P26:P45,U26:U45)</f>
        <v>0</v>
      </c>
      <c r="AI35" s="6">
        <f ca="1">LOOKUP(AC35,P26:P45,V26:V45)</f>
        <v>0</v>
      </c>
      <c r="AJ35" s="6">
        <f ca="1">LOOKUP(AC35,P26:P45,W26:W45)</f>
        <v>0</v>
      </c>
      <c r="AK35" s="8">
        <f ca="1">LOOKUP(AC35,P26:P45,X26:X45)</f>
        <v>0</v>
      </c>
      <c r="AL35" s="8">
        <f ca="1">LOOKUP(AC35,P26:P45,Y26:Y45)</f>
        <v>0</v>
      </c>
    </row>
    <row r="36" spans="2:38" ht="14.45" x14ac:dyDescent="0.3">
      <c r="B36" s="28" t="s">
        <v>83</v>
      </c>
      <c r="C36" s="8" t="s">
        <v>101</v>
      </c>
      <c r="E36" s="81" t="str">
        <f t="shared" si="17"/>
        <v>R.C.D. Español</v>
      </c>
      <c r="F36" s="85">
        <f ca="1">SUMIF(INDIRECT(F25),'1-Configuracion'!E36,INDIRECT(G25))+SUMIF(INDIRECT(H25),'1-Configuracion'!E36,INDIRECT(I25))</f>
        <v>0</v>
      </c>
      <c r="G36" s="6">
        <f ca="1">SUMIF(INDIRECT(F25),'1-Configuracion'!E36,INDIRECT(J25))+SUMIF(INDIRECT(H25),'1-Configuracion'!E36,INDIRECT(J25))</f>
        <v>0</v>
      </c>
      <c r="H36" s="6">
        <f t="shared" ca="1" si="18"/>
        <v>0</v>
      </c>
      <c r="I36" s="6">
        <f t="shared" ca="1" si="19"/>
        <v>0</v>
      </c>
      <c r="J36" s="6">
        <f t="shared" ca="1" si="20"/>
        <v>0</v>
      </c>
      <c r="K36" s="6">
        <f ca="1">SUMIF(INDIRECT(F25),'1-Configuracion'!E36,INDIRECT(K25))+SUMIF(INDIRECT(H25),'1-Configuracion'!E36,INDIRECT(L25))</f>
        <v>0</v>
      </c>
      <c r="L36" s="6">
        <f ca="1">SUMIF(INDIRECT(F25),'1-Configuracion'!E36,INDIRECT(L25))+SUMIF(INDIRECT(H25),'1-Configuracion'!E36,INDIRECT(K25))</f>
        <v>0</v>
      </c>
      <c r="M36" s="100">
        <f t="shared" ca="1" si="21"/>
        <v>0</v>
      </c>
      <c r="N36" s="56">
        <f t="shared" ca="1" si="22"/>
        <v>0</v>
      </c>
      <c r="P36" s="81" t="str">
        <f t="shared" si="23"/>
        <v>R.C.D. Español</v>
      </c>
      <c r="Q36" s="85">
        <f t="shared" ref="Q36:Y36" ca="1" si="33">F36+Q13</f>
        <v>0</v>
      </c>
      <c r="R36" s="6">
        <f t="shared" ca="1" si="33"/>
        <v>0</v>
      </c>
      <c r="S36" s="6">
        <f t="shared" ca="1" si="33"/>
        <v>0</v>
      </c>
      <c r="T36" s="6">
        <f t="shared" ca="1" si="33"/>
        <v>0</v>
      </c>
      <c r="U36" s="6">
        <f t="shared" ca="1" si="33"/>
        <v>0</v>
      </c>
      <c r="V36" s="6">
        <f t="shared" ca="1" si="33"/>
        <v>0</v>
      </c>
      <c r="W36" s="6">
        <f t="shared" ca="1" si="33"/>
        <v>0</v>
      </c>
      <c r="X36" s="8">
        <f t="shared" ca="1" si="33"/>
        <v>0</v>
      </c>
      <c r="Y36" s="8">
        <f t="shared" ca="1" si="33"/>
        <v>0</v>
      </c>
      <c r="Z36" s="61" t="e">
        <f ca="1">MATCH(P36,AC26:AC45,0)</f>
        <v>#N/A</v>
      </c>
      <c r="AB36">
        <v>11</v>
      </c>
      <c r="AC36" s="81" t="str">
        <f ca="1">INDEX(P26:P45,MATCH(LARGE(Y26:Y45,AB36),Y26:Y45,0))</f>
        <v>Atlethic Club</v>
      </c>
      <c r="AD36" s="85">
        <f ca="1">LOOKUP(AC36,P26:P45,Q26:Q45)</f>
        <v>0</v>
      </c>
      <c r="AE36" s="6">
        <f ca="1">LOOKUP(AC36,P26:P45,R26:R45)</f>
        <v>0</v>
      </c>
      <c r="AF36" s="6">
        <f ca="1">LOOKUP(AC36,P26:P45,S26:S45)</f>
        <v>0</v>
      </c>
      <c r="AG36" s="6">
        <f ca="1">LOOKUP(AC36,P26:P45,T26:T45)</f>
        <v>0</v>
      </c>
      <c r="AH36" s="6">
        <f ca="1">LOOKUP(AC36,P26:P45,U26:U45)</f>
        <v>0</v>
      </c>
      <c r="AI36" s="6">
        <f ca="1">LOOKUP(AC36,P26:P45,V26:V45)</f>
        <v>0</v>
      </c>
      <c r="AJ36" s="6">
        <f ca="1">LOOKUP(AC36,P26:P45,W26:W45)</f>
        <v>0</v>
      </c>
      <c r="AK36" s="8">
        <f ca="1">LOOKUP(AC36,P26:P45,X26:X45)</f>
        <v>0</v>
      </c>
      <c r="AL36" s="8">
        <f ca="1">LOOKUP(AC36,P26:P45,Y26:Y45)</f>
        <v>0</v>
      </c>
    </row>
    <row r="37" spans="2:38" x14ac:dyDescent="0.25">
      <c r="B37" s="28" t="s">
        <v>86</v>
      </c>
      <c r="C37" s="8" t="s">
        <v>72</v>
      </c>
      <c r="E37" s="81" t="str">
        <f t="shared" si="17"/>
        <v>R.C.D.Mallorca</v>
      </c>
      <c r="F37" s="85">
        <f ca="1">SUMIF(INDIRECT(F25),'1-Configuracion'!E37,INDIRECT(G25))+SUMIF(INDIRECT(H25),'1-Configuracion'!E37,INDIRECT(I25))</f>
        <v>0</v>
      </c>
      <c r="G37" s="6">
        <f ca="1">SUMIF(INDIRECT(F25),'1-Configuracion'!E37,INDIRECT(J25))+SUMIF(INDIRECT(H25),'1-Configuracion'!E37,INDIRECT(J25))</f>
        <v>0</v>
      </c>
      <c r="H37" s="6">
        <f t="shared" ca="1" si="18"/>
        <v>0</v>
      </c>
      <c r="I37" s="6">
        <f t="shared" ca="1" si="19"/>
        <v>0</v>
      </c>
      <c r="J37" s="6">
        <f t="shared" ca="1" si="20"/>
        <v>0</v>
      </c>
      <c r="K37" s="6">
        <f ca="1">SUMIF(INDIRECT(F25),'1-Configuracion'!E37,INDIRECT(K25))+SUMIF(INDIRECT(H25),'1-Configuracion'!E37,INDIRECT(L25))</f>
        <v>0</v>
      </c>
      <c r="L37" s="6">
        <f ca="1">SUMIF(INDIRECT(F25),'1-Configuracion'!E37,INDIRECT(L25))+SUMIF(INDIRECT(H25),'1-Configuracion'!E37,INDIRECT(K25))</f>
        <v>0</v>
      </c>
      <c r="M37" s="100">
        <f t="shared" ca="1" si="21"/>
        <v>0</v>
      </c>
      <c r="N37" s="56">
        <f t="shared" ca="1" si="22"/>
        <v>0</v>
      </c>
      <c r="P37" s="81" t="str">
        <f t="shared" si="23"/>
        <v>R.C.D.Mallorca</v>
      </c>
      <c r="Q37" s="85">
        <f t="shared" ref="Q37:Y37" ca="1" si="34">F37+Q14</f>
        <v>0</v>
      </c>
      <c r="R37" s="6">
        <f t="shared" ca="1" si="34"/>
        <v>0</v>
      </c>
      <c r="S37" s="6">
        <f t="shared" ca="1" si="34"/>
        <v>0</v>
      </c>
      <c r="T37" s="6">
        <f t="shared" ca="1" si="34"/>
        <v>0</v>
      </c>
      <c r="U37" s="6">
        <f t="shared" ca="1" si="34"/>
        <v>0</v>
      </c>
      <c r="V37" s="6">
        <f t="shared" ca="1" si="34"/>
        <v>0</v>
      </c>
      <c r="W37" s="6">
        <f t="shared" ca="1" si="34"/>
        <v>0</v>
      </c>
      <c r="X37" s="8">
        <f t="shared" ca="1" si="34"/>
        <v>0</v>
      </c>
      <c r="Y37" s="8">
        <f t="shared" ca="1" si="34"/>
        <v>0</v>
      </c>
      <c r="Z37" s="61" t="e">
        <f ca="1">MATCH(P37,AC26:AC45,0)</f>
        <v>#N/A</v>
      </c>
      <c r="AB37">
        <v>12</v>
      </c>
      <c r="AC37" s="81" t="str">
        <f ca="1">INDEX(P26:P45,MATCH(LARGE(Y26:Y45,AB37),Y26:Y45,0))</f>
        <v>Atlethic Club</v>
      </c>
      <c r="AD37" s="85">
        <f ca="1">LOOKUP(AC37,P26:P45,Q26:Q45)</f>
        <v>0</v>
      </c>
      <c r="AE37" s="6">
        <f ca="1">LOOKUP(AC37,P26:P45,R26:R45)</f>
        <v>0</v>
      </c>
      <c r="AF37" s="6">
        <f ca="1">LOOKUP(AC37,P26:P45,S26:S45)</f>
        <v>0</v>
      </c>
      <c r="AG37" s="6">
        <f ca="1">LOOKUP(AC37,P26:P45,T26:T45)</f>
        <v>0</v>
      </c>
      <c r="AH37" s="6">
        <f ca="1">LOOKUP(AC37,P26:P45,U26:U45)</f>
        <v>0</v>
      </c>
      <c r="AI37" s="6">
        <f ca="1">LOOKUP(AC37,P26:P45,V26:V45)</f>
        <v>0</v>
      </c>
      <c r="AJ37" s="6">
        <f ca="1">LOOKUP(AC37,P26:P45,W26:W45)</f>
        <v>0</v>
      </c>
      <c r="AK37" s="8">
        <f ca="1">LOOKUP(AC37,P26:P45,X26:X45)</f>
        <v>0</v>
      </c>
      <c r="AL37" s="8">
        <f ca="1">LOOKUP(AC37,P26:P45,Y26:Y45)</f>
        <v>0</v>
      </c>
    </row>
    <row r="38" spans="2:38" x14ac:dyDescent="0.25">
      <c r="B38" s="28" t="s">
        <v>89</v>
      </c>
      <c r="C38" s="8" t="s">
        <v>73</v>
      </c>
      <c r="E38" s="81" t="str">
        <f t="shared" si="17"/>
        <v>Rayo Vallecano</v>
      </c>
      <c r="F38" s="85">
        <f ca="1">SUMIF(INDIRECT(F25),'1-Configuracion'!E38,INDIRECT(G25))+SUMIF(INDIRECT(H25),'1-Configuracion'!E38,INDIRECT(I25))</f>
        <v>0</v>
      </c>
      <c r="G38" s="6">
        <f ca="1">SUMIF(INDIRECT(F25),'1-Configuracion'!E38,INDIRECT(J25))+SUMIF(INDIRECT(H25),'1-Configuracion'!E38,INDIRECT(J25))</f>
        <v>0</v>
      </c>
      <c r="H38" s="6">
        <f t="shared" ca="1" si="18"/>
        <v>0</v>
      </c>
      <c r="I38" s="6">
        <f t="shared" ca="1" si="19"/>
        <v>0</v>
      </c>
      <c r="J38" s="6">
        <f t="shared" ca="1" si="20"/>
        <v>0</v>
      </c>
      <c r="K38" s="6">
        <f ca="1">SUMIF(INDIRECT(F25),'1-Configuracion'!E38,INDIRECT(K25))+SUMIF(INDIRECT(H25),'1-Configuracion'!E38,INDIRECT(L25))</f>
        <v>0</v>
      </c>
      <c r="L38" s="6">
        <f ca="1">SUMIF(INDIRECT(F25),'1-Configuracion'!E38,INDIRECT(L25))+SUMIF(INDIRECT(H25),'1-Configuracion'!E38,INDIRECT(K25))</f>
        <v>0</v>
      </c>
      <c r="M38" s="100">
        <f t="shared" ca="1" si="21"/>
        <v>0</v>
      </c>
      <c r="N38" s="56">
        <f t="shared" ca="1" si="22"/>
        <v>0</v>
      </c>
      <c r="P38" s="81" t="str">
        <f t="shared" si="23"/>
        <v>Rayo Vallecano</v>
      </c>
      <c r="Q38" s="85">
        <f t="shared" ref="Q38:Y38" ca="1" si="35">F38+Q15</f>
        <v>0</v>
      </c>
      <c r="R38" s="6">
        <f t="shared" ca="1" si="35"/>
        <v>0</v>
      </c>
      <c r="S38" s="6">
        <f t="shared" ca="1" si="35"/>
        <v>0</v>
      </c>
      <c r="T38" s="6">
        <f t="shared" ca="1" si="35"/>
        <v>0</v>
      </c>
      <c r="U38" s="6">
        <f t="shared" ca="1" si="35"/>
        <v>0</v>
      </c>
      <c r="V38" s="6">
        <f t="shared" ca="1" si="35"/>
        <v>0</v>
      </c>
      <c r="W38" s="6">
        <f t="shared" ca="1" si="35"/>
        <v>0</v>
      </c>
      <c r="X38" s="8">
        <f t="shared" ca="1" si="35"/>
        <v>0</v>
      </c>
      <c r="Y38" s="8">
        <f t="shared" ca="1" si="35"/>
        <v>0</v>
      </c>
      <c r="Z38" s="61" t="e">
        <f ca="1">MATCH(P38,AC26:AC45,0)</f>
        <v>#N/A</v>
      </c>
      <c r="AB38">
        <v>13</v>
      </c>
      <c r="AC38" s="81" t="str">
        <f ca="1">INDEX(P26:P45,MATCH(LARGE(Y26:Y45,AB38),Y26:Y45,0))</f>
        <v>Atlethic Club</v>
      </c>
      <c r="AD38" s="85">
        <f ca="1">LOOKUP(AC38,P26:P45,Q26:Q45)</f>
        <v>0</v>
      </c>
      <c r="AE38" s="6">
        <f ca="1">LOOKUP(AC38,P26:P45,R26:R45)</f>
        <v>0</v>
      </c>
      <c r="AF38" s="6">
        <f ca="1">LOOKUP(AC38,P26:P45,S26:S45)</f>
        <v>0</v>
      </c>
      <c r="AG38" s="6">
        <f ca="1">LOOKUP(AC38,P26:P45,T26:T45)</f>
        <v>0</v>
      </c>
      <c r="AH38" s="6">
        <f ca="1">LOOKUP(AC38,P26:P45,U26:U45)</f>
        <v>0</v>
      </c>
      <c r="AI38" s="6">
        <f ca="1">LOOKUP(AC38,P26:P45,V26:V45)</f>
        <v>0</v>
      </c>
      <c r="AJ38" s="6">
        <f ca="1">LOOKUP(AC38,P26:P45,W26:W45)</f>
        <v>0</v>
      </c>
      <c r="AK38" s="8">
        <f ca="1">LOOKUP(AC38,P26:P45,X26:X45)</f>
        <v>0</v>
      </c>
      <c r="AL38" s="8">
        <f ca="1">LOOKUP(AC38,P26:P45,Y26:Y45)</f>
        <v>0</v>
      </c>
    </row>
    <row r="39" spans="2:38" ht="14.45" x14ac:dyDescent="0.3">
      <c r="B39" s="28" t="s">
        <v>37</v>
      </c>
      <c r="C39" s="8" t="s">
        <v>74</v>
      </c>
      <c r="E39" s="81" t="str">
        <f t="shared" si="17"/>
        <v>Real Betis Balompié</v>
      </c>
      <c r="F39" s="85">
        <f ca="1">SUMIF(INDIRECT(F25),'1-Configuracion'!E39,INDIRECT(G25))+SUMIF(INDIRECT(H25),'1-Configuracion'!E39,INDIRECT(I25))</f>
        <v>0</v>
      </c>
      <c r="G39" s="6">
        <f ca="1">SUMIF(INDIRECT(F25),'1-Configuracion'!E39,INDIRECT(J25))+SUMIF(INDIRECT(H25),'1-Configuracion'!E39,INDIRECT(J25))</f>
        <v>0</v>
      </c>
      <c r="H39" s="6">
        <f t="shared" ca="1" si="18"/>
        <v>0</v>
      </c>
      <c r="I39" s="6">
        <f t="shared" ca="1" si="19"/>
        <v>0</v>
      </c>
      <c r="J39" s="6">
        <f t="shared" ca="1" si="20"/>
        <v>0</v>
      </c>
      <c r="K39" s="6">
        <f ca="1">SUMIF(INDIRECT(F25),'1-Configuracion'!E39,INDIRECT(K25))+SUMIF(INDIRECT(H25),'1-Configuracion'!E39,INDIRECT(L25))</f>
        <v>0</v>
      </c>
      <c r="L39" s="6">
        <f ca="1">SUMIF(INDIRECT(F25),'1-Configuracion'!E39,INDIRECT(L25))+SUMIF(INDIRECT(H25),'1-Configuracion'!E39,INDIRECT(K25))</f>
        <v>0</v>
      </c>
      <c r="M39" s="100">
        <f t="shared" ca="1" si="21"/>
        <v>0</v>
      </c>
      <c r="N39" s="56">
        <f t="shared" ca="1" si="22"/>
        <v>0</v>
      </c>
      <c r="P39" s="81" t="str">
        <f t="shared" si="23"/>
        <v>Real Betis Balompié</v>
      </c>
      <c r="Q39" s="85">
        <f t="shared" ref="Q39:Y39" ca="1" si="36">F39+Q16</f>
        <v>0</v>
      </c>
      <c r="R39" s="6">
        <f t="shared" ca="1" si="36"/>
        <v>0</v>
      </c>
      <c r="S39" s="6">
        <f t="shared" ca="1" si="36"/>
        <v>0</v>
      </c>
      <c r="T39" s="6">
        <f t="shared" ca="1" si="36"/>
        <v>0</v>
      </c>
      <c r="U39" s="6">
        <f t="shared" ca="1" si="36"/>
        <v>0</v>
      </c>
      <c r="V39" s="6">
        <f t="shared" ca="1" si="36"/>
        <v>0</v>
      </c>
      <c r="W39" s="6">
        <f t="shared" ca="1" si="36"/>
        <v>0</v>
      </c>
      <c r="X39" s="8">
        <f t="shared" ca="1" si="36"/>
        <v>0</v>
      </c>
      <c r="Y39" s="8">
        <f t="shared" ca="1" si="36"/>
        <v>0</v>
      </c>
      <c r="Z39" s="61" t="e">
        <f ca="1">MATCH(P39,AC26:AC45,0)</f>
        <v>#N/A</v>
      </c>
      <c r="AB39">
        <v>14</v>
      </c>
      <c r="AC39" s="81" t="str">
        <f ca="1">INDEX(P26:P45,MATCH(LARGE(Y26:Y45,AB39),Y26:Y45,0))</f>
        <v>Atlethic Club</v>
      </c>
      <c r="AD39" s="85">
        <f ca="1">LOOKUP(AC39,P26:P45,Q26:Q45)</f>
        <v>0</v>
      </c>
      <c r="AE39" s="6">
        <f ca="1">LOOKUP(AC39,P26:P45,R26:R45)</f>
        <v>0</v>
      </c>
      <c r="AF39" s="6">
        <f ca="1">LOOKUP(AC39,P26:P45,S26:S45)</f>
        <v>0</v>
      </c>
      <c r="AG39" s="6">
        <f ca="1">LOOKUP(AC39,P26:P45,T26:T45)</f>
        <v>0</v>
      </c>
      <c r="AH39" s="6">
        <f ca="1">LOOKUP(AC39,P26:P45,U26:U45)</f>
        <v>0</v>
      </c>
      <c r="AI39" s="6">
        <f ca="1">LOOKUP(AC39,P26:P45,V26:V45)</f>
        <v>0</v>
      </c>
      <c r="AJ39" s="6">
        <f ca="1">LOOKUP(AC39,P26:P45,W26:W45)</f>
        <v>0</v>
      </c>
      <c r="AK39" s="8">
        <f ca="1">LOOKUP(AC39,P26:P45,X26:X45)</f>
        <v>0</v>
      </c>
      <c r="AL39" s="8">
        <f ca="1">LOOKUP(AC39,P26:P45,Y26:Y45)</f>
        <v>0</v>
      </c>
    </row>
    <row r="40" spans="2:38" x14ac:dyDescent="0.25">
      <c r="B40" s="28" t="s">
        <v>90</v>
      </c>
      <c r="C40" s="8" t="s">
        <v>102</v>
      </c>
      <c r="E40" s="81" t="str">
        <f t="shared" si="17"/>
        <v>Real Madrid</v>
      </c>
      <c r="F40" s="85">
        <f ca="1">SUMIF(INDIRECT(F25),'1-Configuracion'!E40,INDIRECT(G25))+SUMIF(INDIRECT(H25),'1-Configuracion'!E40,INDIRECT(I25))</f>
        <v>0</v>
      </c>
      <c r="G40" s="6">
        <f ca="1">SUMIF(INDIRECT(F25),'1-Configuracion'!E40,INDIRECT(J25))+SUMIF(INDIRECT(H25),'1-Configuracion'!E40,INDIRECT(J25))</f>
        <v>0</v>
      </c>
      <c r="H40" s="6">
        <f t="shared" ca="1" si="18"/>
        <v>0</v>
      </c>
      <c r="I40" s="6">
        <f t="shared" ca="1" si="19"/>
        <v>0</v>
      </c>
      <c r="J40" s="6">
        <f t="shared" ca="1" si="20"/>
        <v>0</v>
      </c>
      <c r="K40" s="6">
        <f ca="1">SUMIF(INDIRECT(F25),'1-Configuracion'!E40,INDIRECT(K25))+SUMIF(INDIRECT(H25),'1-Configuracion'!E40,INDIRECT(L25))</f>
        <v>0</v>
      </c>
      <c r="L40" s="6">
        <f ca="1">SUMIF(INDIRECT(F25),'1-Configuracion'!E40,INDIRECT(L25))+SUMIF(INDIRECT(H25),'1-Configuracion'!E40,INDIRECT(K25))</f>
        <v>0</v>
      </c>
      <c r="M40" s="100">
        <f t="shared" ca="1" si="21"/>
        <v>0</v>
      </c>
      <c r="N40" s="56">
        <f t="shared" ca="1" si="22"/>
        <v>0</v>
      </c>
      <c r="P40" s="81" t="str">
        <f t="shared" si="23"/>
        <v>Real Madrid</v>
      </c>
      <c r="Q40" s="85">
        <f t="shared" ref="Q40:Y40" ca="1" si="37">F40+Q17</f>
        <v>0</v>
      </c>
      <c r="R40" s="6">
        <f t="shared" ca="1" si="37"/>
        <v>0</v>
      </c>
      <c r="S40" s="6">
        <f t="shared" ca="1" si="37"/>
        <v>0</v>
      </c>
      <c r="T40" s="6">
        <f t="shared" ca="1" si="37"/>
        <v>0</v>
      </c>
      <c r="U40" s="6">
        <f t="shared" ca="1" si="37"/>
        <v>0</v>
      </c>
      <c r="V40" s="6">
        <f t="shared" ca="1" si="37"/>
        <v>0</v>
      </c>
      <c r="W40" s="6">
        <f t="shared" ca="1" si="37"/>
        <v>0</v>
      </c>
      <c r="X40" s="8">
        <f t="shared" ca="1" si="37"/>
        <v>0</v>
      </c>
      <c r="Y40" s="8">
        <f t="shared" ca="1" si="37"/>
        <v>0</v>
      </c>
      <c r="Z40" s="61" t="e">
        <f ca="1">MATCH(P40,AC26:AC45,0)</f>
        <v>#N/A</v>
      </c>
      <c r="AB40">
        <v>15</v>
      </c>
      <c r="AC40" s="81" t="str">
        <f ca="1">INDEX(P26:P45,MATCH(LARGE(Y26:Y45,AB40),Y26:Y45,0))</f>
        <v>Atlethic Club</v>
      </c>
      <c r="AD40" s="85">
        <f ca="1">LOOKUP(AC40,P26:P45,Q26:Q45)</f>
        <v>0</v>
      </c>
      <c r="AE40" s="6">
        <f ca="1">LOOKUP(AC40,P26:P45,R26:R45)</f>
        <v>0</v>
      </c>
      <c r="AF40" s="6">
        <f ca="1">LOOKUP(AC40,P26:P45,S26:S45)</f>
        <v>0</v>
      </c>
      <c r="AG40" s="6">
        <f ca="1">LOOKUP(AC40,P26:P45,T26:T45)</f>
        <v>0</v>
      </c>
      <c r="AH40" s="6">
        <f ca="1">LOOKUP(AC40,P26:P45,U26:U45)</f>
        <v>0</v>
      </c>
      <c r="AI40" s="6">
        <f ca="1">LOOKUP(AC40,P26:P45,V26:V45)</f>
        <v>0</v>
      </c>
      <c r="AJ40" s="6">
        <f ca="1">LOOKUP(AC40,P26:P45,W26:W45)</f>
        <v>0</v>
      </c>
      <c r="AK40" s="8">
        <f ca="1">LOOKUP(AC40,P26:P45,X26:X45)</f>
        <v>0</v>
      </c>
      <c r="AL40" s="8">
        <f ca="1">LOOKUP(AC40,P26:P45,Y26:Y45)</f>
        <v>0</v>
      </c>
    </row>
    <row r="41" spans="2:38" ht="14.45" x14ac:dyDescent="0.3">
      <c r="B41" s="28" t="s">
        <v>91</v>
      </c>
      <c r="C41" s="8" t="s">
        <v>76</v>
      </c>
      <c r="E41" s="81" t="str">
        <f t="shared" si="17"/>
        <v>Real Sociedad</v>
      </c>
      <c r="F41" s="85">
        <f ca="1">SUMIF(INDIRECT(F25),'1-Configuracion'!E41,INDIRECT(G25))+SUMIF(INDIRECT(H25),'1-Configuracion'!E41,INDIRECT(I25))</f>
        <v>0</v>
      </c>
      <c r="G41" s="6">
        <f ca="1">SUMIF(INDIRECT(F25),'1-Configuracion'!E41,INDIRECT(J25))+SUMIF(INDIRECT(H25),'1-Configuracion'!E41,INDIRECT(J25))</f>
        <v>0</v>
      </c>
      <c r="H41" s="6">
        <f t="shared" ca="1" si="18"/>
        <v>0</v>
      </c>
      <c r="I41" s="6">
        <f t="shared" ca="1" si="19"/>
        <v>0</v>
      </c>
      <c r="J41" s="6">
        <f t="shared" ca="1" si="20"/>
        <v>0</v>
      </c>
      <c r="K41" s="6">
        <f ca="1">SUMIF(INDIRECT(F25),'1-Configuracion'!E41,INDIRECT(K25))+SUMIF(INDIRECT(H25),'1-Configuracion'!E41,INDIRECT(L25))</f>
        <v>0</v>
      </c>
      <c r="L41" s="6">
        <f ca="1">SUMIF(INDIRECT(F25),'1-Configuracion'!E41,INDIRECT(L25))+SUMIF(INDIRECT(H25),'1-Configuracion'!E41,INDIRECT(K25))</f>
        <v>0</v>
      </c>
      <c r="M41" s="100">
        <f t="shared" ca="1" si="21"/>
        <v>0</v>
      </c>
      <c r="N41" s="56">
        <f t="shared" ca="1" si="22"/>
        <v>0</v>
      </c>
      <c r="P41" s="81" t="str">
        <f t="shared" si="23"/>
        <v>Real Sociedad</v>
      </c>
      <c r="Q41" s="85">
        <f t="shared" ref="Q41:Y41" ca="1" si="38">F41+Q18</f>
        <v>0</v>
      </c>
      <c r="R41" s="6">
        <f t="shared" ca="1" si="38"/>
        <v>0</v>
      </c>
      <c r="S41" s="6">
        <f t="shared" ca="1" si="38"/>
        <v>0</v>
      </c>
      <c r="T41" s="6">
        <f t="shared" ca="1" si="38"/>
        <v>0</v>
      </c>
      <c r="U41" s="6">
        <f t="shared" ca="1" si="38"/>
        <v>0</v>
      </c>
      <c r="V41" s="6">
        <f t="shared" ca="1" si="38"/>
        <v>0</v>
      </c>
      <c r="W41" s="6">
        <f t="shared" ca="1" si="38"/>
        <v>0</v>
      </c>
      <c r="X41" s="8">
        <f t="shared" ca="1" si="38"/>
        <v>0</v>
      </c>
      <c r="Y41" s="8">
        <f t="shared" ca="1" si="38"/>
        <v>0</v>
      </c>
      <c r="Z41" s="61" t="e">
        <f ca="1">MATCH(P41,AC26:AC45,0)</f>
        <v>#N/A</v>
      </c>
      <c r="AB41">
        <v>16</v>
      </c>
      <c r="AC41" s="81" t="str">
        <f ca="1">INDEX(P26:P45,MATCH(LARGE(Y26:Y45,AB41),Y26:Y45,0))</f>
        <v>Atlethic Club</v>
      </c>
      <c r="AD41" s="85">
        <f ca="1">LOOKUP(AC41,P26:P45,Q26:Q45)</f>
        <v>0</v>
      </c>
      <c r="AE41" s="6">
        <f ca="1">LOOKUP(AC41,P26:P45,R26:R45)</f>
        <v>0</v>
      </c>
      <c r="AF41" s="6">
        <f ca="1">LOOKUP(AC41,P26:P45,S26:S45)</f>
        <v>0</v>
      </c>
      <c r="AG41" s="6">
        <f ca="1">LOOKUP(AC41,P26:P45,T26:T45)</f>
        <v>0</v>
      </c>
      <c r="AH41" s="6">
        <f ca="1">LOOKUP(AC41,P26:P45,U26:U45)</f>
        <v>0</v>
      </c>
      <c r="AI41" s="6">
        <f ca="1">LOOKUP(AC41,P26:P45,V26:V45)</f>
        <v>0</v>
      </c>
      <c r="AJ41" s="6">
        <f ca="1">LOOKUP(AC41,P26:P45,W26:W45)</f>
        <v>0</v>
      </c>
      <c r="AK41" s="8">
        <f ca="1">LOOKUP(AC41,P26:P45,X26:X45)</f>
        <v>0</v>
      </c>
      <c r="AL41" s="8">
        <f ca="1">LOOKUP(AC41,P26:P45,Y26:Y45)</f>
        <v>0</v>
      </c>
    </row>
    <row r="42" spans="2:38" x14ac:dyDescent="0.25">
      <c r="B42" s="64" t="s">
        <v>31</v>
      </c>
      <c r="C42" s="65" t="s">
        <v>103</v>
      </c>
      <c r="E42" s="81" t="str">
        <f t="shared" si="17"/>
        <v>Real Valladolid</v>
      </c>
      <c r="F42" s="85">
        <f ca="1">SUMIF(INDIRECT(F25),'1-Configuracion'!E42,INDIRECT(G25))+SUMIF(INDIRECT(H25),'1-Configuracion'!E42,INDIRECT(I25))</f>
        <v>0</v>
      </c>
      <c r="G42" s="6">
        <f ca="1">SUMIF(INDIRECT(F25),'1-Configuracion'!E42,INDIRECT(J25))+SUMIF(INDIRECT(H25),'1-Configuracion'!E42,INDIRECT(J25))</f>
        <v>0</v>
      </c>
      <c r="H42" s="6">
        <f t="shared" ca="1" si="18"/>
        <v>0</v>
      </c>
      <c r="I42" s="6">
        <f t="shared" ca="1" si="19"/>
        <v>0</v>
      </c>
      <c r="J42" s="6">
        <f t="shared" ca="1" si="20"/>
        <v>0</v>
      </c>
      <c r="K42" s="6">
        <f ca="1">SUMIF(INDIRECT(F25),'1-Configuracion'!E42,INDIRECT(K25))+SUMIF(INDIRECT(H25),'1-Configuracion'!E42,INDIRECT(L25))</f>
        <v>0</v>
      </c>
      <c r="L42" s="6">
        <f ca="1">SUMIF(INDIRECT(F25),'1-Configuracion'!E42,INDIRECT(L25))+SUMIF(INDIRECT(H25),'1-Configuracion'!E42,INDIRECT(K25))</f>
        <v>0</v>
      </c>
      <c r="M42" s="100">
        <f t="shared" ca="1" si="21"/>
        <v>0</v>
      </c>
      <c r="N42" s="56">
        <f t="shared" ca="1" si="22"/>
        <v>0</v>
      </c>
      <c r="P42" s="81" t="str">
        <f t="shared" si="23"/>
        <v>Real Valladolid</v>
      </c>
      <c r="Q42" s="85">
        <f t="shared" ref="Q42:Y42" ca="1" si="39">F42+Q19</f>
        <v>0</v>
      </c>
      <c r="R42" s="6">
        <f t="shared" ca="1" si="39"/>
        <v>0</v>
      </c>
      <c r="S42" s="6">
        <f t="shared" ca="1" si="39"/>
        <v>0</v>
      </c>
      <c r="T42" s="6">
        <f t="shared" ca="1" si="39"/>
        <v>0</v>
      </c>
      <c r="U42" s="6">
        <f t="shared" ca="1" si="39"/>
        <v>0</v>
      </c>
      <c r="V42" s="6">
        <f t="shared" ca="1" si="39"/>
        <v>0</v>
      </c>
      <c r="W42" s="6">
        <f t="shared" ca="1" si="39"/>
        <v>0</v>
      </c>
      <c r="X42" s="8">
        <f t="shared" ca="1" si="39"/>
        <v>0</v>
      </c>
      <c r="Y42" s="8">
        <f t="shared" ca="1" si="39"/>
        <v>0</v>
      </c>
      <c r="Z42" s="61" t="e">
        <f ca="1">MATCH(P42,AC26:AC45,0)</f>
        <v>#N/A</v>
      </c>
      <c r="AB42">
        <v>17</v>
      </c>
      <c r="AC42" s="81" t="str">
        <f ca="1">INDEX(P26:P45,MATCH(LARGE(Y26:Y45,AB42),Y26:Y45,0))</f>
        <v>Atlethic Club</v>
      </c>
      <c r="AD42" s="85">
        <f ca="1">LOOKUP(AC42,P26:P45,Q26:Q45)</f>
        <v>0</v>
      </c>
      <c r="AE42" s="6">
        <f ca="1">LOOKUP(AC42,P26:P45,R26:R45)</f>
        <v>0</v>
      </c>
      <c r="AF42" s="6">
        <f ca="1">LOOKUP(AC42,P26:P45,S26:S45)</f>
        <v>0</v>
      </c>
      <c r="AG42" s="6">
        <f ca="1">LOOKUP(AC42,P26:P45,T26:T45)</f>
        <v>0</v>
      </c>
      <c r="AH42" s="6">
        <f ca="1">LOOKUP(AC42,P26:P45,U26:U45)</f>
        <v>0</v>
      </c>
      <c r="AI42" s="6">
        <f ca="1">LOOKUP(AC42,P26:P45,V26:V45)</f>
        <v>0</v>
      </c>
      <c r="AJ42" s="6">
        <f ca="1">LOOKUP(AC42,P26:P45,W26:W45)</f>
        <v>0</v>
      </c>
      <c r="AK42" s="8">
        <f ca="1">LOOKUP(AC42,P26:P45,X26:X45)</f>
        <v>0</v>
      </c>
      <c r="AL42" s="8">
        <f ca="1">LOOKUP(AC42,P26:P45,Y26:Y45)</f>
        <v>0</v>
      </c>
    </row>
    <row r="43" spans="2:38" ht="15.75" thickBot="1" x14ac:dyDescent="0.3">
      <c r="B43" s="29" t="s">
        <v>30</v>
      </c>
      <c r="C43" s="37" t="s">
        <v>75</v>
      </c>
      <c r="E43" s="81" t="str">
        <f t="shared" si="17"/>
        <v>Real Zaragoza</v>
      </c>
      <c r="F43" s="85">
        <f ca="1">SUMIF(INDIRECT(F25),'1-Configuracion'!E43,INDIRECT(G25))+SUMIF(INDIRECT(H25),'1-Configuracion'!E43,INDIRECT(I25))</f>
        <v>0</v>
      </c>
      <c r="G43" s="6">
        <f ca="1">SUMIF(INDIRECT(F25),'1-Configuracion'!E43,INDIRECT(J25))+SUMIF(INDIRECT(H25),'1-Configuracion'!E43,INDIRECT(J25))</f>
        <v>0</v>
      </c>
      <c r="H43" s="6">
        <f t="shared" ca="1" si="18"/>
        <v>0</v>
      </c>
      <c r="I43" s="6">
        <f t="shared" ca="1" si="19"/>
        <v>0</v>
      </c>
      <c r="J43" s="6">
        <f t="shared" ca="1" si="20"/>
        <v>0</v>
      </c>
      <c r="K43" s="6">
        <f ca="1">SUMIF(INDIRECT(F25),'1-Configuracion'!E43,INDIRECT(K25))+SUMIF(INDIRECT(H25),'1-Configuracion'!E43,INDIRECT(L25))</f>
        <v>0</v>
      </c>
      <c r="L43" s="6">
        <f ca="1">SUMIF(INDIRECT(F25),'1-Configuracion'!E43,INDIRECT(L25))+SUMIF(INDIRECT(H25),'1-Configuracion'!E43,INDIRECT(K25))</f>
        <v>0</v>
      </c>
      <c r="M43" s="100">
        <f t="shared" ca="1" si="21"/>
        <v>0</v>
      </c>
      <c r="N43" s="56">
        <f t="shared" ca="1" si="22"/>
        <v>0</v>
      </c>
      <c r="P43" s="81" t="str">
        <f t="shared" si="23"/>
        <v>Real Zaragoza</v>
      </c>
      <c r="Q43" s="85">
        <f t="shared" ref="Q43:Y43" ca="1" si="40">F43+Q20</f>
        <v>0</v>
      </c>
      <c r="R43" s="6">
        <f t="shared" ca="1" si="40"/>
        <v>0</v>
      </c>
      <c r="S43" s="6">
        <f t="shared" ca="1" si="40"/>
        <v>0</v>
      </c>
      <c r="T43" s="6">
        <f t="shared" ca="1" si="40"/>
        <v>0</v>
      </c>
      <c r="U43" s="6">
        <f t="shared" ca="1" si="40"/>
        <v>0</v>
      </c>
      <c r="V43" s="6">
        <f t="shared" ca="1" si="40"/>
        <v>0</v>
      </c>
      <c r="W43" s="6">
        <f t="shared" ca="1" si="40"/>
        <v>0</v>
      </c>
      <c r="X43" s="8">
        <f t="shared" ca="1" si="40"/>
        <v>0</v>
      </c>
      <c r="Y43" s="8">
        <f t="shared" ca="1" si="40"/>
        <v>0</v>
      </c>
      <c r="Z43" s="61" t="e">
        <f ca="1">MATCH(P43,AC26:AC45,0)</f>
        <v>#N/A</v>
      </c>
      <c r="AB43">
        <v>18</v>
      </c>
      <c r="AC43" s="81" t="str">
        <f ca="1">INDEX(P26:P45,MATCH(LARGE(Y26:Y45,AB43),Y26:Y45,0))</f>
        <v>Atlethic Club</v>
      </c>
      <c r="AD43" s="85">
        <f ca="1">LOOKUP(AC43,P26:P45,Q26:Q45)</f>
        <v>0</v>
      </c>
      <c r="AE43" s="6">
        <f ca="1">LOOKUP(AC43,P26:P45,R26:R45)</f>
        <v>0</v>
      </c>
      <c r="AF43" s="6">
        <f ca="1">LOOKUP(AC43,P26:P45,S26:S45)</f>
        <v>0</v>
      </c>
      <c r="AG43" s="6">
        <f ca="1">LOOKUP(AC43,P26:P45,T26:T45)</f>
        <v>0</v>
      </c>
      <c r="AH43" s="6">
        <f ca="1">LOOKUP(AC43,P26:P45,U26:U45)</f>
        <v>0</v>
      </c>
      <c r="AI43" s="6">
        <f ca="1">LOOKUP(AC43,P26:P45,V26:V45)</f>
        <v>0</v>
      </c>
      <c r="AJ43" s="6">
        <f ca="1">LOOKUP(AC43,P26:P45,W26:W45)</f>
        <v>0</v>
      </c>
      <c r="AK43" s="8">
        <f ca="1">LOOKUP(AC43,P26:P45,X26:X45)</f>
        <v>0</v>
      </c>
      <c r="AL43" s="8">
        <f ca="1">LOOKUP(AC43,P26:P45,Y26:Y45)</f>
        <v>0</v>
      </c>
    </row>
    <row r="44" spans="2:38" x14ac:dyDescent="0.25">
      <c r="E44" s="81" t="str">
        <f t="shared" si="17"/>
        <v>Sevilla F.C.</v>
      </c>
      <c r="F44" s="85">
        <f ca="1">SUMIF(INDIRECT(F25),'1-Configuracion'!E44,INDIRECT(G25))+SUMIF(INDIRECT(H25),'1-Configuracion'!E44,INDIRECT(I25))</f>
        <v>0</v>
      </c>
      <c r="G44" s="6">
        <f ca="1">SUMIF(INDIRECT(F25),'1-Configuracion'!E44,INDIRECT(J25))+SUMIF(INDIRECT(H25),'1-Configuracion'!E44,INDIRECT(J25))</f>
        <v>0</v>
      </c>
      <c r="H44" s="6">
        <f t="shared" ca="1" si="18"/>
        <v>0</v>
      </c>
      <c r="I44" s="6">
        <f t="shared" ca="1" si="19"/>
        <v>0</v>
      </c>
      <c r="J44" s="6">
        <f t="shared" ca="1" si="20"/>
        <v>0</v>
      </c>
      <c r="K44" s="6">
        <f ca="1">SUMIF(INDIRECT(F25),'1-Configuracion'!E44,INDIRECT(K25))+SUMIF(INDIRECT(H25),'1-Configuracion'!E44,INDIRECT(L25))</f>
        <v>0</v>
      </c>
      <c r="L44" s="6">
        <f ca="1">SUMIF(INDIRECT(F25),'1-Configuracion'!E44,INDIRECT(L25))+SUMIF(INDIRECT(H25),'1-Configuracion'!E44,INDIRECT(K25))</f>
        <v>0</v>
      </c>
      <c r="M44" s="100">
        <f t="shared" ca="1" si="21"/>
        <v>0</v>
      </c>
      <c r="N44" s="56">
        <f t="shared" ca="1" si="22"/>
        <v>0</v>
      </c>
      <c r="P44" s="81" t="str">
        <f t="shared" si="23"/>
        <v>Sevilla F.C.</v>
      </c>
      <c r="Q44" s="85">
        <f t="shared" ref="Q44:Y44" ca="1" si="41">F44+Q21</f>
        <v>0</v>
      </c>
      <c r="R44" s="6">
        <f t="shared" ca="1" si="41"/>
        <v>0</v>
      </c>
      <c r="S44" s="6">
        <f t="shared" ca="1" si="41"/>
        <v>0</v>
      </c>
      <c r="T44" s="6">
        <f t="shared" ca="1" si="41"/>
        <v>0</v>
      </c>
      <c r="U44" s="6">
        <f t="shared" ca="1" si="41"/>
        <v>0</v>
      </c>
      <c r="V44" s="6">
        <f t="shared" ca="1" si="41"/>
        <v>0</v>
      </c>
      <c r="W44" s="6">
        <f t="shared" ca="1" si="41"/>
        <v>0</v>
      </c>
      <c r="X44" s="8">
        <f t="shared" ca="1" si="41"/>
        <v>0</v>
      </c>
      <c r="Y44" s="8">
        <f t="shared" ca="1" si="41"/>
        <v>0</v>
      </c>
      <c r="Z44" s="61" t="e">
        <f ca="1">MATCH(P44,AC26:AC45,0)</f>
        <v>#N/A</v>
      </c>
      <c r="AB44">
        <v>19</v>
      </c>
      <c r="AC44" s="81" t="str">
        <f ca="1">INDEX(P26:P45,MATCH(LARGE(Y26:Y45,AB44),Y26:Y45,0))</f>
        <v>Atlethic Club</v>
      </c>
      <c r="AD44" s="85">
        <f ca="1">LOOKUP(AC44,P26:P45,Q26:Q45)</f>
        <v>0</v>
      </c>
      <c r="AE44" s="6">
        <f ca="1">LOOKUP(AC44,P26:P45,R26:R45)</f>
        <v>0</v>
      </c>
      <c r="AF44" s="6">
        <f ca="1">LOOKUP(AC44,P26:P45,S26:S45)</f>
        <v>0</v>
      </c>
      <c r="AG44" s="6">
        <f ca="1">LOOKUP(AC44,P26:P45,T26:T45)</f>
        <v>0</v>
      </c>
      <c r="AH44" s="6">
        <f ca="1">LOOKUP(AC44,P26:P45,U26:U45)</f>
        <v>0</v>
      </c>
      <c r="AI44" s="6">
        <f ca="1">LOOKUP(AC44,P26:P45,V26:V45)</f>
        <v>0</v>
      </c>
      <c r="AJ44" s="6">
        <f ca="1">LOOKUP(AC44,P26:P45,W26:W45)</f>
        <v>0</v>
      </c>
      <c r="AK44" s="8">
        <f ca="1">LOOKUP(AC44,P26:P45,X26:X45)</f>
        <v>0</v>
      </c>
      <c r="AL44" s="8">
        <f ca="1">LOOKUP(AC44,P26:P45,Y26:Y45)</f>
        <v>0</v>
      </c>
    </row>
    <row r="45" spans="2:38" ht="15.75" thickBot="1" x14ac:dyDescent="0.3">
      <c r="E45" s="82" t="str">
        <f t="shared" si="17"/>
        <v>Valencia C.F.</v>
      </c>
      <c r="F45" s="86">
        <f ca="1">SUMIF(INDIRECT(F25),'1-Configuracion'!E45,INDIRECT(G25))+SUMIF(INDIRECT(H25),'1-Configuracion'!E45,INDIRECT(I25))</f>
        <v>0</v>
      </c>
      <c r="G45" s="34">
        <f ca="1">SUMIF(INDIRECT(F25),'1-Configuracion'!E45,INDIRECT(J25))+SUMIF(INDIRECT(H25),'1-Configuracion'!E45,INDIRECT(J25))</f>
        <v>0</v>
      </c>
      <c r="H45" s="34">
        <f t="shared" ca="1" si="18"/>
        <v>0</v>
      </c>
      <c r="I45" s="34">
        <f t="shared" ca="1" si="19"/>
        <v>0</v>
      </c>
      <c r="J45" s="34">
        <f t="shared" ca="1" si="20"/>
        <v>0</v>
      </c>
      <c r="K45" s="34">
        <f ca="1">SUMIF(INDIRECT(F25),'1-Configuracion'!E45,INDIRECT(K25))+SUMIF(INDIRECT(H25),'1-Configuracion'!E45,INDIRECT(L25))</f>
        <v>0</v>
      </c>
      <c r="L45" s="34">
        <f ca="1">SUMIF(INDIRECT(F25),'1-Configuracion'!E45,INDIRECT(L25))+SUMIF(INDIRECT(H25),'1-Configuracion'!E45,INDIRECT(K25))</f>
        <v>0</v>
      </c>
      <c r="M45" s="101">
        <f t="shared" ca="1" si="21"/>
        <v>0</v>
      </c>
      <c r="N45" s="57">
        <f t="shared" ca="1" si="22"/>
        <v>0</v>
      </c>
      <c r="P45" s="82" t="str">
        <f t="shared" si="23"/>
        <v>Valencia C.F.</v>
      </c>
      <c r="Q45" s="86">
        <f t="shared" ref="Q45:Y45" ca="1" si="42">F45+Q22</f>
        <v>0</v>
      </c>
      <c r="R45" s="34">
        <f t="shared" ca="1" si="42"/>
        <v>0</v>
      </c>
      <c r="S45" s="34">
        <f t="shared" ca="1" si="42"/>
        <v>0</v>
      </c>
      <c r="T45" s="34">
        <f t="shared" ca="1" si="42"/>
        <v>0</v>
      </c>
      <c r="U45" s="34">
        <f t="shared" ca="1" si="42"/>
        <v>0</v>
      </c>
      <c r="V45" s="34">
        <f t="shared" ca="1" si="42"/>
        <v>0</v>
      </c>
      <c r="W45" s="34">
        <f t="shared" ca="1" si="42"/>
        <v>0</v>
      </c>
      <c r="X45" s="37">
        <f t="shared" ca="1" si="42"/>
        <v>0</v>
      </c>
      <c r="Y45" s="37">
        <f t="shared" ca="1" si="42"/>
        <v>0</v>
      </c>
      <c r="Z45" s="61" t="e">
        <f ca="1">MATCH(P45,AC26:AC45,0)</f>
        <v>#N/A</v>
      </c>
      <c r="AB45">
        <v>20</v>
      </c>
      <c r="AC45" s="82" t="str">
        <f ca="1">INDEX(P26:P45,MATCH(LARGE(Y26:Y45,AB45),Y26:Y45,0))</f>
        <v>Atlethic Club</v>
      </c>
      <c r="AD45" s="86">
        <f ca="1">LOOKUP(AC45,P26:P45,Q26:Q45)</f>
        <v>0</v>
      </c>
      <c r="AE45" s="34">
        <f ca="1">LOOKUP(AC45,P26:P45,R26:R45)</f>
        <v>0</v>
      </c>
      <c r="AF45" s="34">
        <f ca="1">LOOKUP(AC45,P26:P45,S26:S45)</f>
        <v>0</v>
      </c>
      <c r="AG45" s="34">
        <f ca="1">LOOKUP(AC45,P26:P45,T26:T45)</f>
        <v>0</v>
      </c>
      <c r="AH45" s="34">
        <f ca="1">LOOKUP(AC45,P26:P45,U26:U45)</f>
        <v>0</v>
      </c>
      <c r="AI45" s="34">
        <f ca="1">LOOKUP(AC45,P26:P45,V26:V45)</f>
        <v>0</v>
      </c>
      <c r="AJ45" s="34">
        <f ca="1">LOOKUP(AC45,P26:P45,W26:W45)</f>
        <v>0</v>
      </c>
      <c r="AK45" s="37">
        <f ca="1">LOOKUP(AC45,P26:P45,X26:X45)</f>
        <v>0</v>
      </c>
      <c r="AL45" s="37">
        <f ca="1">LOOKUP(AC45,P26:P45,Y26:Y45)</f>
        <v>0</v>
      </c>
    </row>
    <row r="46" spans="2:38" ht="15.75" thickBot="1" x14ac:dyDescent="0.3"/>
    <row r="47" spans="2:38" ht="15.75" thickBot="1" x14ac:dyDescent="0.3">
      <c r="E47" s="88">
        <v>3</v>
      </c>
      <c r="F47" s="95" t="s">
        <v>21</v>
      </c>
      <c r="G47" s="95" t="s">
        <v>22</v>
      </c>
      <c r="H47" s="95" t="s">
        <v>23</v>
      </c>
      <c r="I47" s="95" t="s">
        <v>24</v>
      </c>
      <c r="J47" s="95" t="s">
        <v>25</v>
      </c>
      <c r="K47" s="95" t="s">
        <v>26</v>
      </c>
      <c r="L47" s="95" t="s">
        <v>27</v>
      </c>
      <c r="M47" s="96" t="s">
        <v>135</v>
      </c>
      <c r="N47" s="98" t="s">
        <v>136</v>
      </c>
      <c r="P47" s="88">
        <f>E47</f>
        <v>3</v>
      </c>
      <c r="Q47" s="89" t="s">
        <v>21</v>
      </c>
      <c r="R47" s="87" t="s">
        <v>22</v>
      </c>
      <c r="S47" s="83" t="s">
        <v>23</v>
      </c>
      <c r="T47" s="83" t="s">
        <v>24</v>
      </c>
      <c r="U47" s="83" t="s">
        <v>25</v>
      </c>
      <c r="V47" s="83" t="s">
        <v>26</v>
      </c>
      <c r="W47" s="83" t="s">
        <v>27</v>
      </c>
      <c r="X47" s="84" t="s">
        <v>135</v>
      </c>
      <c r="Y47" s="84" t="s">
        <v>136</v>
      </c>
      <c r="AC47" s="88">
        <f>P47</f>
        <v>3</v>
      </c>
      <c r="AD47" s="89" t="s">
        <v>21</v>
      </c>
      <c r="AE47" s="87" t="s">
        <v>22</v>
      </c>
      <c r="AF47" s="83" t="s">
        <v>23</v>
      </c>
      <c r="AG47" s="83" t="s">
        <v>24</v>
      </c>
      <c r="AH47" s="83" t="s">
        <v>25</v>
      </c>
      <c r="AI47" s="83" t="s">
        <v>26</v>
      </c>
      <c r="AJ47" s="83" t="s">
        <v>27</v>
      </c>
      <c r="AK47" s="84" t="s">
        <v>135</v>
      </c>
      <c r="AL47" s="84" t="s">
        <v>136</v>
      </c>
    </row>
    <row r="48" spans="2:38" ht="15.75" thickBot="1" x14ac:dyDescent="0.3">
      <c r="E48" s="91"/>
      <c r="F48" s="93" t="str">
        <f>'1-Rangos'!C3</f>
        <v>'1-Jornadas'!P29:P38</v>
      </c>
      <c r="G48" s="93" t="str">
        <f>'1-Rangos'!D3</f>
        <v>'1-Jornadas'!N29:N38</v>
      </c>
      <c r="H48" s="93" t="str">
        <f>'1-Rangos'!E3</f>
        <v>'1-Jornadas'!S29:S38</v>
      </c>
      <c r="I48" s="93" t="str">
        <f>'1-Rangos'!F3</f>
        <v>'1-Jornadas'!U29:U38</v>
      </c>
      <c r="J48" s="93" t="str">
        <f>'1-Rangos'!G3</f>
        <v>'1-Jornadas'!M29:M38</v>
      </c>
      <c r="K48" s="93" t="str">
        <f>'1-Rangos'!H3</f>
        <v>'1-Jornadas'!Q29:Q38</v>
      </c>
      <c r="L48" s="93" t="str">
        <f>'1-Rangos'!I3</f>
        <v>'1-Jornadas'!R29:R38</v>
      </c>
      <c r="M48" s="91"/>
      <c r="N48" s="91"/>
    </row>
    <row r="49" spans="5:38" x14ac:dyDescent="0.25">
      <c r="E49" s="81" t="str">
        <f>E26</f>
        <v>Atlethic Club</v>
      </c>
      <c r="F49" s="97">
        <f ca="1">SUMIF(INDIRECT(F48),'1-Configuracion'!E49,INDIRECT(G48))+SUMIF(INDIRECT(H48),'1-Configuracion'!E49,INDIRECT(I48))</f>
        <v>0</v>
      </c>
      <c r="G49" s="94">
        <f ca="1">SUMIF(INDIRECT(F48),'1-Configuracion'!E49,INDIRECT(J48))+SUMIF(INDIRECT(H48),'1-Configuracion'!E49,INDIRECT(J48))</f>
        <v>0</v>
      </c>
      <c r="H49" s="94">
        <f ca="1">IF(G49&gt;0,IF(F49=3,1,0),0)</f>
        <v>0</v>
      </c>
      <c r="I49" s="94">
        <f ca="1">IF(G49&gt;0,IF(F49=1,1,0),0)</f>
        <v>0</v>
      </c>
      <c r="J49" s="94">
        <f ca="1">IF(G49&gt;0,IF(F49=0,1,0),0)</f>
        <v>0</v>
      </c>
      <c r="K49" s="94">
        <f ca="1">SUMIF(INDIRECT(F48),'1-Configuracion'!E49,INDIRECT(K48))+SUMIF(INDIRECT(H48),'1-Configuracion'!E49,INDIRECT(L48))</f>
        <v>0</v>
      </c>
      <c r="L49" s="94">
        <f ca="1">SUMIF(INDIRECT(F48),'1-Configuracion'!E49,INDIRECT(L48))+SUMIF(INDIRECT(H48),'1-Configuracion'!E49,INDIRECT(K48))</f>
        <v>0</v>
      </c>
      <c r="M49" s="99">
        <f ca="1">K49-L49</f>
        <v>0</v>
      </c>
      <c r="N49" s="102">
        <f ca="1">F49*1000+M49*100+K49</f>
        <v>0</v>
      </c>
      <c r="P49" s="81" t="str">
        <f>E49</f>
        <v>Atlethic Club</v>
      </c>
      <c r="Q49" s="85">
        <f ca="1">F49+Q26</f>
        <v>0</v>
      </c>
      <c r="R49" s="6">
        <f t="shared" ref="R49:R68" ca="1" si="43">G49+R26</f>
        <v>0</v>
      </c>
      <c r="S49" s="6">
        <f t="shared" ref="S49:S68" ca="1" si="44">H49+S26</f>
        <v>0</v>
      </c>
      <c r="T49" s="6">
        <f t="shared" ref="T49:T68" ca="1" si="45">I49+T26</f>
        <v>0</v>
      </c>
      <c r="U49" s="6">
        <f t="shared" ref="U49:U68" ca="1" si="46">J49+U26</f>
        <v>0</v>
      </c>
      <c r="V49" s="6">
        <f t="shared" ref="V49:V68" ca="1" si="47">K49+V26</f>
        <v>0</v>
      </c>
      <c r="W49" s="6">
        <f t="shared" ref="W49:W68" ca="1" si="48">L49+W26</f>
        <v>0</v>
      </c>
      <c r="X49" s="8">
        <f t="shared" ref="X49:X68" ca="1" si="49">M49+X26</f>
        <v>0</v>
      </c>
      <c r="Y49" s="8">
        <f t="shared" ref="Y49:Y68" ca="1" si="50">N49+Y26</f>
        <v>0</v>
      </c>
      <c r="Z49" s="61">
        <f ca="1">MATCH(P49,AC49:AC68,0)</f>
        <v>1</v>
      </c>
      <c r="AB49">
        <v>1</v>
      </c>
      <c r="AC49" s="81" t="str">
        <f ca="1">INDEX(P49:P68,MATCH(LARGE(Y49:Y68,AB49),Y49:Y68,0))</f>
        <v>Atlethic Club</v>
      </c>
      <c r="AD49" s="85">
        <f ca="1">LOOKUP(AC49,P49:P68,Q49:Q68)</f>
        <v>0</v>
      </c>
      <c r="AE49" s="6">
        <f ca="1">LOOKUP(AC49,P49:P68,R49:R68)</f>
        <v>0</v>
      </c>
      <c r="AF49" s="6">
        <f ca="1">LOOKUP(AC49,P49:P68,S49:S68)</f>
        <v>0</v>
      </c>
      <c r="AG49" s="6">
        <f ca="1">LOOKUP(AC49,P49:P68,T49:T68)</f>
        <v>0</v>
      </c>
      <c r="AH49" s="6">
        <f ca="1">LOOKUP(AC49,P49:P68,U49:U68)</f>
        <v>0</v>
      </c>
      <c r="AI49" s="6">
        <f ca="1">LOOKUP(AC49,P49:P68,V49:V68)</f>
        <v>0</v>
      </c>
      <c r="AJ49" s="6">
        <f ca="1">LOOKUP(AC49,P49:P68,W49:W68)</f>
        <v>0</v>
      </c>
      <c r="AK49" s="8">
        <f ca="1">LOOKUP(AC49,P49:P68,X49:X68)</f>
        <v>0</v>
      </c>
      <c r="AL49" s="8">
        <f ca="1">LOOKUP(AC49,P49:P68,Y49:Y68)</f>
        <v>0</v>
      </c>
    </row>
    <row r="50" spans="5:38" x14ac:dyDescent="0.25">
      <c r="E50" s="81" t="str">
        <f t="shared" ref="E50:E68" si="51">E27</f>
        <v>Atlético Madrid</v>
      </c>
      <c r="F50" s="85">
        <f ca="1">SUMIF(INDIRECT(F48),'1-Configuracion'!E50,INDIRECT(G48))+SUMIF(INDIRECT(H48),'1-Configuracion'!E50,INDIRECT(I48))</f>
        <v>0</v>
      </c>
      <c r="G50" s="6">
        <f ca="1">SUMIF(INDIRECT(F48),'1-Configuracion'!E50,INDIRECT(J48))+SUMIF(INDIRECT(H48),'1-Configuracion'!E50,INDIRECT(J48))</f>
        <v>0</v>
      </c>
      <c r="H50" s="6">
        <f t="shared" ref="H50:H68" ca="1" si="52">IF(G50&gt;0,IF(F50=3,1,0),0)</f>
        <v>0</v>
      </c>
      <c r="I50" s="6">
        <f t="shared" ref="I50:I68" ca="1" si="53">IF(G50&gt;0,IF(F50=1,1,0),0)</f>
        <v>0</v>
      </c>
      <c r="J50" s="6">
        <f t="shared" ref="J50:J68" ca="1" si="54">IF(G50&gt;0,IF(F50=0,1,0),0)</f>
        <v>0</v>
      </c>
      <c r="K50" s="6">
        <f ca="1">SUMIF(INDIRECT(F48),'1-Configuracion'!E50,INDIRECT(K48))+SUMIF(INDIRECT(H48),'1-Configuracion'!E50,INDIRECT(L48))</f>
        <v>0</v>
      </c>
      <c r="L50" s="6">
        <f ca="1">SUMIF(INDIRECT(F48),'1-Configuracion'!E50,INDIRECT(L48))+SUMIF(INDIRECT(H48),'1-Configuracion'!E50,INDIRECT(K48))</f>
        <v>0</v>
      </c>
      <c r="M50" s="100">
        <f t="shared" ref="M50:M68" ca="1" si="55">K50-L50</f>
        <v>0</v>
      </c>
      <c r="N50" s="56">
        <f t="shared" ref="N50:N68" ca="1" si="56">F50*1000+M50*100+K50</f>
        <v>0</v>
      </c>
      <c r="P50" s="81" t="str">
        <f t="shared" ref="P50:P68" si="57">E50</f>
        <v>Atlético Madrid</v>
      </c>
      <c r="Q50" s="85">
        <f t="shared" ref="Q50:Q68" ca="1" si="58">F50+Q27</f>
        <v>0</v>
      </c>
      <c r="R50" s="6">
        <f t="shared" ca="1" si="43"/>
        <v>0</v>
      </c>
      <c r="S50" s="6">
        <f t="shared" ca="1" si="44"/>
        <v>0</v>
      </c>
      <c r="T50" s="6">
        <f t="shared" ca="1" si="45"/>
        <v>0</v>
      </c>
      <c r="U50" s="6">
        <f t="shared" ca="1" si="46"/>
        <v>0</v>
      </c>
      <c r="V50" s="6">
        <f t="shared" ca="1" si="47"/>
        <v>0</v>
      </c>
      <c r="W50" s="6">
        <f t="shared" ca="1" si="48"/>
        <v>0</v>
      </c>
      <c r="X50" s="8">
        <f t="shared" ca="1" si="49"/>
        <v>0</v>
      </c>
      <c r="Y50" s="8">
        <f t="shared" ca="1" si="50"/>
        <v>0</v>
      </c>
      <c r="Z50" s="61" t="e">
        <f ca="1">MATCH(P50,AC49:AC68,0)</f>
        <v>#N/A</v>
      </c>
      <c r="AB50">
        <v>2</v>
      </c>
      <c r="AC50" s="81" t="str">
        <f ca="1">INDEX(P49:P68,MATCH(LARGE(Y49:Y68,AB50),Y49:Y68,0))</f>
        <v>Atlethic Club</v>
      </c>
      <c r="AD50" s="85">
        <f ca="1">LOOKUP(AC50,P49:P68,Q49:Q68)</f>
        <v>0</v>
      </c>
      <c r="AE50" s="6">
        <f ca="1">LOOKUP(AC50,P49:P68,R49:R68)</f>
        <v>0</v>
      </c>
      <c r="AF50" s="6">
        <f ca="1">LOOKUP(AC50,P49:P68,S49:S68)</f>
        <v>0</v>
      </c>
      <c r="AG50" s="6">
        <f ca="1">LOOKUP(AC50,P49:P68,T49:T68)</f>
        <v>0</v>
      </c>
      <c r="AH50" s="6">
        <f ca="1">LOOKUP(AC50,P49:P68,U49:U68)</f>
        <v>0</v>
      </c>
      <c r="AI50" s="6">
        <f ca="1">LOOKUP(AC50,P49:P68,V49:V68)</f>
        <v>0</v>
      </c>
      <c r="AJ50" s="6">
        <f ca="1">LOOKUP(AC50,P49:P68,W49:W68)</f>
        <v>0</v>
      </c>
      <c r="AK50" s="8">
        <f ca="1">LOOKUP(AC50,P49:P68,X49:X68)</f>
        <v>0</v>
      </c>
      <c r="AL50" s="8">
        <f ca="1">LOOKUP(AC50,P49:P68,Y49:Y68)</f>
        <v>0</v>
      </c>
    </row>
    <row r="51" spans="5:38" x14ac:dyDescent="0.25">
      <c r="E51" s="81" t="str">
        <f t="shared" si="51"/>
        <v>C.A. Osasuna</v>
      </c>
      <c r="F51" s="85">
        <f ca="1">SUMIF(INDIRECT(F48),'1-Configuracion'!E51,INDIRECT(G48))+SUMIF(INDIRECT(H48),'1-Configuracion'!E51,INDIRECT(I48))</f>
        <v>0</v>
      </c>
      <c r="G51" s="6">
        <f ca="1">SUMIF(INDIRECT(F48),'1-Configuracion'!E51,INDIRECT(J48))+SUMIF(INDIRECT(H48),'1-Configuracion'!E51,INDIRECT(J48))</f>
        <v>0</v>
      </c>
      <c r="H51" s="6">
        <f t="shared" ca="1" si="52"/>
        <v>0</v>
      </c>
      <c r="I51" s="6">
        <f t="shared" ca="1" si="53"/>
        <v>0</v>
      </c>
      <c r="J51" s="6">
        <f t="shared" ca="1" si="54"/>
        <v>0</v>
      </c>
      <c r="K51" s="6">
        <f ca="1">SUMIF(INDIRECT(F48),'1-Configuracion'!E51,INDIRECT(K48))+SUMIF(INDIRECT(H48),'1-Configuracion'!E51,INDIRECT(L48))</f>
        <v>0</v>
      </c>
      <c r="L51" s="6">
        <f ca="1">SUMIF(INDIRECT(F48),'1-Configuracion'!E51,INDIRECT(L48))+SUMIF(INDIRECT(H48),'1-Configuracion'!E51,INDIRECT(K48))</f>
        <v>0</v>
      </c>
      <c r="M51" s="100">
        <f t="shared" ca="1" si="55"/>
        <v>0</v>
      </c>
      <c r="N51" s="56">
        <f t="shared" ca="1" si="56"/>
        <v>0</v>
      </c>
      <c r="P51" s="81" t="str">
        <f t="shared" si="57"/>
        <v>C.A. Osasuna</v>
      </c>
      <c r="Q51" s="85">
        <f t="shared" ca="1" si="58"/>
        <v>0</v>
      </c>
      <c r="R51" s="6">
        <f t="shared" ca="1" si="43"/>
        <v>0</v>
      </c>
      <c r="S51" s="6">
        <f t="shared" ca="1" si="44"/>
        <v>0</v>
      </c>
      <c r="T51" s="6">
        <f t="shared" ca="1" si="45"/>
        <v>0</v>
      </c>
      <c r="U51" s="6">
        <f t="shared" ca="1" si="46"/>
        <v>0</v>
      </c>
      <c r="V51" s="6">
        <f t="shared" ca="1" si="47"/>
        <v>0</v>
      </c>
      <c r="W51" s="6">
        <f t="shared" ca="1" si="48"/>
        <v>0</v>
      </c>
      <c r="X51" s="8">
        <f t="shared" ca="1" si="49"/>
        <v>0</v>
      </c>
      <c r="Y51" s="8">
        <f t="shared" ca="1" si="50"/>
        <v>0</v>
      </c>
      <c r="Z51" s="61" t="e">
        <f ca="1">MATCH(P51,AC49:AC68,0)</f>
        <v>#N/A</v>
      </c>
      <c r="AB51">
        <v>3</v>
      </c>
      <c r="AC51" s="81" t="str">
        <f ca="1">INDEX(P49:P68,MATCH(LARGE(Y49:Y68,AB51),Y49:Y68,0))</f>
        <v>Atlethic Club</v>
      </c>
      <c r="AD51" s="85">
        <f ca="1">LOOKUP(AC51,P49:P68,Q49:Q68)</f>
        <v>0</v>
      </c>
      <c r="AE51" s="6">
        <f ca="1">LOOKUP(AC51,P49:P68,R49:R68)</f>
        <v>0</v>
      </c>
      <c r="AF51" s="6">
        <f ca="1">LOOKUP(AC51,P49:P68,S49:S68)</f>
        <v>0</v>
      </c>
      <c r="AG51" s="6">
        <f ca="1">LOOKUP(AC51,P49:P68,T49:T68)</f>
        <v>0</v>
      </c>
      <c r="AH51" s="6">
        <f ca="1">LOOKUP(AC51,P49:P68,U49:U68)</f>
        <v>0</v>
      </c>
      <c r="AI51" s="6">
        <f ca="1">LOOKUP(AC51,P49:P68,V49:V68)</f>
        <v>0</v>
      </c>
      <c r="AJ51" s="6">
        <f ca="1">LOOKUP(AC51,P49:P68,W49:W68)</f>
        <v>0</v>
      </c>
      <c r="AK51" s="8">
        <f ca="1">LOOKUP(AC51,P49:P68,X49:X68)</f>
        <v>0</v>
      </c>
      <c r="AL51" s="8">
        <f ca="1">LOOKUP(AC51,P49:P68,Y49:Y68)</f>
        <v>0</v>
      </c>
    </row>
    <row r="52" spans="5:38" x14ac:dyDescent="0.25">
      <c r="E52" s="81" t="str">
        <f t="shared" si="51"/>
        <v>Celta de Vigo</v>
      </c>
      <c r="F52" s="85">
        <f ca="1">SUMIF(INDIRECT(F48),'1-Configuracion'!E52,INDIRECT(G48))+SUMIF(INDIRECT(H48),'1-Configuracion'!E52,INDIRECT(I48))</f>
        <v>0</v>
      </c>
      <c r="G52" s="6">
        <f ca="1">SUMIF(INDIRECT(F48),'1-Configuracion'!E52,INDIRECT(J48))+SUMIF(INDIRECT(H48),'1-Configuracion'!E52,INDIRECT(J48))</f>
        <v>0</v>
      </c>
      <c r="H52" s="6">
        <f t="shared" ca="1" si="52"/>
        <v>0</v>
      </c>
      <c r="I52" s="6">
        <f t="shared" ca="1" si="53"/>
        <v>0</v>
      </c>
      <c r="J52" s="6">
        <f t="shared" ca="1" si="54"/>
        <v>0</v>
      </c>
      <c r="K52" s="6">
        <f ca="1">SUMIF(INDIRECT(F48),'1-Configuracion'!E52,INDIRECT(K48))+SUMIF(INDIRECT(H48),'1-Configuracion'!E52,INDIRECT(L48))</f>
        <v>0</v>
      </c>
      <c r="L52" s="6">
        <f ca="1">SUMIF(INDIRECT(F48),'1-Configuracion'!E52,INDIRECT(L48))+SUMIF(INDIRECT(H48),'1-Configuracion'!E52,INDIRECT(K48))</f>
        <v>0</v>
      </c>
      <c r="M52" s="100">
        <f t="shared" ca="1" si="55"/>
        <v>0</v>
      </c>
      <c r="N52" s="56">
        <f t="shared" ca="1" si="56"/>
        <v>0</v>
      </c>
      <c r="P52" s="81" t="str">
        <f t="shared" si="57"/>
        <v>Celta de Vigo</v>
      </c>
      <c r="Q52" s="85">
        <f t="shared" ca="1" si="58"/>
        <v>0</v>
      </c>
      <c r="R52" s="6">
        <f t="shared" ca="1" si="43"/>
        <v>0</v>
      </c>
      <c r="S52" s="6">
        <f t="shared" ca="1" si="44"/>
        <v>0</v>
      </c>
      <c r="T52" s="6">
        <f t="shared" ca="1" si="45"/>
        <v>0</v>
      </c>
      <c r="U52" s="6">
        <f t="shared" ca="1" si="46"/>
        <v>0</v>
      </c>
      <c r="V52" s="6">
        <f t="shared" ca="1" si="47"/>
        <v>0</v>
      </c>
      <c r="W52" s="6">
        <f t="shared" ca="1" si="48"/>
        <v>0</v>
      </c>
      <c r="X52" s="8">
        <f t="shared" ca="1" si="49"/>
        <v>0</v>
      </c>
      <c r="Y52" s="8">
        <f t="shared" ca="1" si="50"/>
        <v>0</v>
      </c>
      <c r="Z52" s="61" t="e">
        <f ca="1">MATCH(P52,AC49:AC68,0)</f>
        <v>#N/A</v>
      </c>
      <c r="AB52">
        <v>4</v>
      </c>
      <c r="AC52" s="81" t="str">
        <f ca="1">INDEX(P49:P68,MATCH(LARGE(Y49:Y68,AB52),Y49:Y68,0))</f>
        <v>Atlethic Club</v>
      </c>
      <c r="AD52" s="85">
        <f ca="1">LOOKUP(AC52,P49:P68,Q49:Q68)</f>
        <v>0</v>
      </c>
      <c r="AE52" s="6">
        <f ca="1">LOOKUP(AC52,P49:P68,R49:R68)</f>
        <v>0</v>
      </c>
      <c r="AF52" s="6">
        <f ca="1">LOOKUP(AC52,P49:P68,S49:S68)</f>
        <v>0</v>
      </c>
      <c r="AG52" s="6">
        <f ca="1">LOOKUP(AC52,P49:P68,T49:T68)</f>
        <v>0</v>
      </c>
      <c r="AH52" s="6">
        <f ca="1">LOOKUP(AC52,P49:P68,U49:U68)</f>
        <v>0</v>
      </c>
      <c r="AI52" s="6">
        <f ca="1">LOOKUP(AC52,P49:P68,V49:V68)</f>
        <v>0</v>
      </c>
      <c r="AJ52" s="6">
        <f ca="1">LOOKUP(AC52,P49:P68,W49:W68)</f>
        <v>0</v>
      </c>
      <c r="AK52" s="8">
        <f ca="1">LOOKUP(AC52,P49:P68,X49:X68)</f>
        <v>0</v>
      </c>
      <c r="AL52" s="8">
        <f ca="1">LOOKUP(AC52,P49:P68,Y49:Y68)</f>
        <v>0</v>
      </c>
    </row>
    <row r="53" spans="5:38" x14ac:dyDescent="0.25">
      <c r="E53" s="81" t="str">
        <f t="shared" si="51"/>
        <v>Deportivo de la Coruña</v>
      </c>
      <c r="F53" s="85">
        <f ca="1">SUMIF(INDIRECT(F48),'1-Configuracion'!E53,INDIRECT(G48))+SUMIF(INDIRECT(H48),'1-Configuracion'!E53,INDIRECT(I48))</f>
        <v>0</v>
      </c>
      <c r="G53" s="6">
        <f ca="1">SUMIF(INDIRECT(F48),'1-Configuracion'!E53,INDIRECT(J48))+SUMIF(INDIRECT(H48),'1-Configuracion'!E53,INDIRECT(J48))</f>
        <v>0</v>
      </c>
      <c r="H53" s="6">
        <f t="shared" ca="1" si="52"/>
        <v>0</v>
      </c>
      <c r="I53" s="6">
        <f t="shared" ca="1" si="53"/>
        <v>0</v>
      </c>
      <c r="J53" s="6">
        <f t="shared" ca="1" si="54"/>
        <v>0</v>
      </c>
      <c r="K53" s="6">
        <f ca="1">SUMIF(INDIRECT(F48),'1-Configuracion'!E53,INDIRECT(K48))+SUMIF(INDIRECT(H48),'1-Configuracion'!E53,INDIRECT(L48))</f>
        <v>0</v>
      </c>
      <c r="L53" s="6">
        <f ca="1">SUMIF(INDIRECT(F48),'1-Configuracion'!E53,INDIRECT(L48))+SUMIF(INDIRECT(H48),'1-Configuracion'!E53,INDIRECT(K48))</f>
        <v>0</v>
      </c>
      <c r="M53" s="100">
        <f t="shared" ca="1" si="55"/>
        <v>0</v>
      </c>
      <c r="N53" s="56">
        <f t="shared" ca="1" si="56"/>
        <v>0</v>
      </c>
      <c r="P53" s="81" t="str">
        <f t="shared" si="57"/>
        <v>Deportivo de la Coruña</v>
      </c>
      <c r="Q53" s="85">
        <f t="shared" ca="1" si="58"/>
        <v>0</v>
      </c>
      <c r="R53" s="6">
        <f t="shared" ca="1" si="43"/>
        <v>0</v>
      </c>
      <c r="S53" s="6">
        <f t="shared" ca="1" si="44"/>
        <v>0</v>
      </c>
      <c r="T53" s="6">
        <f t="shared" ca="1" si="45"/>
        <v>0</v>
      </c>
      <c r="U53" s="6">
        <f t="shared" ca="1" si="46"/>
        <v>0</v>
      </c>
      <c r="V53" s="6">
        <f t="shared" ca="1" si="47"/>
        <v>0</v>
      </c>
      <c r="W53" s="6">
        <f t="shared" ca="1" si="48"/>
        <v>0</v>
      </c>
      <c r="X53" s="8">
        <f t="shared" ca="1" si="49"/>
        <v>0</v>
      </c>
      <c r="Y53" s="8">
        <f t="shared" ca="1" si="50"/>
        <v>0</v>
      </c>
      <c r="Z53" s="61" t="e">
        <f ca="1">MATCH(P53,AC49:AC68,0)</f>
        <v>#N/A</v>
      </c>
      <c r="AB53">
        <v>5</v>
      </c>
      <c r="AC53" s="81" t="str">
        <f ca="1">INDEX(P49:P68,MATCH(LARGE(Y49:Y68,AB53),Y49:Y68,0))</f>
        <v>Atlethic Club</v>
      </c>
      <c r="AD53" s="85">
        <f ca="1">LOOKUP(AC53,P49:P68,Q49:Q68)</f>
        <v>0</v>
      </c>
      <c r="AE53" s="6">
        <f ca="1">LOOKUP(AC53,P49:P68,R49:R68)</f>
        <v>0</v>
      </c>
      <c r="AF53" s="6">
        <f ca="1">LOOKUP(AC53,P49:P68,S49:S68)</f>
        <v>0</v>
      </c>
      <c r="AG53" s="6">
        <f ca="1">LOOKUP(AC53,P49:P68,T49:T68)</f>
        <v>0</v>
      </c>
      <c r="AH53" s="6">
        <f ca="1">LOOKUP(AC53,P49:P68,U49:U68)</f>
        <v>0</v>
      </c>
      <c r="AI53" s="6">
        <f ca="1">LOOKUP(AC53,P49:P68,V49:V68)</f>
        <v>0</v>
      </c>
      <c r="AJ53" s="6">
        <f ca="1">LOOKUP(AC53,P49:P68,W49:W68)</f>
        <v>0</v>
      </c>
      <c r="AK53" s="8">
        <f ca="1">LOOKUP(AC53,P49:P68,X49:X68)</f>
        <v>0</v>
      </c>
      <c r="AL53" s="8">
        <f ca="1">LOOKUP(AC53,P49:P68,Y49:Y68)</f>
        <v>0</v>
      </c>
    </row>
    <row r="54" spans="5:38" x14ac:dyDescent="0.25">
      <c r="E54" s="81" t="str">
        <f t="shared" si="51"/>
        <v>F.C. Barcelona</v>
      </c>
      <c r="F54" s="85">
        <f ca="1">SUMIF(INDIRECT(F48),'1-Configuracion'!E54,INDIRECT(G48))+SUMIF(INDIRECT(H48),'1-Configuracion'!E54,INDIRECT(I48))</f>
        <v>0</v>
      </c>
      <c r="G54" s="6">
        <f ca="1">SUMIF(INDIRECT(F48),'1-Configuracion'!E54,INDIRECT(J48))+SUMIF(INDIRECT(H48),'1-Configuracion'!E54,INDIRECT(J48))</f>
        <v>0</v>
      </c>
      <c r="H54" s="6">
        <f t="shared" ca="1" si="52"/>
        <v>0</v>
      </c>
      <c r="I54" s="6">
        <f t="shared" ca="1" si="53"/>
        <v>0</v>
      </c>
      <c r="J54" s="6">
        <f t="shared" ca="1" si="54"/>
        <v>0</v>
      </c>
      <c r="K54" s="6">
        <f ca="1">SUMIF(INDIRECT(F48),'1-Configuracion'!E54,INDIRECT(K48))+SUMIF(INDIRECT(H48),'1-Configuracion'!E54,INDIRECT(L48))</f>
        <v>0</v>
      </c>
      <c r="L54" s="6">
        <f ca="1">SUMIF(INDIRECT(F48),'1-Configuracion'!E54,INDIRECT(L48))+SUMIF(INDIRECT(H48),'1-Configuracion'!E54,INDIRECT(K48))</f>
        <v>0</v>
      </c>
      <c r="M54" s="100">
        <f t="shared" ca="1" si="55"/>
        <v>0</v>
      </c>
      <c r="N54" s="56">
        <f t="shared" ca="1" si="56"/>
        <v>0</v>
      </c>
      <c r="P54" s="81" t="str">
        <f t="shared" si="57"/>
        <v>F.C. Barcelona</v>
      </c>
      <c r="Q54" s="85">
        <f t="shared" ca="1" si="58"/>
        <v>0</v>
      </c>
      <c r="R54" s="6">
        <f t="shared" ca="1" si="43"/>
        <v>0</v>
      </c>
      <c r="S54" s="6">
        <f t="shared" ca="1" si="44"/>
        <v>0</v>
      </c>
      <c r="T54" s="6">
        <f t="shared" ca="1" si="45"/>
        <v>0</v>
      </c>
      <c r="U54" s="6">
        <f t="shared" ca="1" si="46"/>
        <v>0</v>
      </c>
      <c r="V54" s="6">
        <f t="shared" ca="1" si="47"/>
        <v>0</v>
      </c>
      <c r="W54" s="6">
        <f t="shared" ca="1" si="48"/>
        <v>0</v>
      </c>
      <c r="X54" s="8">
        <f t="shared" ca="1" si="49"/>
        <v>0</v>
      </c>
      <c r="Y54" s="8">
        <f t="shared" ca="1" si="50"/>
        <v>0</v>
      </c>
      <c r="Z54" s="61" t="e">
        <f ca="1">MATCH(P54,AC49:AC68,0)</f>
        <v>#N/A</v>
      </c>
      <c r="AB54">
        <v>6</v>
      </c>
      <c r="AC54" s="81" t="str">
        <f ca="1">INDEX(P49:P68,MATCH(LARGE(Y49:Y68,AB54),Y49:Y68,0))</f>
        <v>Atlethic Club</v>
      </c>
      <c r="AD54" s="85">
        <f ca="1">LOOKUP(AC54,P49:P68,Q49:Q68)</f>
        <v>0</v>
      </c>
      <c r="AE54" s="6">
        <f ca="1">LOOKUP(AC54,P49:P68,R49:R68)</f>
        <v>0</v>
      </c>
      <c r="AF54" s="6">
        <f ca="1">LOOKUP(AC54,P49:P68,S49:S68)</f>
        <v>0</v>
      </c>
      <c r="AG54" s="6">
        <f ca="1">LOOKUP(AC54,P49:P68,T49:T68)</f>
        <v>0</v>
      </c>
      <c r="AH54" s="6">
        <f ca="1">LOOKUP(AC54,P49:P68,U49:U68)</f>
        <v>0</v>
      </c>
      <c r="AI54" s="6">
        <f ca="1">LOOKUP(AC54,P49:P68,V49:V68)</f>
        <v>0</v>
      </c>
      <c r="AJ54" s="6">
        <f ca="1">LOOKUP(AC54,P49:P68,W49:W68)</f>
        <v>0</v>
      </c>
      <c r="AK54" s="8">
        <f ca="1">LOOKUP(AC54,P49:P68,X49:X68)</f>
        <v>0</v>
      </c>
      <c r="AL54" s="8">
        <f ca="1">LOOKUP(AC54,P49:P68,Y49:Y68)</f>
        <v>0</v>
      </c>
    </row>
    <row r="55" spans="5:38" x14ac:dyDescent="0.25">
      <c r="E55" s="81" t="str">
        <f t="shared" si="51"/>
        <v>Getafe C.F.</v>
      </c>
      <c r="F55" s="85">
        <f ca="1">SUMIF(INDIRECT(F48),'1-Configuracion'!E55,INDIRECT(G48))+SUMIF(INDIRECT(H48),'1-Configuracion'!E55,INDIRECT(I48))</f>
        <v>0</v>
      </c>
      <c r="G55" s="6">
        <f ca="1">SUMIF(INDIRECT(F48),'1-Configuracion'!E55,INDIRECT(J48))+SUMIF(INDIRECT(H48),'1-Configuracion'!E55,INDIRECT(J48))</f>
        <v>0</v>
      </c>
      <c r="H55" s="6">
        <f t="shared" ca="1" si="52"/>
        <v>0</v>
      </c>
      <c r="I55" s="6">
        <f t="shared" ca="1" si="53"/>
        <v>0</v>
      </c>
      <c r="J55" s="6">
        <f t="shared" ca="1" si="54"/>
        <v>0</v>
      </c>
      <c r="K55" s="6">
        <f ca="1">SUMIF(INDIRECT(F48),'1-Configuracion'!E55,INDIRECT(K48))+SUMIF(INDIRECT(H48),'1-Configuracion'!E55,INDIRECT(L48))</f>
        <v>0</v>
      </c>
      <c r="L55" s="6">
        <f ca="1">SUMIF(INDIRECT(F48),'1-Configuracion'!E55,INDIRECT(L48))+SUMIF(INDIRECT(H48),'1-Configuracion'!E55,INDIRECT(K48))</f>
        <v>0</v>
      </c>
      <c r="M55" s="100">
        <f t="shared" ca="1" si="55"/>
        <v>0</v>
      </c>
      <c r="N55" s="56">
        <f t="shared" ca="1" si="56"/>
        <v>0</v>
      </c>
      <c r="P55" s="81" t="str">
        <f t="shared" si="57"/>
        <v>Getafe C.F.</v>
      </c>
      <c r="Q55" s="85">
        <f t="shared" ca="1" si="58"/>
        <v>0</v>
      </c>
      <c r="R55" s="6">
        <f t="shared" ca="1" si="43"/>
        <v>0</v>
      </c>
      <c r="S55" s="6">
        <f t="shared" ca="1" si="44"/>
        <v>0</v>
      </c>
      <c r="T55" s="6">
        <f t="shared" ca="1" si="45"/>
        <v>0</v>
      </c>
      <c r="U55" s="6">
        <f t="shared" ca="1" si="46"/>
        <v>0</v>
      </c>
      <c r="V55" s="6">
        <f t="shared" ca="1" si="47"/>
        <v>0</v>
      </c>
      <c r="W55" s="6">
        <f t="shared" ca="1" si="48"/>
        <v>0</v>
      </c>
      <c r="X55" s="8">
        <f t="shared" ca="1" si="49"/>
        <v>0</v>
      </c>
      <c r="Y55" s="8">
        <f t="shared" ca="1" si="50"/>
        <v>0</v>
      </c>
      <c r="Z55" s="61" t="e">
        <f ca="1">MATCH(P55,AC49:AC68,0)</f>
        <v>#N/A</v>
      </c>
      <c r="AB55">
        <v>7</v>
      </c>
      <c r="AC55" s="81" t="str">
        <f ca="1">INDEX(P49:P68,MATCH(LARGE(Y49:Y68,AB55),Y49:Y68,0))</f>
        <v>Atlethic Club</v>
      </c>
      <c r="AD55" s="85">
        <f ca="1">LOOKUP(AC55,P49:P68,Q49:Q68)</f>
        <v>0</v>
      </c>
      <c r="AE55" s="6">
        <f ca="1">LOOKUP(AC55,P49:P68,R49:R68)</f>
        <v>0</v>
      </c>
      <c r="AF55" s="6">
        <f ca="1">LOOKUP(AC55,P49:P68,S49:S68)</f>
        <v>0</v>
      </c>
      <c r="AG55" s="6">
        <f ca="1">LOOKUP(AC55,P49:P68,T49:T68)</f>
        <v>0</v>
      </c>
      <c r="AH55" s="6">
        <f ca="1">LOOKUP(AC55,P49:P68,U49:U68)</f>
        <v>0</v>
      </c>
      <c r="AI55" s="6">
        <f ca="1">LOOKUP(AC55,P49:P68,V49:V68)</f>
        <v>0</v>
      </c>
      <c r="AJ55" s="6">
        <f ca="1">LOOKUP(AC55,P49:P68,W49:W68)</f>
        <v>0</v>
      </c>
      <c r="AK55" s="8">
        <f ca="1">LOOKUP(AC55,P49:P68,X49:X68)</f>
        <v>0</v>
      </c>
      <c r="AL55" s="8">
        <f ca="1">LOOKUP(AC55,P49:P68,Y49:Y68)</f>
        <v>0</v>
      </c>
    </row>
    <row r="56" spans="5:38" x14ac:dyDescent="0.25">
      <c r="E56" s="81" t="str">
        <f t="shared" si="51"/>
        <v>Granada C.F.</v>
      </c>
      <c r="F56" s="85">
        <f ca="1">SUMIF(INDIRECT(F48),'1-Configuracion'!E56,INDIRECT(G48))+SUMIF(INDIRECT(H48),'1-Configuracion'!E56,INDIRECT(I48))</f>
        <v>0</v>
      </c>
      <c r="G56" s="6">
        <f ca="1">SUMIF(INDIRECT(F48),'1-Configuracion'!E56,INDIRECT(J48))+SUMIF(INDIRECT(H48),'1-Configuracion'!E56,INDIRECT(J48))</f>
        <v>0</v>
      </c>
      <c r="H56" s="6">
        <f t="shared" ca="1" si="52"/>
        <v>0</v>
      </c>
      <c r="I56" s="6">
        <f t="shared" ca="1" si="53"/>
        <v>0</v>
      </c>
      <c r="J56" s="6">
        <f t="shared" ca="1" si="54"/>
        <v>0</v>
      </c>
      <c r="K56" s="6">
        <f ca="1">SUMIF(INDIRECT(F48),'1-Configuracion'!E56,INDIRECT(K48))+SUMIF(INDIRECT(H48),'1-Configuracion'!E56,INDIRECT(L48))</f>
        <v>0</v>
      </c>
      <c r="L56" s="6">
        <f ca="1">SUMIF(INDIRECT(F48),'1-Configuracion'!E56,INDIRECT(L48))+SUMIF(INDIRECT(H48),'1-Configuracion'!E56,INDIRECT(K48))</f>
        <v>0</v>
      </c>
      <c r="M56" s="100">
        <f t="shared" ca="1" si="55"/>
        <v>0</v>
      </c>
      <c r="N56" s="56">
        <f t="shared" ca="1" si="56"/>
        <v>0</v>
      </c>
      <c r="P56" s="81" t="str">
        <f t="shared" si="57"/>
        <v>Granada C.F.</v>
      </c>
      <c r="Q56" s="85">
        <f t="shared" ca="1" si="58"/>
        <v>0</v>
      </c>
      <c r="R56" s="6">
        <f t="shared" ca="1" si="43"/>
        <v>0</v>
      </c>
      <c r="S56" s="6">
        <f t="shared" ca="1" si="44"/>
        <v>0</v>
      </c>
      <c r="T56" s="6">
        <f t="shared" ca="1" si="45"/>
        <v>0</v>
      </c>
      <c r="U56" s="6">
        <f t="shared" ca="1" si="46"/>
        <v>0</v>
      </c>
      <c r="V56" s="6">
        <f t="shared" ca="1" si="47"/>
        <v>0</v>
      </c>
      <c r="W56" s="6">
        <f t="shared" ca="1" si="48"/>
        <v>0</v>
      </c>
      <c r="X56" s="8">
        <f t="shared" ca="1" si="49"/>
        <v>0</v>
      </c>
      <c r="Y56" s="8">
        <f t="shared" ca="1" si="50"/>
        <v>0</v>
      </c>
      <c r="Z56" s="61" t="e">
        <f ca="1">MATCH(P56,AC49:AC68,0)</f>
        <v>#N/A</v>
      </c>
      <c r="AB56">
        <v>8</v>
      </c>
      <c r="AC56" s="81" t="str">
        <f ca="1">INDEX(P49:P68,MATCH(LARGE(Y49:Y68,AB56),Y49:Y68,0))</f>
        <v>Atlethic Club</v>
      </c>
      <c r="AD56" s="85">
        <f ca="1">LOOKUP(AC56,P49:P68,Q49:Q68)</f>
        <v>0</v>
      </c>
      <c r="AE56" s="6">
        <f ca="1">LOOKUP(AC56,P49:P68,R49:R68)</f>
        <v>0</v>
      </c>
      <c r="AF56" s="6">
        <f ca="1">LOOKUP(AC56,P49:P68,S49:S68)</f>
        <v>0</v>
      </c>
      <c r="AG56" s="6">
        <f ca="1">LOOKUP(AC56,P49:P68,T49:T68)</f>
        <v>0</v>
      </c>
      <c r="AH56" s="6">
        <f ca="1">LOOKUP(AC56,P49:P68,U49:U68)</f>
        <v>0</v>
      </c>
      <c r="AI56" s="6">
        <f ca="1">LOOKUP(AC56,P49:P68,V49:V68)</f>
        <v>0</v>
      </c>
      <c r="AJ56" s="6">
        <f ca="1">LOOKUP(AC56,P49:P68,W49:W68)</f>
        <v>0</v>
      </c>
      <c r="AK56" s="8">
        <f ca="1">LOOKUP(AC56,P49:P68,X49:X68)</f>
        <v>0</v>
      </c>
      <c r="AL56" s="8">
        <f ca="1">LOOKUP(AC56,P49:P68,Y49:Y68)</f>
        <v>0</v>
      </c>
    </row>
    <row r="57" spans="5:38" x14ac:dyDescent="0.25">
      <c r="E57" s="81" t="str">
        <f t="shared" si="51"/>
        <v>Levante U.D.</v>
      </c>
      <c r="F57" s="85">
        <f ca="1">SUMIF(INDIRECT(F48),'1-Configuracion'!E57,INDIRECT(G48))+SUMIF(INDIRECT(H48),'1-Configuracion'!E57,INDIRECT(I48))</f>
        <v>0</v>
      </c>
      <c r="G57" s="6">
        <f ca="1">SUMIF(INDIRECT(F48),'1-Configuracion'!E57,INDIRECT(J48))+SUMIF(INDIRECT(H48),'1-Configuracion'!E57,INDIRECT(J48))</f>
        <v>0</v>
      </c>
      <c r="H57" s="6">
        <f t="shared" ca="1" si="52"/>
        <v>0</v>
      </c>
      <c r="I57" s="6">
        <f t="shared" ca="1" si="53"/>
        <v>0</v>
      </c>
      <c r="J57" s="6">
        <f t="shared" ca="1" si="54"/>
        <v>0</v>
      </c>
      <c r="K57" s="6">
        <f ca="1">SUMIF(INDIRECT(F48),'1-Configuracion'!E57,INDIRECT(K48))+SUMIF(INDIRECT(H48),'1-Configuracion'!E57,INDIRECT(L48))</f>
        <v>0</v>
      </c>
      <c r="L57" s="6">
        <f ca="1">SUMIF(INDIRECT(F48),'1-Configuracion'!E57,INDIRECT(L48))+SUMIF(INDIRECT(H48),'1-Configuracion'!E57,INDIRECT(K48))</f>
        <v>0</v>
      </c>
      <c r="M57" s="100">
        <f t="shared" ca="1" si="55"/>
        <v>0</v>
      </c>
      <c r="N57" s="56">
        <f t="shared" ca="1" si="56"/>
        <v>0</v>
      </c>
      <c r="P57" s="81" t="str">
        <f t="shared" si="57"/>
        <v>Levante U.D.</v>
      </c>
      <c r="Q57" s="85">
        <f t="shared" ca="1" si="58"/>
        <v>0</v>
      </c>
      <c r="R57" s="6">
        <f t="shared" ca="1" si="43"/>
        <v>0</v>
      </c>
      <c r="S57" s="6">
        <f t="shared" ca="1" si="44"/>
        <v>0</v>
      </c>
      <c r="T57" s="6">
        <f t="shared" ca="1" si="45"/>
        <v>0</v>
      </c>
      <c r="U57" s="6">
        <f t="shared" ca="1" si="46"/>
        <v>0</v>
      </c>
      <c r="V57" s="6">
        <f t="shared" ca="1" si="47"/>
        <v>0</v>
      </c>
      <c r="W57" s="6">
        <f t="shared" ca="1" si="48"/>
        <v>0</v>
      </c>
      <c r="X57" s="8">
        <f t="shared" ca="1" si="49"/>
        <v>0</v>
      </c>
      <c r="Y57" s="8">
        <f t="shared" ca="1" si="50"/>
        <v>0</v>
      </c>
      <c r="Z57" s="61" t="e">
        <f ca="1">MATCH(P57,AC49:AC68,0)</f>
        <v>#N/A</v>
      </c>
      <c r="AB57">
        <v>9</v>
      </c>
      <c r="AC57" s="81" t="str">
        <f ca="1">INDEX(P49:P68,MATCH(LARGE(Y49:Y68,AB57),Y49:Y68,0))</f>
        <v>Atlethic Club</v>
      </c>
      <c r="AD57" s="85">
        <f ca="1">LOOKUP(AC57,P49:P68,Q49:Q68)</f>
        <v>0</v>
      </c>
      <c r="AE57" s="6">
        <f ca="1">LOOKUP(AC57,P49:P68,R49:R68)</f>
        <v>0</v>
      </c>
      <c r="AF57" s="6">
        <f ca="1">LOOKUP(AC57,P49:P68,S49:S68)</f>
        <v>0</v>
      </c>
      <c r="AG57" s="6">
        <f ca="1">LOOKUP(AC57,P49:P68,T49:T68)</f>
        <v>0</v>
      </c>
      <c r="AH57" s="6">
        <f ca="1">LOOKUP(AC57,P49:P68,U49:U68)</f>
        <v>0</v>
      </c>
      <c r="AI57" s="6">
        <f ca="1">LOOKUP(AC57,P49:P68,V49:V68)</f>
        <v>0</v>
      </c>
      <c r="AJ57" s="6">
        <f ca="1">LOOKUP(AC57,P49:P68,W49:W68)</f>
        <v>0</v>
      </c>
      <c r="AK57" s="8">
        <f ca="1">LOOKUP(AC57,P49:P68,X49:X68)</f>
        <v>0</v>
      </c>
      <c r="AL57" s="8">
        <f ca="1">LOOKUP(AC57,P49:P68,Y49:Y68)</f>
        <v>0</v>
      </c>
    </row>
    <row r="58" spans="5:38" x14ac:dyDescent="0.25">
      <c r="E58" s="81" t="str">
        <f t="shared" si="51"/>
        <v>Málaga C.F.</v>
      </c>
      <c r="F58" s="85">
        <f ca="1">SUMIF(INDIRECT(F48),'1-Configuracion'!E58,INDIRECT(G48))+SUMIF(INDIRECT(H48),'1-Configuracion'!E58,INDIRECT(I48))</f>
        <v>0</v>
      </c>
      <c r="G58" s="6">
        <f ca="1">SUMIF(INDIRECT(F48),'1-Configuracion'!E58,INDIRECT(J48))+SUMIF(INDIRECT(H48),'1-Configuracion'!E58,INDIRECT(J48))</f>
        <v>0</v>
      </c>
      <c r="H58" s="6">
        <f t="shared" ca="1" si="52"/>
        <v>0</v>
      </c>
      <c r="I58" s="6">
        <f t="shared" ca="1" si="53"/>
        <v>0</v>
      </c>
      <c r="J58" s="6">
        <f t="shared" ca="1" si="54"/>
        <v>0</v>
      </c>
      <c r="K58" s="6">
        <f ca="1">SUMIF(INDIRECT(F48),'1-Configuracion'!E58,INDIRECT(K48))+SUMIF(INDIRECT(H48),'1-Configuracion'!E58,INDIRECT(L48))</f>
        <v>0</v>
      </c>
      <c r="L58" s="6">
        <f ca="1">SUMIF(INDIRECT(F48),'1-Configuracion'!E58,INDIRECT(L48))+SUMIF(INDIRECT(H48),'1-Configuracion'!E58,INDIRECT(K48))</f>
        <v>0</v>
      </c>
      <c r="M58" s="100">
        <f t="shared" ca="1" si="55"/>
        <v>0</v>
      </c>
      <c r="N58" s="56">
        <f t="shared" ca="1" si="56"/>
        <v>0</v>
      </c>
      <c r="P58" s="81" t="str">
        <f t="shared" si="57"/>
        <v>Málaga C.F.</v>
      </c>
      <c r="Q58" s="85">
        <f t="shared" ca="1" si="58"/>
        <v>0</v>
      </c>
      <c r="R58" s="6">
        <f t="shared" ca="1" si="43"/>
        <v>0</v>
      </c>
      <c r="S58" s="6">
        <f t="shared" ca="1" si="44"/>
        <v>0</v>
      </c>
      <c r="T58" s="6">
        <f t="shared" ca="1" si="45"/>
        <v>0</v>
      </c>
      <c r="U58" s="6">
        <f t="shared" ca="1" si="46"/>
        <v>0</v>
      </c>
      <c r="V58" s="6">
        <f t="shared" ca="1" si="47"/>
        <v>0</v>
      </c>
      <c r="W58" s="6">
        <f t="shared" ca="1" si="48"/>
        <v>0</v>
      </c>
      <c r="X58" s="8">
        <f t="shared" ca="1" si="49"/>
        <v>0</v>
      </c>
      <c r="Y58" s="8">
        <f t="shared" ca="1" si="50"/>
        <v>0</v>
      </c>
      <c r="Z58" s="61" t="e">
        <f ca="1">MATCH(P58,AC49:AC68,0)</f>
        <v>#N/A</v>
      </c>
      <c r="AB58">
        <v>10</v>
      </c>
      <c r="AC58" s="81" t="str">
        <f ca="1">INDEX(P49:P68,MATCH(LARGE(Y49:Y68,AB58),Y49:Y68,0))</f>
        <v>Atlethic Club</v>
      </c>
      <c r="AD58" s="85">
        <f ca="1">LOOKUP(AC58,P49:P68,Q49:Q68)</f>
        <v>0</v>
      </c>
      <c r="AE58" s="6">
        <f ca="1">LOOKUP(AC58,P49:P68,R49:R68)</f>
        <v>0</v>
      </c>
      <c r="AF58" s="6">
        <f ca="1">LOOKUP(AC58,P49:P68,S49:S68)</f>
        <v>0</v>
      </c>
      <c r="AG58" s="6">
        <f ca="1">LOOKUP(AC58,P49:P68,T49:T68)</f>
        <v>0</v>
      </c>
      <c r="AH58" s="6">
        <f ca="1">LOOKUP(AC58,P49:P68,U49:U68)</f>
        <v>0</v>
      </c>
      <c r="AI58" s="6">
        <f ca="1">LOOKUP(AC58,P49:P68,V49:V68)</f>
        <v>0</v>
      </c>
      <c r="AJ58" s="6">
        <f ca="1">LOOKUP(AC58,P49:P68,W49:W68)</f>
        <v>0</v>
      </c>
      <c r="AK58" s="8">
        <f ca="1">LOOKUP(AC58,P49:P68,X49:X68)</f>
        <v>0</v>
      </c>
      <c r="AL58" s="8">
        <f ca="1">LOOKUP(AC58,P49:P68,Y49:Y68)</f>
        <v>0</v>
      </c>
    </row>
    <row r="59" spans="5:38" x14ac:dyDescent="0.25">
      <c r="E59" s="81" t="str">
        <f t="shared" si="51"/>
        <v>R.C.D. Español</v>
      </c>
      <c r="F59" s="85">
        <f ca="1">SUMIF(INDIRECT(F48),'1-Configuracion'!E59,INDIRECT(G48))+SUMIF(INDIRECT(H48),'1-Configuracion'!E59,INDIRECT(I48))</f>
        <v>0</v>
      </c>
      <c r="G59" s="6">
        <f ca="1">SUMIF(INDIRECT(F48),'1-Configuracion'!E59,INDIRECT(J48))+SUMIF(INDIRECT(H48),'1-Configuracion'!E59,INDIRECT(J48))</f>
        <v>0</v>
      </c>
      <c r="H59" s="6">
        <f t="shared" ca="1" si="52"/>
        <v>0</v>
      </c>
      <c r="I59" s="6">
        <f t="shared" ca="1" si="53"/>
        <v>0</v>
      </c>
      <c r="J59" s="6">
        <f t="shared" ca="1" si="54"/>
        <v>0</v>
      </c>
      <c r="K59" s="6">
        <f ca="1">SUMIF(INDIRECT(F48),'1-Configuracion'!E59,INDIRECT(K48))+SUMIF(INDIRECT(H48),'1-Configuracion'!E59,INDIRECT(L48))</f>
        <v>0</v>
      </c>
      <c r="L59" s="6">
        <f ca="1">SUMIF(INDIRECT(F48),'1-Configuracion'!E59,INDIRECT(L48))+SUMIF(INDIRECT(H48),'1-Configuracion'!E59,INDIRECT(K48))</f>
        <v>0</v>
      </c>
      <c r="M59" s="100">
        <f t="shared" ca="1" si="55"/>
        <v>0</v>
      </c>
      <c r="N59" s="56">
        <f t="shared" ca="1" si="56"/>
        <v>0</v>
      </c>
      <c r="P59" s="81" t="str">
        <f t="shared" si="57"/>
        <v>R.C.D. Español</v>
      </c>
      <c r="Q59" s="85">
        <f t="shared" ca="1" si="58"/>
        <v>0</v>
      </c>
      <c r="R59" s="6">
        <f t="shared" ca="1" si="43"/>
        <v>0</v>
      </c>
      <c r="S59" s="6">
        <f t="shared" ca="1" si="44"/>
        <v>0</v>
      </c>
      <c r="T59" s="6">
        <f t="shared" ca="1" si="45"/>
        <v>0</v>
      </c>
      <c r="U59" s="6">
        <f t="shared" ca="1" si="46"/>
        <v>0</v>
      </c>
      <c r="V59" s="6">
        <f t="shared" ca="1" si="47"/>
        <v>0</v>
      </c>
      <c r="W59" s="6">
        <f t="shared" ca="1" si="48"/>
        <v>0</v>
      </c>
      <c r="X59" s="8">
        <f t="shared" ca="1" si="49"/>
        <v>0</v>
      </c>
      <c r="Y59" s="8">
        <f t="shared" ca="1" si="50"/>
        <v>0</v>
      </c>
      <c r="Z59" s="61" t="e">
        <f ca="1">MATCH(P59,AC49:AC68,0)</f>
        <v>#N/A</v>
      </c>
      <c r="AB59">
        <v>11</v>
      </c>
      <c r="AC59" s="81" t="str">
        <f ca="1">INDEX(P49:P68,MATCH(LARGE(Y49:Y68,AB59),Y49:Y68,0))</f>
        <v>Atlethic Club</v>
      </c>
      <c r="AD59" s="85">
        <f ca="1">LOOKUP(AC59,P49:P68,Q49:Q68)</f>
        <v>0</v>
      </c>
      <c r="AE59" s="6">
        <f ca="1">LOOKUP(AC59,P49:P68,R49:R68)</f>
        <v>0</v>
      </c>
      <c r="AF59" s="6">
        <f ca="1">LOOKUP(AC59,P49:P68,S49:S68)</f>
        <v>0</v>
      </c>
      <c r="AG59" s="6">
        <f ca="1">LOOKUP(AC59,P49:P68,T49:T68)</f>
        <v>0</v>
      </c>
      <c r="AH59" s="6">
        <f ca="1">LOOKUP(AC59,P49:P68,U49:U68)</f>
        <v>0</v>
      </c>
      <c r="AI59" s="6">
        <f ca="1">LOOKUP(AC59,P49:P68,V49:V68)</f>
        <v>0</v>
      </c>
      <c r="AJ59" s="6">
        <f ca="1">LOOKUP(AC59,P49:P68,W49:W68)</f>
        <v>0</v>
      </c>
      <c r="AK59" s="8">
        <f ca="1">LOOKUP(AC59,P49:P68,X49:X68)</f>
        <v>0</v>
      </c>
      <c r="AL59" s="8">
        <f ca="1">LOOKUP(AC59,P49:P68,Y49:Y68)</f>
        <v>0</v>
      </c>
    </row>
    <row r="60" spans="5:38" x14ac:dyDescent="0.25">
      <c r="E60" s="81" t="str">
        <f t="shared" si="51"/>
        <v>R.C.D.Mallorca</v>
      </c>
      <c r="F60" s="85">
        <f ca="1">SUMIF(INDIRECT(F48),'1-Configuracion'!E60,INDIRECT(G48))+SUMIF(INDIRECT(H48),'1-Configuracion'!E60,INDIRECT(I48))</f>
        <v>0</v>
      </c>
      <c r="G60" s="6">
        <f ca="1">SUMIF(INDIRECT(F48),'1-Configuracion'!E60,INDIRECT(J48))+SUMIF(INDIRECT(H48),'1-Configuracion'!E60,INDIRECT(J48))</f>
        <v>0</v>
      </c>
      <c r="H60" s="6">
        <f t="shared" ca="1" si="52"/>
        <v>0</v>
      </c>
      <c r="I60" s="6">
        <f t="shared" ca="1" si="53"/>
        <v>0</v>
      </c>
      <c r="J60" s="6">
        <f t="shared" ca="1" si="54"/>
        <v>0</v>
      </c>
      <c r="K60" s="6">
        <f ca="1">SUMIF(INDIRECT(F48),'1-Configuracion'!E60,INDIRECT(K48))+SUMIF(INDIRECT(H48),'1-Configuracion'!E60,INDIRECT(L48))</f>
        <v>0</v>
      </c>
      <c r="L60" s="6">
        <f ca="1">SUMIF(INDIRECT(F48),'1-Configuracion'!E60,INDIRECT(L48))+SUMIF(INDIRECT(H48),'1-Configuracion'!E60,INDIRECT(K48))</f>
        <v>0</v>
      </c>
      <c r="M60" s="100">
        <f t="shared" ca="1" si="55"/>
        <v>0</v>
      </c>
      <c r="N60" s="56">
        <f t="shared" ca="1" si="56"/>
        <v>0</v>
      </c>
      <c r="P60" s="81" t="str">
        <f t="shared" si="57"/>
        <v>R.C.D.Mallorca</v>
      </c>
      <c r="Q60" s="85">
        <f t="shared" ca="1" si="58"/>
        <v>0</v>
      </c>
      <c r="R60" s="6">
        <f t="shared" ca="1" si="43"/>
        <v>0</v>
      </c>
      <c r="S60" s="6">
        <f t="shared" ca="1" si="44"/>
        <v>0</v>
      </c>
      <c r="T60" s="6">
        <f t="shared" ca="1" si="45"/>
        <v>0</v>
      </c>
      <c r="U60" s="6">
        <f t="shared" ca="1" si="46"/>
        <v>0</v>
      </c>
      <c r="V60" s="6">
        <f t="shared" ca="1" si="47"/>
        <v>0</v>
      </c>
      <c r="W60" s="6">
        <f t="shared" ca="1" si="48"/>
        <v>0</v>
      </c>
      <c r="X60" s="8">
        <f t="shared" ca="1" si="49"/>
        <v>0</v>
      </c>
      <c r="Y60" s="8">
        <f t="shared" ca="1" si="50"/>
        <v>0</v>
      </c>
      <c r="Z60" s="61" t="e">
        <f ca="1">MATCH(P60,AC49:AC68,0)</f>
        <v>#N/A</v>
      </c>
      <c r="AB60">
        <v>12</v>
      </c>
      <c r="AC60" s="81" t="str">
        <f ca="1">INDEX(P49:P68,MATCH(LARGE(Y49:Y68,AB60),Y49:Y68,0))</f>
        <v>Atlethic Club</v>
      </c>
      <c r="AD60" s="85">
        <f ca="1">LOOKUP(AC60,P49:P68,Q49:Q68)</f>
        <v>0</v>
      </c>
      <c r="AE60" s="6">
        <f ca="1">LOOKUP(AC60,P49:P68,R49:R68)</f>
        <v>0</v>
      </c>
      <c r="AF60" s="6">
        <f ca="1">LOOKUP(AC60,P49:P68,S49:S68)</f>
        <v>0</v>
      </c>
      <c r="AG60" s="6">
        <f ca="1">LOOKUP(AC60,P49:P68,T49:T68)</f>
        <v>0</v>
      </c>
      <c r="AH60" s="6">
        <f ca="1">LOOKUP(AC60,P49:P68,U49:U68)</f>
        <v>0</v>
      </c>
      <c r="AI60" s="6">
        <f ca="1">LOOKUP(AC60,P49:P68,V49:V68)</f>
        <v>0</v>
      </c>
      <c r="AJ60" s="6">
        <f ca="1">LOOKUP(AC60,P49:P68,W49:W68)</f>
        <v>0</v>
      </c>
      <c r="AK60" s="8">
        <f ca="1">LOOKUP(AC60,P49:P68,X49:X68)</f>
        <v>0</v>
      </c>
      <c r="AL60" s="8">
        <f ca="1">LOOKUP(AC60,P49:P68,Y49:Y68)</f>
        <v>0</v>
      </c>
    </row>
    <row r="61" spans="5:38" x14ac:dyDescent="0.25">
      <c r="E61" s="81" t="str">
        <f t="shared" si="51"/>
        <v>Rayo Vallecano</v>
      </c>
      <c r="F61" s="85">
        <f ca="1">SUMIF(INDIRECT(F48),'1-Configuracion'!E61,INDIRECT(G48))+SUMIF(INDIRECT(H48),'1-Configuracion'!E61,INDIRECT(I48))</f>
        <v>0</v>
      </c>
      <c r="G61" s="6">
        <f ca="1">SUMIF(INDIRECT(F48),'1-Configuracion'!E61,INDIRECT(J48))+SUMIF(INDIRECT(H48),'1-Configuracion'!E61,INDIRECT(J48))</f>
        <v>0</v>
      </c>
      <c r="H61" s="6">
        <f t="shared" ca="1" si="52"/>
        <v>0</v>
      </c>
      <c r="I61" s="6">
        <f t="shared" ca="1" si="53"/>
        <v>0</v>
      </c>
      <c r="J61" s="6">
        <f t="shared" ca="1" si="54"/>
        <v>0</v>
      </c>
      <c r="K61" s="6">
        <f ca="1">SUMIF(INDIRECT(F48),'1-Configuracion'!E61,INDIRECT(K48))+SUMIF(INDIRECT(H48),'1-Configuracion'!E61,INDIRECT(L48))</f>
        <v>0</v>
      </c>
      <c r="L61" s="6">
        <f ca="1">SUMIF(INDIRECT(F48),'1-Configuracion'!E61,INDIRECT(L48))+SUMIF(INDIRECT(H48),'1-Configuracion'!E61,INDIRECT(K48))</f>
        <v>0</v>
      </c>
      <c r="M61" s="100">
        <f t="shared" ca="1" si="55"/>
        <v>0</v>
      </c>
      <c r="N61" s="56">
        <f t="shared" ca="1" si="56"/>
        <v>0</v>
      </c>
      <c r="P61" s="81" t="str">
        <f t="shared" si="57"/>
        <v>Rayo Vallecano</v>
      </c>
      <c r="Q61" s="85">
        <f t="shared" ca="1" si="58"/>
        <v>0</v>
      </c>
      <c r="R61" s="6">
        <f t="shared" ca="1" si="43"/>
        <v>0</v>
      </c>
      <c r="S61" s="6">
        <f t="shared" ca="1" si="44"/>
        <v>0</v>
      </c>
      <c r="T61" s="6">
        <f t="shared" ca="1" si="45"/>
        <v>0</v>
      </c>
      <c r="U61" s="6">
        <f t="shared" ca="1" si="46"/>
        <v>0</v>
      </c>
      <c r="V61" s="6">
        <f t="shared" ca="1" si="47"/>
        <v>0</v>
      </c>
      <c r="W61" s="6">
        <f t="shared" ca="1" si="48"/>
        <v>0</v>
      </c>
      <c r="X61" s="8">
        <f t="shared" ca="1" si="49"/>
        <v>0</v>
      </c>
      <c r="Y61" s="8">
        <f t="shared" ca="1" si="50"/>
        <v>0</v>
      </c>
      <c r="Z61" s="61" t="e">
        <f ca="1">MATCH(P61,AC49:AC68,0)</f>
        <v>#N/A</v>
      </c>
      <c r="AB61">
        <v>13</v>
      </c>
      <c r="AC61" s="81" t="str">
        <f ca="1">INDEX(P49:P68,MATCH(LARGE(Y49:Y68,AB61),Y49:Y68,0))</f>
        <v>Atlethic Club</v>
      </c>
      <c r="AD61" s="85">
        <f ca="1">LOOKUP(AC61,P49:P68,Q49:Q68)</f>
        <v>0</v>
      </c>
      <c r="AE61" s="6">
        <f ca="1">LOOKUP(AC61,P49:P68,R49:R68)</f>
        <v>0</v>
      </c>
      <c r="AF61" s="6">
        <f ca="1">LOOKUP(AC61,P49:P68,S49:S68)</f>
        <v>0</v>
      </c>
      <c r="AG61" s="6">
        <f ca="1">LOOKUP(AC61,P49:P68,T49:T68)</f>
        <v>0</v>
      </c>
      <c r="AH61" s="6">
        <f ca="1">LOOKUP(AC61,P49:P68,U49:U68)</f>
        <v>0</v>
      </c>
      <c r="AI61" s="6">
        <f ca="1">LOOKUP(AC61,P49:P68,V49:V68)</f>
        <v>0</v>
      </c>
      <c r="AJ61" s="6">
        <f ca="1">LOOKUP(AC61,P49:P68,W49:W68)</f>
        <v>0</v>
      </c>
      <c r="AK61" s="8">
        <f ca="1">LOOKUP(AC61,P49:P68,X49:X68)</f>
        <v>0</v>
      </c>
      <c r="AL61" s="8">
        <f ca="1">LOOKUP(AC61,P49:P68,Y49:Y68)</f>
        <v>0</v>
      </c>
    </row>
    <row r="62" spans="5:38" x14ac:dyDescent="0.25">
      <c r="E62" s="81" t="str">
        <f t="shared" si="51"/>
        <v>Real Betis Balompié</v>
      </c>
      <c r="F62" s="85">
        <f ca="1">SUMIF(INDIRECT(F48),'1-Configuracion'!E62,INDIRECT(G48))+SUMIF(INDIRECT(H48),'1-Configuracion'!E62,INDIRECT(I48))</f>
        <v>0</v>
      </c>
      <c r="G62" s="6">
        <f ca="1">SUMIF(INDIRECT(F48),'1-Configuracion'!E62,INDIRECT(J48))+SUMIF(INDIRECT(H48),'1-Configuracion'!E62,INDIRECT(J48))</f>
        <v>0</v>
      </c>
      <c r="H62" s="6">
        <f t="shared" ca="1" si="52"/>
        <v>0</v>
      </c>
      <c r="I62" s="6">
        <f t="shared" ca="1" si="53"/>
        <v>0</v>
      </c>
      <c r="J62" s="6">
        <f t="shared" ca="1" si="54"/>
        <v>0</v>
      </c>
      <c r="K62" s="6">
        <f ca="1">SUMIF(INDIRECT(F48),'1-Configuracion'!E62,INDIRECT(K48))+SUMIF(INDIRECT(H48),'1-Configuracion'!E62,INDIRECT(L48))</f>
        <v>0</v>
      </c>
      <c r="L62" s="6">
        <f ca="1">SUMIF(INDIRECT(F48),'1-Configuracion'!E62,INDIRECT(L48))+SUMIF(INDIRECT(H48),'1-Configuracion'!E62,INDIRECT(K48))</f>
        <v>0</v>
      </c>
      <c r="M62" s="100">
        <f t="shared" ca="1" si="55"/>
        <v>0</v>
      </c>
      <c r="N62" s="56">
        <f t="shared" ca="1" si="56"/>
        <v>0</v>
      </c>
      <c r="P62" s="81" t="str">
        <f t="shared" si="57"/>
        <v>Real Betis Balompié</v>
      </c>
      <c r="Q62" s="85">
        <f t="shared" ca="1" si="58"/>
        <v>0</v>
      </c>
      <c r="R62" s="6">
        <f t="shared" ca="1" si="43"/>
        <v>0</v>
      </c>
      <c r="S62" s="6">
        <f t="shared" ca="1" si="44"/>
        <v>0</v>
      </c>
      <c r="T62" s="6">
        <f t="shared" ca="1" si="45"/>
        <v>0</v>
      </c>
      <c r="U62" s="6">
        <f t="shared" ca="1" si="46"/>
        <v>0</v>
      </c>
      <c r="V62" s="6">
        <f t="shared" ca="1" si="47"/>
        <v>0</v>
      </c>
      <c r="W62" s="6">
        <f t="shared" ca="1" si="48"/>
        <v>0</v>
      </c>
      <c r="X62" s="8">
        <f t="shared" ca="1" si="49"/>
        <v>0</v>
      </c>
      <c r="Y62" s="8">
        <f t="shared" ca="1" si="50"/>
        <v>0</v>
      </c>
      <c r="Z62" s="61" t="e">
        <f ca="1">MATCH(P62,AC49:AC68,0)</f>
        <v>#N/A</v>
      </c>
      <c r="AB62">
        <v>14</v>
      </c>
      <c r="AC62" s="81" t="str">
        <f ca="1">INDEX(P49:P68,MATCH(LARGE(Y49:Y68,AB62),Y49:Y68,0))</f>
        <v>Atlethic Club</v>
      </c>
      <c r="AD62" s="85">
        <f ca="1">LOOKUP(AC62,P49:P68,Q49:Q68)</f>
        <v>0</v>
      </c>
      <c r="AE62" s="6">
        <f ca="1">LOOKUP(AC62,P49:P68,R49:R68)</f>
        <v>0</v>
      </c>
      <c r="AF62" s="6">
        <f ca="1">LOOKUP(AC62,P49:P68,S49:S68)</f>
        <v>0</v>
      </c>
      <c r="AG62" s="6">
        <f ca="1">LOOKUP(AC62,P49:P68,T49:T68)</f>
        <v>0</v>
      </c>
      <c r="AH62" s="6">
        <f ca="1">LOOKUP(AC62,P49:P68,U49:U68)</f>
        <v>0</v>
      </c>
      <c r="AI62" s="6">
        <f ca="1">LOOKUP(AC62,P49:P68,V49:V68)</f>
        <v>0</v>
      </c>
      <c r="AJ62" s="6">
        <f ca="1">LOOKUP(AC62,P49:P68,W49:W68)</f>
        <v>0</v>
      </c>
      <c r="AK62" s="8">
        <f ca="1">LOOKUP(AC62,P49:P68,X49:X68)</f>
        <v>0</v>
      </c>
      <c r="AL62" s="8">
        <f ca="1">LOOKUP(AC62,P49:P68,Y49:Y68)</f>
        <v>0</v>
      </c>
    </row>
    <row r="63" spans="5:38" x14ac:dyDescent="0.25">
      <c r="E63" s="81" t="str">
        <f t="shared" si="51"/>
        <v>Real Madrid</v>
      </c>
      <c r="F63" s="85">
        <f ca="1">SUMIF(INDIRECT(F48),'1-Configuracion'!E63,INDIRECT(G48))+SUMIF(INDIRECT(H48),'1-Configuracion'!E63,INDIRECT(I48))</f>
        <v>0</v>
      </c>
      <c r="G63" s="6">
        <f ca="1">SUMIF(INDIRECT(F48),'1-Configuracion'!E63,INDIRECT(J48))+SUMIF(INDIRECT(H48),'1-Configuracion'!E63,INDIRECT(J48))</f>
        <v>0</v>
      </c>
      <c r="H63" s="6">
        <f t="shared" ca="1" si="52"/>
        <v>0</v>
      </c>
      <c r="I63" s="6">
        <f t="shared" ca="1" si="53"/>
        <v>0</v>
      </c>
      <c r="J63" s="6">
        <f t="shared" ca="1" si="54"/>
        <v>0</v>
      </c>
      <c r="K63" s="6">
        <f ca="1">SUMIF(INDIRECT(F48),'1-Configuracion'!E63,INDIRECT(K48))+SUMIF(INDIRECT(H48),'1-Configuracion'!E63,INDIRECT(L48))</f>
        <v>0</v>
      </c>
      <c r="L63" s="6">
        <f ca="1">SUMIF(INDIRECT(F48),'1-Configuracion'!E63,INDIRECT(L48))+SUMIF(INDIRECT(H48),'1-Configuracion'!E63,INDIRECT(K48))</f>
        <v>0</v>
      </c>
      <c r="M63" s="100">
        <f t="shared" ca="1" si="55"/>
        <v>0</v>
      </c>
      <c r="N63" s="56">
        <f t="shared" ca="1" si="56"/>
        <v>0</v>
      </c>
      <c r="P63" s="81" t="str">
        <f t="shared" si="57"/>
        <v>Real Madrid</v>
      </c>
      <c r="Q63" s="85">
        <f t="shared" ca="1" si="58"/>
        <v>0</v>
      </c>
      <c r="R63" s="6">
        <f t="shared" ca="1" si="43"/>
        <v>0</v>
      </c>
      <c r="S63" s="6">
        <f t="shared" ca="1" si="44"/>
        <v>0</v>
      </c>
      <c r="T63" s="6">
        <f t="shared" ca="1" si="45"/>
        <v>0</v>
      </c>
      <c r="U63" s="6">
        <f t="shared" ca="1" si="46"/>
        <v>0</v>
      </c>
      <c r="V63" s="6">
        <f t="shared" ca="1" si="47"/>
        <v>0</v>
      </c>
      <c r="W63" s="6">
        <f t="shared" ca="1" si="48"/>
        <v>0</v>
      </c>
      <c r="X63" s="8">
        <f t="shared" ca="1" si="49"/>
        <v>0</v>
      </c>
      <c r="Y63" s="8">
        <f t="shared" ca="1" si="50"/>
        <v>0</v>
      </c>
      <c r="Z63" s="61" t="e">
        <f ca="1">MATCH(P63,AC49:AC68,0)</f>
        <v>#N/A</v>
      </c>
      <c r="AB63">
        <v>15</v>
      </c>
      <c r="AC63" s="81" t="str">
        <f ca="1">INDEX(P49:P68,MATCH(LARGE(Y49:Y68,AB63),Y49:Y68,0))</f>
        <v>Atlethic Club</v>
      </c>
      <c r="AD63" s="85">
        <f ca="1">LOOKUP(AC63,P49:P68,Q49:Q68)</f>
        <v>0</v>
      </c>
      <c r="AE63" s="6">
        <f ca="1">LOOKUP(AC63,P49:P68,R49:R68)</f>
        <v>0</v>
      </c>
      <c r="AF63" s="6">
        <f ca="1">LOOKUP(AC63,P49:P68,S49:S68)</f>
        <v>0</v>
      </c>
      <c r="AG63" s="6">
        <f ca="1">LOOKUP(AC63,P49:P68,T49:T68)</f>
        <v>0</v>
      </c>
      <c r="AH63" s="6">
        <f ca="1">LOOKUP(AC63,P49:P68,U49:U68)</f>
        <v>0</v>
      </c>
      <c r="AI63" s="6">
        <f ca="1">LOOKUP(AC63,P49:P68,V49:V68)</f>
        <v>0</v>
      </c>
      <c r="AJ63" s="6">
        <f ca="1">LOOKUP(AC63,P49:P68,W49:W68)</f>
        <v>0</v>
      </c>
      <c r="AK63" s="8">
        <f ca="1">LOOKUP(AC63,P49:P68,X49:X68)</f>
        <v>0</v>
      </c>
      <c r="AL63" s="8">
        <f ca="1">LOOKUP(AC63,P49:P68,Y49:Y68)</f>
        <v>0</v>
      </c>
    </row>
    <row r="64" spans="5:38" x14ac:dyDescent="0.25">
      <c r="E64" s="81" t="str">
        <f t="shared" si="51"/>
        <v>Real Sociedad</v>
      </c>
      <c r="F64" s="85">
        <f ca="1">SUMIF(INDIRECT(F48),'1-Configuracion'!E64,INDIRECT(G48))+SUMIF(INDIRECT(H48),'1-Configuracion'!E64,INDIRECT(I48))</f>
        <v>0</v>
      </c>
      <c r="G64" s="6">
        <f ca="1">SUMIF(INDIRECT(F48),'1-Configuracion'!E64,INDIRECT(J48))+SUMIF(INDIRECT(H48),'1-Configuracion'!E64,INDIRECT(J48))</f>
        <v>0</v>
      </c>
      <c r="H64" s="6">
        <f t="shared" ca="1" si="52"/>
        <v>0</v>
      </c>
      <c r="I64" s="6">
        <f t="shared" ca="1" si="53"/>
        <v>0</v>
      </c>
      <c r="J64" s="6">
        <f t="shared" ca="1" si="54"/>
        <v>0</v>
      </c>
      <c r="K64" s="6">
        <f ca="1">SUMIF(INDIRECT(F48),'1-Configuracion'!E64,INDIRECT(K48))+SUMIF(INDIRECT(H48),'1-Configuracion'!E64,INDIRECT(L48))</f>
        <v>0</v>
      </c>
      <c r="L64" s="6">
        <f ca="1">SUMIF(INDIRECT(F48),'1-Configuracion'!E64,INDIRECT(L48))+SUMIF(INDIRECT(H48),'1-Configuracion'!E64,INDIRECT(K48))</f>
        <v>0</v>
      </c>
      <c r="M64" s="100">
        <f t="shared" ca="1" si="55"/>
        <v>0</v>
      </c>
      <c r="N64" s="56">
        <f t="shared" ca="1" si="56"/>
        <v>0</v>
      </c>
      <c r="P64" s="81" t="str">
        <f t="shared" si="57"/>
        <v>Real Sociedad</v>
      </c>
      <c r="Q64" s="85">
        <f t="shared" ca="1" si="58"/>
        <v>0</v>
      </c>
      <c r="R64" s="6">
        <f t="shared" ca="1" si="43"/>
        <v>0</v>
      </c>
      <c r="S64" s="6">
        <f t="shared" ca="1" si="44"/>
        <v>0</v>
      </c>
      <c r="T64" s="6">
        <f t="shared" ca="1" si="45"/>
        <v>0</v>
      </c>
      <c r="U64" s="6">
        <f t="shared" ca="1" si="46"/>
        <v>0</v>
      </c>
      <c r="V64" s="6">
        <f t="shared" ca="1" si="47"/>
        <v>0</v>
      </c>
      <c r="W64" s="6">
        <f t="shared" ca="1" si="48"/>
        <v>0</v>
      </c>
      <c r="X64" s="8">
        <f t="shared" ca="1" si="49"/>
        <v>0</v>
      </c>
      <c r="Y64" s="8">
        <f t="shared" ca="1" si="50"/>
        <v>0</v>
      </c>
      <c r="Z64" s="61" t="e">
        <f ca="1">MATCH(P64,AC49:AC68,0)</f>
        <v>#N/A</v>
      </c>
      <c r="AB64">
        <v>16</v>
      </c>
      <c r="AC64" s="81" t="str">
        <f ca="1">INDEX(P49:P68,MATCH(LARGE(Y49:Y68,AB64),Y49:Y68,0))</f>
        <v>Atlethic Club</v>
      </c>
      <c r="AD64" s="85">
        <f ca="1">LOOKUP(AC64,P49:P68,Q49:Q68)</f>
        <v>0</v>
      </c>
      <c r="AE64" s="6">
        <f ca="1">LOOKUP(AC64,P49:P68,R49:R68)</f>
        <v>0</v>
      </c>
      <c r="AF64" s="6">
        <f ca="1">LOOKUP(AC64,P49:P68,S49:S68)</f>
        <v>0</v>
      </c>
      <c r="AG64" s="6">
        <f ca="1">LOOKUP(AC64,P49:P68,T49:T68)</f>
        <v>0</v>
      </c>
      <c r="AH64" s="6">
        <f ca="1">LOOKUP(AC64,P49:P68,U49:U68)</f>
        <v>0</v>
      </c>
      <c r="AI64" s="6">
        <f ca="1">LOOKUP(AC64,P49:P68,V49:V68)</f>
        <v>0</v>
      </c>
      <c r="AJ64" s="6">
        <f ca="1">LOOKUP(AC64,P49:P68,W49:W68)</f>
        <v>0</v>
      </c>
      <c r="AK64" s="8">
        <f ca="1">LOOKUP(AC64,P49:P68,X49:X68)</f>
        <v>0</v>
      </c>
      <c r="AL64" s="8">
        <f ca="1">LOOKUP(AC64,P49:P68,Y49:Y68)</f>
        <v>0</v>
      </c>
    </row>
    <row r="65" spans="5:38" x14ac:dyDescent="0.25">
      <c r="E65" s="81" t="str">
        <f t="shared" si="51"/>
        <v>Real Valladolid</v>
      </c>
      <c r="F65" s="85">
        <f ca="1">SUMIF(INDIRECT(F48),'1-Configuracion'!E65,INDIRECT(G48))+SUMIF(INDIRECT(H48),'1-Configuracion'!E65,INDIRECT(I48))</f>
        <v>0</v>
      </c>
      <c r="G65" s="6">
        <f ca="1">SUMIF(INDIRECT(F48),'1-Configuracion'!E65,INDIRECT(J48))+SUMIF(INDIRECT(H48),'1-Configuracion'!E65,INDIRECT(J48))</f>
        <v>0</v>
      </c>
      <c r="H65" s="6">
        <f t="shared" ca="1" si="52"/>
        <v>0</v>
      </c>
      <c r="I65" s="6">
        <f t="shared" ca="1" si="53"/>
        <v>0</v>
      </c>
      <c r="J65" s="6">
        <f t="shared" ca="1" si="54"/>
        <v>0</v>
      </c>
      <c r="K65" s="6">
        <f ca="1">SUMIF(INDIRECT(F48),'1-Configuracion'!E65,INDIRECT(K48))+SUMIF(INDIRECT(H48),'1-Configuracion'!E65,INDIRECT(L48))</f>
        <v>0</v>
      </c>
      <c r="L65" s="6">
        <f ca="1">SUMIF(INDIRECT(F48),'1-Configuracion'!E65,INDIRECT(L48))+SUMIF(INDIRECT(H48),'1-Configuracion'!E65,INDIRECT(K48))</f>
        <v>0</v>
      </c>
      <c r="M65" s="100">
        <f t="shared" ca="1" si="55"/>
        <v>0</v>
      </c>
      <c r="N65" s="56">
        <f t="shared" ca="1" si="56"/>
        <v>0</v>
      </c>
      <c r="P65" s="81" t="str">
        <f t="shared" si="57"/>
        <v>Real Valladolid</v>
      </c>
      <c r="Q65" s="85">
        <f t="shared" ca="1" si="58"/>
        <v>0</v>
      </c>
      <c r="R65" s="6">
        <f t="shared" ca="1" si="43"/>
        <v>0</v>
      </c>
      <c r="S65" s="6">
        <f t="shared" ca="1" si="44"/>
        <v>0</v>
      </c>
      <c r="T65" s="6">
        <f t="shared" ca="1" si="45"/>
        <v>0</v>
      </c>
      <c r="U65" s="6">
        <f t="shared" ca="1" si="46"/>
        <v>0</v>
      </c>
      <c r="V65" s="6">
        <f t="shared" ca="1" si="47"/>
        <v>0</v>
      </c>
      <c r="W65" s="6">
        <f t="shared" ca="1" si="48"/>
        <v>0</v>
      </c>
      <c r="X65" s="8">
        <f t="shared" ca="1" si="49"/>
        <v>0</v>
      </c>
      <c r="Y65" s="8">
        <f t="shared" ca="1" si="50"/>
        <v>0</v>
      </c>
      <c r="Z65" s="61" t="e">
        <f ca="1">MATCH(P65,AC49:AC68,0)</f>
        <v>#N/A</v>
      </c>
      <c r="AB65">
        <v>17</v>
      </c>
      <c r="AC65" s="81" t="str">
        <f ca="1">INDEX(P49:P68,MATCH(LARGE(Y49:Y68,AB65),Y49:Y68,0))</f>
        <v>Atlethic Club</v>
      </c>
      <c r="AD65" s="85">
        <f ca="1">LOOKUP(AC65,P49:P68,Q49:Q68)</f>
        <v>0</v>
      </c>
      <c r="AE65" s="6">
        <f ca="1">LOOKUP(AC65,P49:P68,R49:R68)</f>
        <v>0</v>
      </c>
      <c r="AF65" s="6">
        <f ca="1">LOOKUP(AC65,P49:P68,S49:S68)</f>
        <v>0</v>
      </c>
      <c r="AG65" s="6">
        <f ca="1">LOOKUP(AC65,P49:P68,T49:T68)</f>
        <v>0</v>
      </c>
      <c r="AH65" s="6">
        <f ca="1">LOOKUP(AC65,P49:P68,U49:U68)</f>
        <v>0</v>
      </c>
      <c r="AI65" s="6">
        <f ca="1">LOOKUP(AC65,P49:P68,V49:V68)</f>
        <v>0</v>
      </c>
      <c r="AJ65" s="6">
        <f ca="1">LOOKUP(AC65,P49:P68,W49:W68)</f>
        <v>0</v>
      </c>
      <c r="AK65" s="8">
        <f ca="1">LOOKUP(AC65,P49:P68,X49:X68)</f>
        <v>0</v>
      </c>
      <c r="AL65" s="8">
        <f ca="1">LOOKUP(AC65,P49:P68,Y49:Y68)</f>
        <v>0</v>
      </c>
    </row>
    <row r="66" spans="5:38" x14ac:dyDescent="0.25">
      <c r="E66" s="81" t="str">
        <f t="shared" si="51"/>
        <v>Real Zaragoza</v>
      </c>
      <c r="F66" s="85">
        <f ca="1">SUMIF(INDIRECT(F48),'1-Configuracion'!E66,INDIRECT(G48))+SUMIF(INDIRECT(H48),'1-Configuracion'!E66,INDIRECT(I48))</f>
        <v>0</v>
      </c>
      <c r="G66" s="6">
        <f ca="1">SUMIF(INDIRECT(F48),'1-Configuracion'!E66,INDIRECT(J48))+SUMIF(INDIRECT(H48),'1-Configuracion'!E66,INDIRECT(J48))</f>
        <v>0</v>
      </c>
      <c r="H66" s="6">
        <f t="shared" ca="1" si="52"/>
        <v>0</v>
      </c>
      <c r="I66" s="6">
        <f t="shared" ca="1" si="53"/>
        <v>0</v>
      </c>
      <c r="J66" s="6">
        <f t="shared" ca="1" si="54"/>
        <v>0</v>
      </c>
      <c r="K66" s="6">
        <f ca="1">SUMIF(INDIRECT(F48),'1-Configuracion'!E66,INDIRECT(K48))+SUMIF(INDIRECT(H48),'1-Configuracion'!E66,INDIRECT(L48))</f>
        <v>0</v>
      </c>
      <c r="L66" s="6">
        <f ca="1">SUMIF(INDIRECT(F48),'1-Configuracion'!E66,INDIRECT(L48))+SUMIF(INDIRECT(H48),'1-Configuracion'!E66,INDIRECT(K48))</f>
        <v>0</v>
      </c>
      <c r="M66" s="100">
        <f t="shared" ca="1" si="55"/>
        <v>0</v>
      </c>
      <c r="N66" s="56">
        <f t="shared" ca="1" si="56"/>
        <v>0</v>
      </c>
      <c r="P66" s="81" t="str">
        <f t="shared" si="57"/>
        <v>Real Zaragoza</v>
      </c>
      <c r="Q66" s="85">
        <f t="shared" ca="1" si="58"/>
        <v>0</v>
      </c>
      <c r="R66" s="6">
        <f t="shared" ca="1" si="43"/>
        <v>0</v>
      </c>
      <c r="S66" s="6">
        <f t="shared" ca="1" si="44"/>
        <v>0</v>
      </c>
      <c r="T66" s="6">
        <f t="shared" ca="1" si="45"/>
        <v>0</v>
      </c>
      <c r="U66" s="6">
        <f t="shared" ca="1" si="46"/>
        <v>0</v>
      </c>
      <c r="V66" s="6">
        <f t="shared" ca="1" si="47"/>
        <v>0</v>
      </c>
      <c r="W66" s="6">
        <f t="shared" ca="1" si="48"/>
        <v>0</v>
      </c>
      <c r="X66" s="8">
        <f t="shared" ca="1" si="49"/>
        <v>0</v>
      </c>
      <c r="Y66" s="8">
        <f t="shared" ca="1" si="50"/>
        <v>0</v>
      </c>
      <c r="Z66" s="61" t="e">
        <f ca="1">MATCH(P66,AC49:AC68,0)</f>
        <v>#N/A</v>
      </c>
      <c r="AB66">
        <v>18</v>
      </c>
      <c r="AC66" s="81" t="str">
        <f ca="1">INDEX(P49:P68,MATCH(LARGE(Y49:Y68,AB66),Y49:Y68,0))</f>
        <v>Atlethic Club</v>
      </c>
      <c r="AD66" s="85">
        <f ca="1">LOOKUP(AC66,P49:P68,Q49:Q68)</f>
        <v>0</v>
      </c>
      <c r="AE66" s="6">
        <f ca="1">LOOKUP(AC66,P49:P68,R49:R68)</f>
        <v>0</v>
      </c>
      <c r="AF66" s="6">
        <f ca="1">LOOKUP(AC66,P49:P68,S49:S68)</f>
        <v>0</v>
      </c>
      <c r="AG66" s="6">
        <f ca="1">LOOKUP(AC66,P49:P68,T49:T68)</f>
        <v>0</v>
      </c>
      <c r="AH66" s="6">
        <f ca="1">LOOKUP(AC66,P49:P68,U49:U68)</f>
        <v>0</v>
      </c>
      <c r="AI66" s="6">
        <f ca="1">LOOKUP(AC66,P49:P68,V49:V68)</f>
        <v>0</v>
      </c>
      <c r="AJ66" s="6">
        <f ca="1">LOOKUP(AC66,P49:P68,W49:W68)</f>
        <v>0</v>
      </c>
      <c r="AK66" s="8">
        <f ca="1">LOOKUP(AC66,P49:P68,X49:X68)</f>
        <v>0</v>
      </c>
      <c r="AL66" s="8">
        <f ca="1">LOOKUP(AC66,P49:P68,Y49:Y68)</f>
        <v>0</v>
      </c>
    </row>
    <row r="67" spans="5:38" x14ac:dyDescent="0.25">
      <c r="E67" s="81" t="str">
        <f t="shared" si="51"/>
        <v>Sevilla F.C.</v>
      </c>
      <c r="F67" s="85">
        <f ca="1">SUMIF(INDIRECT(F48),'1-Configuracion'!E67,INDIRECT(G48))+SUMIF(INDIRECT(H48),'1-Configuracion'!E67,INDIRECT(I48))</f>
        <v>0</v>
      </c>
      <c r="G67" s="6">
        <f ca="1">SUMIF(INDIRECT(F48),'1-Configuracion'!E67,INDIRECT(J48))+SUMIF(INDIRECT(H48),'1-Configuracion'!E67,INDIRECT(J48))</f>
        <v>0</v>
      </c>
      <c r="H67" s="6">
        <f t="shared" ca="1" si="52"/>
        <v>0</v>
      </c>
      <c r="I67" s="6">
        <f t="shared" ca="1" si="53"/>
        <v>0</v>
      </c>
      <c r="J67" s="6">
        <f t="shared" ca="1" si="54"/>
        <v>0</v>
      </c>
      <c r="K67" s="6">
        <f ca="1">SUMIF(INDIRECT(F48),'1-Configuracion'!E67,INDIRECT(K48))+SUMIF(INDIRECT(H48),'1-Configuracion'!E67,INDIRECT(L48))</f>
        <v>0</v>
      </c>
      <c r="L67" s="6">
        <f ca="1">SUMIF(INDIRECT(F48),'1-Configuracion'!E67,INDIRECT(L48))+SUMIF(INDIRECT(H48),'1-Configuracion'!E67,INDIRECT(K48))</f>
        <v>0</v>
      </c>
      <c r="M67" s="100">
        <f t="shared" ca="1" si="55"/>
        <v>0</v>
      </c>
      <c r="N67" s="56">
        <f t="shared" ca="1" si="56"/>
        <v>0</v>
      </c>
      <c r="P67" s="81" t="str">
        <f t="shared" si="57"/>
        <v>Sevilla F.C.</v>
      </c>
      <c r="Q67" s="85">
        <f t="shared" ca="1" si="58"/>
        <v>0</v>
      </c>
      <c r="R67" s="6">
        <f t="shared" ca="1" si="43"/>
        <v>0</v>
      </c>
      <c r="S67" s="6">
        <f t="shared" ca="1" si="44"/>
        <v>0</v>
      </c>
      <c r="T67" s="6">
        <f t="shared" ca="1" si="45"/>
        <v>0</v>
      </c>
      <c r="U67" s="6">
        <f t="shared" ca="1" si="46"/>
        <v>0</v>
      </c>
      <c r="V67" s="6">
        <f t="shared" ca="1" si="47"/>
        <v>0</v>
      </c>
      <c r="W67" s="6">
        <f t="shared" ca="1" si="48"/>
        <v>0</v>
      </c>
      <c r="X67" s="8">
        <f t="shared" ca="1" si="49"/>
        <v>0</v>
      </c>
      <c r="Y67" s="8">
        <f t="shared" ca="1" si="50"/>
        <v>0</v>
      </c>
      <c r="Z67" s="61" t="e">
        <f ca="1">MATCH(P67,AC49:AC68,0)</f>
        <v>#N/A</v>
      </c>
      <c r="AB67">
        <v>19</v>
      </c>
      <c r="AC67" s="81" t="str">
        <f ca="1">INDEX(P49:P68,MATCH(LARGE(Y49:Y68,AB67),Y49:Y68,0))</f>
        <v>Atlethic Club</v>
      </c>
      <c r="AD67" s="85">
        <f ca="1">LOOKUP(AC67,P49:P68,Q49:Q68)</f>
        <v>0</v>
      </c>
      <c r="AE67" s="6">
        <f ca="1">LOOKUP(AC67,P49:P68,R49:R68)</f>
        <v>0</v>
      </c>
      <c r="AF67" s="6">
        <f ca="1">LOOKUP(AC67,P49:P68,S49:S68)</f>
        <v>0</v>
      </c>
      <c r="AG67" s="6">
        <f ca="1">LOOKUP(AC67,P49:P68,T49:T68)</f>
        <v>0</v>
      </c>
      <c r="AH67" s="6">
        <f ca="1">LOOKUP(AC67,P49:P68,U49:U68)</f>
        <v>0</v>
      </c>
      <c r="AI67" s="6">
        <f ca="1">LOOKUP(AC67,P49:P68,V49:V68)</f>
        <v>0</v>
      </c>
      <c r="AJ67" s="6">
        <f ca="1">LOOKUP(AC67,P49:P68,W49:W68)</f>
        <v>0</v>
      </c>
      <c r="AK67" s="8">
        <f ca="1">LOOKUP(AC67,P49:P68,X49:X68)</f>
        <v>0</v>
      </c>
      <c r="AL67" s="8">
        <f ca="1">LOOKUP(AC67,P49:P68,Y49:Y68)</f>
        <v>0</v>
      </c>
    </row>
    <row r="68" spans="5:38" ht="15.75" thickBot="1" x14ac:dyDescent="0.3">
      <c r="E68" s="82" t="str">
        <f t="shared" si="51"/>
        <v>Valencia C.F.</v>
      </c>
      <c r="F68" s="86">
        <f ca="1">SUMIF(INDIRECT(F48),'1-Configuracion'!E68,INDIRECT(G48))+SUMIF(INDIRECT(H48),'1-Configuracion'!E68,INDIRECT(I48))</f>
        <v>0</v>
      </c>
      <c r="G68" s="34">
        <f ca="1">SUMIF(INDIRECT(F48),'1-Configuracion'!E68,INDIRECT(J48))+SUMIF(INDIRECT(H48),'1-Configuracion'!E68,INDIRECT(J48))</f>
        <v>0</v>
      </c>
      <c r="H68" s="34">
        <f t="shared" ca="1" si="52"/>
        <v>0</v>
      </c>
      <c r="I68" s="34">
        <f t="shared" ca="1" si="53"/>
        <v>0</v>
      </c>
      <c r="J68" s="34">
        <f t="shared" ca="1" si="54"/>
        <v>0</v>
      </c>
      <c r="K68" s="34">
        <f ca="1">SUMIF(INDIRECT(F48),'1-Configuracion'!E68,INDIRECT(K48))+SUMIF(INDIRECT(H48),'1-Configuracion'!E68,INDIRECT(L48))</f>
        <v>0</v>
      </c>
      <c r="L68" s="34">
        <f ca="1">SUMIF(INDIRECT(F48),'1-Configuracion'!E68,INDIRECT(L48))+SUMIF(INDIRECT(H48),'1-Configuracion'!E68,INDIRECT(K48))</f>
        <v>0</v>
      </c>
      <c r="M68" s="101">
        <f t="shared" ca="1" si="55"/>
        <v>0</v>
      </c>
      <c r="N68" s="57">
        <f t="shared" ca="1" si="56"/>
        <v>0</v>
      </c>
      <c r="P68" s="82" t="str">
        <f t="shared" si="57"/>
        <v>Valencia C.F.</v>
      </c>
      <c r="Q68" s="86">
        <f t="shared" ca="1" si="58"/>
        <v>0</v>
      </c>
      <c r="R68" s="34">
        <f t="shared" ca="1" si="43"/>
        <v>0</v>
      </c>
      <c r="S68" s="34">
        <f t="shared" ca="1" si="44"/>
        <v>0</v>
      </c>
      <c r="T68" s="34">
        <f t="shared" ca="1" si="45"/>
        <v>0</v>
      </c>
      <c r="U68" s="34">
        <f t="shared" ca="1" si="46"/>
        <v>0</v>
      </c>
      <c r="V68" s="34">
        <f t="shared" ca="1" si="47"/>
        <v>0</v>
      </c>
      <c r="W68" s="34">
        <f t="shared" ca="1" si="48"/>
        <v>0</v>
      </c>
      <c r="X68" s="37">
        <f t="shared" ca="1" si="49"/>
        <v>0</v>
      </c>
      <c r="Y68" s="37">
        <f t="shared" ca="1" si="50"/>
        <v>0</v>
      </c>
      <c r="Z68" s="61" t="e">
        <f ca="1">MATCH(P68,AC49:AC68,0)</f>
        <v>#N/A</v>
      </c>
      <c r="AB68">
        <v>20</v>
      </c>
      <c r="AC68" s="82" t="str">
        <f ca="1">INDEX(P49:P68,MATCH(LARGE(Y49:Y68,AB68),Y49:Y68,0))</f>
        <v>Atlethic Club</v>
      </c>
      <c r="AD68" s="86">
        <f ca="1">LOOKUP(AC68,P49:P68,Q49:Q68)</f>
        <v>0</v>
      </c>
      <c r="AE68" s="34">
        <f ca="1">LOOKUP(AC68,P49:P68,R49:R68)</f>
        <v>0</v>
      </c>
      <c r="AF68" s="34">
        <f ca="1">LOOKUP(AC68,P49:P68,S49:S68)</f>
        <v>0</v>
      </c>
      <c r="AG68" s="34">
        <f ca="1">LOOKUP(AC68,P49:P68,T49:T68)</f>
        <v>0</v>
      </c>
      <c r="AH68" s="34">
        <f ca="1">LOOKUP(AC68,P49:P68,U49:U68)</f>
        <v>0</v>
      </c>
      <c r="AI68" s="34">
        <f ca="1">LOOKUP(AC68,P49:P68,V49:V68)</f>
        <v>0</v>
      </c>
      <c r="AJ68" s="34">
        <f ca="1">LOOKUP(AC68,P49:P68,W49:W68)</f>
        <v>0</v>
      </c>
      <c r="AK68" s="37">
        <f ca="1">LOOKUP(AC68,P49:P68,X49:X68)</f>
        <v>0</v>
      </c>
      <c r="AL68" s="37">
        <f ca="1">LOOKUP(AC68,P49:P68,Y49:Y68)</f>
        <v>0</v>
      </c>
    </row>
    <row r="69" spans="5:38" ht="15.75" thickBot="1" x14ac:dyDescent="0.3"/>
    <row r="70" spans="5:38" ht="15.75" thickBot="1" x14ac:dyDescent="0.3">
      <c r="E70" s="88">
        <v>4</v>
      </c>
      <c r="F70" s="95" t="s">
        <v>21</v>
      </c>
      <c r="G70" s="95" t="s">
        <v>22</v>
      </c>
      <c r="H70" s="95" t="s">
        <v>23</v>
      </c>
      <c r="I70" s="95" t="s">
        <v>24</v>
      </c>
      <c r="J70" s="95" t="s">
        <v>25</v>
      </c>
      <c r="K70" s="95" t="s">
        <v>26</v>
      </c>
      <c r="L70" s="95" t="s">
        <v>27</v>
      </c>
      <c r="M70" s="96" t="s">
        <v>135</v>
      </c>
      <c r="N70" s="98" t="s">
        <v>136</v>
      </c>
      <c r="P70" s="88">
        <f>E70</f>
        <v>4</v>
      </c>
      <c r="Q70" s="89" t="s">
        <v>21</v>
      </c>
      <c r="R70" s="87" t="s">
        <v>22</v>
      </c>
      <c r="S70" s="83" t="s">
        <v>23</v>
      </c>
      <c r="T70" s="83" t="s">
        <v>24</v>
      </c>
      <c r="U70" s="83" t="s">
        <v>25</v>
      </c>
      <c r="V70" s="83" t="s">
        <v>26</v>
      </c>
      <c r="W70" s="83" t="s">
        <v>27</v>
      </c>
      <c r="X70" s="84" t="s">
        <v>135</v>
      </c>
      <c r="Y70" s="84" t="s">
        <v>136</v>
      </c>
      <c r="AC70" s="88">
        <f>P70</f>
        <v>4</v>
      </c>
      <c r="AD70" s="89" t="s">
        <v>21</v>
      </c>
      <c r="AE70" s="87" t="s">
        <v>22</v>
      </c>
      <c r="AF70" s="83" t="s">
        <v>23</v>
      </c>
      <c r="AG70" s="83" t="s">
        <v>24</v>
      </c>
      <c r="AH70" s="83" t="s">
        <v>25</v>
      </c>
      <c r="AI70" s="83" t="s">
        <v>26</v>
      </c>
      <c r="AJ70" s="83" t="s">
        <v>27</v>
      </c>
      <c r="AK70" s="84" t="s">
        <v>135</v>
      </c>
      <c r="AL70" s="84" t="s">
        <v>136</v>
      </c>
    </row>
    <row r="71" spans="5:38" ht="15.75" thickBot="1" x14ac:dyDescent="0.3">
      <c r="E71" s="91"/>
      <c r="F71" s="93" t="str">
        <f>'1-Rangos'!C4</f>
        <v>'1-Jornadas'!P41:P50</v>
      </c>
      <c r="G71" s="93" t="str">
        <f>'1-Rangos'!D4</f>
        <v>'1-Jornadas'!N41:N50</v>
      </c>
      <c r="H71" s="93" t="str">
        <f>'1-Rangos'!E4</f>
        <v>'1-Jornadas'!S41:S50</v>
      </c>
      <c r="I71" s="93" t="str">
        <f>'1-Rangos'!F4</f>
        <v>'1-Jornadas'!U41:U50</v>
      </c>
      <c r="J71" s="93" t="str">
        <f>'1-Rangos'!G4</f>
        <v>'1-Jornadas'!M41:M50</v>
      </c>
      <c r="K71" s="93" t="str">
        <f>'1-Rangos'!H4</f>
        <v>'1-Jornadas'!Q41:Q50</v>
      </c>
      <c r="L71" s="93" t="str">
        <f>'1-Rangos'!I4</f>
        <v>'1-Jornadas'!R41:R50</v>
      </c>
      <c r="M71" s="91"/>
      <c r="N71" s="91"/>
    </row>
    <row r="72" spans="5:38" x14ac:dyDescent="0.25">
      <c r="E72" s="81" t="str">
        <f>E49</f>
        <v>Atlethic Club</v>
      </c>
      <c r="F72" s="97">
        <f ca="1">SUMIF(INDIRECT(F71),'1-Configuracion'!E72,INDIRECT(G71))+SUMIF(INDIRECT(H71),'1-Configuracion'!E72,INDIRECT(I71))</f>
        <v>0</v>
      </c>
      <c r="G72" s="94">
        <f ca="1">SUMIF(INDIRECT(F71),'1-Configuracion'!E72,INDIRECT(J71))+SUMIF(INDIRECT(H71),'1-Configuracion'!E72,INDIRECT(J71))</f>
        <v>0</v>
      </c>
      <c r="H72" s="94">
        <f ca="1">IF(G72&gt;0,IF(F72=3,1,0),0)</f>
        <v>0</v>
      </c>
      <c r="I72" s="94">
        <f ca="1">IF(G72&gt;0,IF(F72=1,1,0),0)</f>
        <v>0</v>
      </c>
      <c r="J72" s="94">
        <f ca="1">IF(G72&gt;0,IF(F72=0,1,0),0)</f>
        <v>0</v>
      </c>
      <c r="K72" s="94">
        <f ca="1">SUMIF(INDIRECT(F71),'1-Configuracion'!E72,INDIRECT(K71))+SUMIF(INDIRECT(H71),'1-Configuracion'!E72,INDIRECT(L71))</f>
        <v>0</v>
      </c>
      <c r="L72" s="94">
        <f ca="1">SUMIF(INDIRECT(F71),'1-Configuracion'!E72,INDIRECT(L71))+SUMIF(INDIRECT(H71),'1-Configuracion'!E72,INDIRECT(K71))</f>
        <v>0</v>
      </c>
      <c r="M72" s="99">
        <f ca="1">K72-L72</f>
        <v>0</v>
      </c>
      <c r="N72" s="102">
        <f ca="1">F72*1000+M72*100+K72</f>
        <v>0</v>
      </c>
      <c r="P72" s="81" t="str">
        <f>E72</f>
        <v>Atlethic Club</v>
      </c>
      <c r="Q72" s="85">
        <f ca="1">F72+Q49</f>
        <v>0</v>
      </c>
      <c r="R72" s="6">
        <f t="shared" ref="R72:R91" ca="1" si="59">G72+R49</f>
        <v>0</v>
      </c>
      <c r="S72" s="6">
        <f t="shared" ref="S72:S91" ca="1" si="60">H72+S49</f>
        <v>0</v>
      </c>
      <c r="T72" s="6">
        <f t="shared" ref="T72:T91" ca="1" si="61">I72+T49</f>
        <v>0</v>
      </c>
      <c r="U72" s="6">
        <f t="shared" ref="U72:U91" ca="1" si="62">J72+U49</f>
        <v>0</v>
      </c>
      <c r="V72" s="6">
        <f t="shared" ref="V72:V91" ca="1" si="63">K72+V49</f>
        <v>0</v>
      </c>
      <c r="W72" s="6">
        <f t="shared" ref="W72:W91" ca="1" si="64">L72+W49</f>
        <v>0</v>
      </c>
      <c r="X72" s="8">
        <f t="shared" ref="X72:X91" ca="1" si="65">M72+X49</f>
        <v>0</v>
      </c>
      <c r="Y72" s="8">
        <f t="shared" ref="Y72:Y91" ca="1" si="66">N72+Y49</f>
        <v>0</v>
      </c>
      <c r="Z72" s="61">
        <f ca="1">MATCH(P72,AC72:AC91,0)</f>
        <v>1</v>
      </c>
      <c r="AB72">
        <v>1</v>
      </c>
      <c r="AC72" s="81" t="str">
        <f ca="1">INDEX(P72:P91,MATCH(LARGE(Y72:Y91,AB72),Y72:Y91,0))</f>
        <v>Atlethic Club</v>
      </c>
      <c r="AD72" s="85">
        <f ca="1">LOOKUP(AC72,P72:P91,Q72:Q91)</f>
        <v>0</v>
      </c>
      <c r="AE72" s="6">
        <f ca="1">LOOKUP(AC72,P72:P91,R72:R91)</f>
        <v>0</v>
      </c>
      <c r="AF72" s="6">
        <f ca="1">LOOKUP(AC72,P72:P91,S72:S91)</f>
        <v>0</v>
      </c>
      <c r="AG72" s="6">
        <f ca="1">LOOKUP(AC72,P72:P91,T72:T91)</f>
        <v>0</v>
      </c>
      <c r="AH72" s="6">
        <f ca="1">LOOKUP(AC72,P72:P91,U72:U91)</f>
        <v>0</v>
      </c>
      <c r="AI72" s="6">
        <f ca="1">LOOKUP(AC72,P72:P91,V72:V91)</f>
        <v>0</v>
      </c>
      <c r="AJ72" s="6">
        <f ca="1">LOOKUP(AC72,P72:P91,W72:W91)</f>
        <v>0</v>
      </c>
      <c r="AK72" s="8">
        <f ca="1">LOOKUP(AC72,P72:P91,X72:X91)</f>
        <v>0</v>
      </c>
      <c r="AL72" s="8">
        <f ca="1">LOOKUP(AC72,P72:P91,Y72:Y91)</f>
        <v>0</v>
      </c>
    </row>
    <row r="73" spans="5:38" x14ac:dyDescent="0.25">
      <c r="E73" s="81" t="str">
        <f t="shared" ref="E73:E91" si="67">E50</f>
        <v>Atlético Madrid</v>
      </c>
      <c r="F73" s="85">
        <f ca="1">SUMIF(INDIRECT(F71),'1-Configuracion'!E73,INDIRECT(G71))+SUMIF(INDIRECT(H71),'1-Configuracion'!E73,INDIRECT(I71))</f>
        <v>0</v>
      </c>
      <c r="G73" s="6">
        <f ca="1">SUMIF(INDIRECT(F71),'1-Configuracion'!E73,INDIRECT(J71))+SUMIF(INDIRECT(H71),'1-Configuracion'!E73,INDIRECT(J71))</f>
        <v>0</v>
      </c>
      <c r="H73" s="6">
        <f t="shared" ref="H73:H91" ca="1" si="68">IF(G73&gt;0,IF(F73=3,1,0),0)</f>
        <v>0</v>
      </c>
      <c r="I73" s="6">
        <f t="shared" ref="I73:I91" ca="1" si="69">IF(G73&gt;0,IF(F73=1,1,0),0)</f>
        <v>0</v>
      </c>
      <c r="J73" s="6">
        <f t="shared" ref="J73:J91" ca="1" si="70">IF(G73&gt;0,IF(F73=0,1,0),0)</f>
        <v>0</v>
      </c>
      <c r="K73" s="6">
        <f ca="1">SUMIF(INDIRECT(F71),'1-Configuracion'!E73,INDIRECT(K71))+SUMIF(INDIRECT(H71),'1-Configuracion'!E73,INDIRECT(L71))</f>
        <v>0</v>
      </c>
      <c r="L73" s="6">
        <f ca="1">SUMIF(INDIRECT(F71),'1-Configuracion'!E73,INDIRECT(L71))+SUMIF(INDIRECT(H71),'1-Configuracion'!E73,INDIRECT(K71))</f>
        <v>0</v>
      </c>
      <c r="M73" s="100">
        <f t="shared" ref="M73:M91" ca="1" si="71">K73-L73</f>
        <v>0</v>
      </c>
      <c r="N73" s="56">
        <f t="shared" ref="N73:N91" ca="1" si="72">F73*1000+M73*100+K73</f>
        <v>0</v>
      </c>
      <c r="P73" s="81" t="str">
        <f t="shared" ref="P73:P91" si="73">E73</f>
        <v>Atlético Madrid</v>
      </c>
      <c r="Q73" s="85">
        <f t="shared" ref="Q73:Q91" ca="1" si="74">F73+Q50</f>
        <v>0</v>
      </c>
      <c r="R73" s="6">
        <f t="shared" ca="1" si="59"/>
        <v>0</v>
      </c>
      <c r="S73" s="6">
        <f t="shared" ca="1" si="60"/>
        <v>0</v>
      </c>
      <c r="T73" s="6">
        <f t="shared" ca="1" si="61"/>
        <v>0</v>
      </c>
      <c r="U73" s="6">
        <f t="shared" ca="1" si="62"/>
        <v>0</v>
      </c>
      <c r="V73" s="6">
        <f t="shared" ca="1" si="63"/>
        <v>0</v>
      </c>
      <c r="W73" s="6">
        <f t="shared" ca="1" si="64"/>
        <v>0</v>
      </c>
      <c r="X73" s="8">
        <f t="shared" ca="1" si="65"/>
        <v>0</v>
      </c>
      <c r="Y73" s="8">
        <f t="shared" ca="1" si="66"/>
        <v>0</v>
      </c>
      <c r="Z73" s="61" t="e">
        <f ca="1">MATCH(P73,AC72:AC91,0)</f>
        <v>#N/A</v>
      </c>
      <c r="AB73">
        <v>2</v>
      </c>
      <c r="AC73" s="81" t="str">
        <f ca="1">INDEX(P72:P91,MATCH(LARGE(Y72:Y91,AB73),Y72:Y91,0))</f>
        <v>Atlethic Club</v>
      </c>
      <c r="AD73" s="85">
        <f ca="1">LOOKUP(AC73,P72:P91,Q72:Q91)</f>
        <v>0</v>
      </c>
      <c r="AE73" s="6">
        <f ca="1">LOOKUP(AC73,P72:P91,R72:R91)</f>
        <v>0</v>
      </c>
      <c r="AF73" s="6">
        <f ca="1">LOOKUP(AC73,P72:P91,S72:S91)</f>
        <v>0</v>
      </c>
      <c r="AG73" s="6">
        <f ca="1">LOOKUP(AC73,P72:P91,T72:T91)</f>
        <v>0</v>
      </c>
      <c r="AH73" s="6">
        <f ca="1">LOOKUP(AC73,P72:P91,U72:U91)</f>
        <v>0</v>
      </c>
      <c r="AI73" s="6">
        <f ca="1">LOOKUP(AC73,P72:P91,V72:V91)</f>
        <v>0</v>
      </c>
      <c r="AJ73" s="6">
        <f ca="1">LOOKUP(AC73,P72:P91,W72:W91)</f>
        <v>0</v>
      </c>
      <c r="AK73" s="8">
        <f ca="1">LOOKUP(AC73,P72:P91,X72:X91)</f>
        <v>0</v>
      </c>
      <c r="AL73" s="8">
        <f ca="1">LOOKUP(AC73,P72:P91,Y72:Y91)</f>
        <v>0</v>
      </c>
    </row>
    <row r="74" spans="5:38" x14ac:dyDescent="0.25">
      <c r="E74" s="81" t="str">
        <f t="shared" si="67"/>
        <v>C.A. Osasuna</v>
      </c>
      <c r="F74" s="85">
        <f ca="1">SUMIF(INDIRECT(F71),'1-Configuracion'!E74,INDIRECT(G71))+SUMIF(INDIRECT(H71),'1-Configuracion'!E74,INDIRECT(I71))</f>
        <v>0</v>
      </c>
      <c r="G74" s="6">
        <f ca="1">SUMIF(INDIRECT(F71),'1-Configuracion'!E74,INDIRECT(J71))+SUMIF(INDIRECT(H71),'1-Configuracion'!E74,INDIRECT(J71))</f>
        <v>0</v>
      </c>
      <c r="H74" s="6">
        <f t="shared" ca="1" si="68"/>
        <v>0</v>
      </c>
      <c r="I74" s="6">
        <f t="shared" ca="1" si="69"/>
        <v>0</v>
      </c>
      <c r="J74" s="6">
        <f t="shared" ca="1" si="70"/>
        <v>0</v>
      </c>
      <c r="K74" s="6">
        <f ca="1">SUMIF(INDIRECT(F71),'1-Configuracion'!E74,INDIRECT(K71))+SUMIF(INDIRECT(H71),'1-Configuracion'!E74,INDIRECT(L71))</f>
        <v>0</v>
      </c>
      <c r="L74" s="6">
        <f ca="1">SUMIF(INDIRECT(F71),'1-Configuracion'!E74,INDIRECT(L71))+SUMIF(INDIRECT(H71),'1-Configuracion'!E74,INDIRECT(K71))</f>
        <v>0</v>
      </c>
      <c r="M74" s="100">
        <f t="shared" ca="1" si="71"/>
        <v>0</v>
      </c>
      <c r="N74" s="56">
        <f t="shared" ca="1" si="72"/>
        <v>0</v>
      </c>
      <c r="P74" s="81" t="str">
        <f t="shared" si="73"/>
        <v>C.A. Osasuna</v>
      </c>
      <c r="Q74" s="85">
        <f t="shared" ca="1" si="74"/>
        <v>0</v>
      </c>
      <c r="R74" s="6">
        <f t="shared" ca="1" si="59"/>
        <v>0</v>
      </c>
      <c r="S74" s="6">
        <f t="shared" ca="1" si="60"/>
        <v>0</v>
      </c>
      <c r="T74" s="6">
        <f t="shared" ca="1" si="61"/>
        <v>0</v>
      </c>
      <c r="U74" s="6">
        <f t="shared" ca="1" si="62"/>
        <v>0</v>
      </c>
      <c r="V74" s="6">
        <f t="shared" ca="1" si="63"/>
        <v>0</v>
      </c>
      <c r="W74" s="6">
        <f t="shared" ca="1" si="64"/>
        <v>0</v>
      </c>
      <c r="X74" s="8">
        <f t="shared" ca="1" si="65"/>
        <v>0</v>
      </c>
      <c r="Y74" s="8">
        <f t="shared" ca="1" si="66"/>
        <v>0</v>
      </c>
      <c r="Z74" s="61" t="e">
        <f ca="1">MATCH(P74,AC72:AC91,0)</f>
        <v>#N/A</v>
      </c>
      <c r="AB74">
        <v>3</v>
      </c>
      <c r="AC74" s="81" t="str">
        <f ca="1">INDEX(P72:P91,MATCH(LARGE(Y72:Y91,AB74),Y72:Y91,0))</f>
        <v>Atlethic Club</v>
      </c>
      <c r="AD74" s="85">
        <f ca="1">LOOKUP(AC74,P72:P91,Q72:Q91)</f>
        <v>0</v>
      </c>
      <c r="AE74" s="6">
        <f ca="1">LOOKUP(AC74,P72:P91,R72:R91)</f>
        <v>0</v>
      </c>
      <c r="AF74" s="6">
        <f ca="1">LOOKUP(AC74,P72:P91,S72:S91)</f>
        <v>0</v>
      </c>
      <c r="AG74" s="6">
        <f ca="1">LOOKUP(AC74,P72:P91,T72:T91)</f>
        <v>0</v>
      </c>
      <c r="AH74" s="6">
        <f ca="1">LOOKUP(AC74,P72:P91,U72:U91)</f>
        <v>0</v>
      </c>
      <c r="AI74" s="6">
        <f ca="1">LOOKUP(AC74,P72:P91,V72:V91)</f>
        <v>0</v>
      </c>
      <c r="AJ74" s="6">
        <f ca="1">LOOKUP(AC74,P72:P91,W72:W91)</f>
        <v>0</v>
      </c>
      <c r="AK74" s="8">
        <f ca="1">LOOKUP(AC74,P72:P91,X72:X91)</f>
        <v>0</v>
      </c>
      <c r="AL74" s="8">
        <f ca="1">LOOKUP(AC74,P72:P91,Y72:Y91)</f>
        <v>0</v>
      </c>
    </row>
    <row r="75" spans="5:38" x14ac:dyDescent="0.25">
      <c r="E75" s="81" t="str">
        <f t="shared" si="67"/>
        <v>Celta de Vigo</v>
      </c>
      <c r="F75" s="85">
        <f ca="1">SUMIF(INDIRECT(F71),'1-Configuracion'!E75,INDIRECT(G71))+SUMIF(INDIRECT(H71),'1-Configuracion'!E75,INDIRECT(I71))</f>
        <v>0</v>
      </c>
      <c r="G75" s="6">
        <f ca="1">SUMIF(INDIRECT(F71),'1-Configuracion'!E75,INDIRECT(J71))+SUMIF(INDIRECT(H71),'1-Configuracion'!E75,INDIRECT(J71))</f>
        <v>0</v>
      </c>
      <c r="H75" s="6">
        <f t="shared" ca="1" si="68"/>
        <v>0</v>
      </c>
      <c r="I75" s="6">
        <f t="shared" ca="1" si="69"/>
        <v>0</v>
      </c>
      <c r="J75" s="6">
        <f t="shared" ca="1" si="70"/>
        <v>0</v>
      </c>
      <c r="K75" s="6">
        <f ca="1">SUMIF(INDIRECT(F71),'1-Configuracion'!E75,INDIRECT(K71))+SUMIF(INDIRECT(H71),'1-Configuracion'!E75,INDIRECT(L71))</f>
        <v>0</v>
      </c>
      <c r="L75" s="6">
        <f ca="1">SUMIF(INDIRECT(F71),'1-Configuracion'!E75,INDIRECT(L71))+SUMIF(INDIRECT(H71),'1-Configuracion'!E75,INDIRECT(K71))</f>
        <v>0</v>
      </c>
      <c r="M75" s="100">
        <f t="shared" ca="1" si="71"/>
        <v>0</v>
      </c>
      <c r="N75" s="56">
        <f t="shared" ca="1" si="72"/>
        <v>0</v>
      </c>
      <c r="P75" s="81" t="str">
        <f t="shared" si="73"/>
        <v>Celta de Vigo</v>
      </c>
      <c r="Q75" s="85">
        <f t="shared" ca="1" si="74"/>
        <v>0</v>
      </c>
      <c r="R75" s="6">
        <f t="shared" ca="1" si="59"/>
        <v>0</v>
      </c>
      <c r="S75" s="6">
        <f t="shared" ca="1" si="60"/>
        <v>0</v>
      </c>
      <c r="T75" s="6">
        <f t="shared" ca="1" si="61"/>
        <v>0</v>
      </c>
      <c r="U75" s="6">
        <f t="shared" ca="1" si="62"/>
        <v>0</v>
      </c>
      <c r="V75" s="6">
        <f t="shared" ca="1" si="63"/>
        <v>0</v>
      </c>
      <c r="W75" s="6">
        <f t="shared" ca="1" si="64"/>
        <v>0</v>
      </c>
      <c r="X75" s="8">
        <f t="shared" ca="1" si="65"/>
        <v>0</v>
      </c>
      <c r="Y75" s="8">
        <f t="shared" ca="1" si="66"/>
        <v>0</v>
      </c>
      <c r="Z75" s="61" t="e">
        <f ca="1">MATCH(P75,AC72:AC91,0)</f>
        <v>#N/A</v>
      </c>
      <c r="AB75">
        <v>4</v>
      </c>
      <c r="AC75" s="81" t="str">
        <f ca="1">INDEX(P72:P91,MATCH(LARGE(Y72:Y91,AB75),Y72:Y91,0))</f>
        <v>Atlethic Club</v>
      </c>
      <c r="AD75" s="85">
        <f ca="1">LOOKUP(AC75,P72:P91,Q72:Q91)</f>
        <v>0</v>
      </c>
      <c r="AE75" s="6">
        <f ca="1">LOOKUP(AC75,P72:P91,R72:R91)</f>
        <v>0</v>
      </c>
      <c r="AF75" s="6">
        <f ca="1">LOOKUP(AC75,P72:P91,S72:S91)</f>
        <v>0</v>
      </c>
      <c r="AG75" s="6">
        <f ca="1">LOOKUP(AC75,P72:P91,T72:T91)</f>
        <v>0</v>
      </c>
      <c r="AH75" s="6">
        <f ca="1">LOOKUP(AC75,P72:P91,U72:U91)</f>
        <v>0</v>
      </c>
      <c r="AI75" s="6">
        <f ca="1">LOOKUP(AC75,P72:P91,V72:V91)</f>
        <v>0</v>
      </c>
      <c r="AJ75" s="6">
        <f ca="1">LOOKUP(AC75,P72:P91,W72:W91)</f>
        <v>0</v>
      </c>
      <c r="AK75" s="8">
        <f ca="1">LOOKUP(AC75,P72:P91,X72:X91)</f>
        <v>0</v>
      </c>
      <c r="AL75" s="8">
        <f ca="1">LOOKUP(AC75,P72:P91,Y72:Y91)</f>
        <v>0</v>
      </c>
    </row>
    <row r="76" spans="5:38" x14ac:dyDescent="0.25">
      <c r="E76" s="81" t="str">
        <f t="shared" si="67"/>
        <v>Deportivo de la Coruña</v>
      </c>
      <c r="F76" s="85">
        <f ca="1">SUMIF(INDIRECT(F71),'1-Configuracion'!E76,INDIRECT(G71))+SUMIF(INDIRECT(H71),'1-Configuracion'!E76,INDIRECT(I71))</f>
        <v>0</v>
      </c>
      <c r="G76" s="6">
        <f ca="1">SUMIF(INDIRECT(F71),'1-Configuracion'!E76,INDIRECT(J71))+SUMIF(INDIRECT(H71),'1-Configuracion'!E76,INDIRECT(J71))</f>
        <v>0</v>
      </c>
      <c r="H76" s="6">
        <f t="shared" ca="1" si="68"/>
        <v>0</v>
      </c>
      <c r="I76" s="6">
        <f t="shared" ca="1" si="69"/>
        <v>0</v>
      </c>
      <c r="J76" s="6">
        <f t="shared" ca="1" si="70"/>
        <v>0</v>
      </c>
      <c r="K76" s="6">
        <f ca="1">SUMIF(INDIRECT(F71),'1-Configuracion'!E76,INDIRECT(K71))+SUMIF(INDIRECT(H71),'1-Configuracion'!E76,INDIRECT(L71))</f>
        <v>0</v>
      </c>
      <c r="L76" s="6">
        <f ca="1">SUMIF(INDIRECT(F71),'1-Configuracion'!E76,INDIRECT(L71))+SUMIF(INDIRECT(H71),'1-Configuracion'!E76,INDIRECT(K71))</f>
        <v>0</v>
      </c>
      <c r="M76" s="100">
        <f t="shared" ca="1" si="71"/>
        <v>0</v>
      </c>
      <c r="N76" s="56">
        <f t="shared" ca="1" si="72"/>
        <v>0</v>
      </c>
      <c r="P76" s="81" t="str">
        <f t="shared" si="73"/>
        <v>Deportivo de la Coruña</v>
      </c>
      <c r="Q76" s="85">
        <f t="shared" ca="1" si="74"/>
        <v>0</v>
      </c>
      <c r="R76" s="6">
        <f t="shared" ca="1" si="59"/>
        <v>0</v>
      </c>
      <c r="S76" s="6">
        <f t="shared" ca="1" si="60"/>
        <v>0</v>
      </c>
      <c r="T76" s="6">
        <f t="shared" ca="1" si="61"/>
        <v>0</v>
      </c>
      <c r="U76" s="6">
        <f t="shared" ca="1" si="62"/>
        <v>0</v>
      </c>
      <c r="V76" s="6">
        <f t="shared" ca="1" si="63"/>
        <v>0</v>
      </c>
      <c r="W76" s="6">
        <f t="shared" ca="1" si="64"/>
        <v>0</v>
      </c>
      <c r="X76" s="8">
        <f t="shared" ca="1" si="65"/>
        <v>0</v>
      </c>
      <c r="Y76" s="8">
        <f t="shared" ca="1" si="66"/>
        <v>0</v>
      </c>
      <c r="Z76" s="61" t="e">
        <f ca="1">MATCH(P76,AC72:AC91,0)</f>
        <v>#N/A</v>
      </c>
      <c r="AB76">
        <v>5</v>
      </c>
      <c r="AC76" s="81" t="str">
        <f ca="1">INDEX(P72:P91,MATCH(LARGE(Y72:Y91,AB76),Y72:Y91,0))</f>
        <v>Atlethic Club</v>
      </c>
      <c r="AD76" s="85">
        <f ca="1">LOOKUP(AC76,P72:P91,Q72:Q91)</f>
        <v>0</v>
      </c>
      <c r="AE76" s="6">
        <f ca="1">LOOKUP(AC76,P72:P91,R72:R91)</f>
        <v>0</v>
      </c>
      <c r="AF76" s="6">
        <f ca="1">LOOKUP(AC76,P72:P91,S72:S91)</f>
        <v>0</v>
      </c>
      <c r="AG76" s="6">
        <f ca="1">LOOKUP(AC76,P72:P91,T72:T91)</f>
        <v>0</v>
      </c>
      <c r="AH76" s="6">
        <f ca="1">LOOKUP(AC76,P72:P91,U72:U91)</f>
        <v>0</v>
      </c>
      <c r="AI76" s="6">
        <f ca="1">LOOKUP(AC76,P72:P91,V72:V91)</f>
        <v>0</v>
      </c>
      <c r="AJ76" s="6">
        <f ca="1">LOOKUP(AC76,P72:P91,W72:W91)</f>
        <v>0</v>
      </c>
      <c r="AK76" s="8">
        <f ca="1">LOOKUP(AC76,P72:P91,X72:X91)</f>
        <v>0</v>
      </c>
      <c r="AL76" s="8">
        <f ca="1">LOOKUP(AC76,P72:P91,Y72:Y91)</f>
        <v>0</v>
      </c>
    </row>
    <row r="77" spans="5:38" x14ac:dyDescent="0.25">
      <c r="E77" s="81" t="str">
        <f t="shared" si="67"/>
        <v>F.C. Barcelona</v>
      </c>
      <c r="F77" s="85">
        <f ca="1">SUMIF(INDIRECT(F71),'1-Configuracion'!E77,INDIRECT(G71))+SUMIF(INDIRECT(H71),'1-Configuracion'!E77,INDIRECT(I71))</f>
        <v>0</v>
      </c>
      <c r="G77" s="6">
        <f ca="1">SUMIF(INDIRECT(F71),'1-Configuracion'!E77,INDIRECT(J71))+SUMIF(INDIRECT(H71),'1-Configuracion'!E77,INDIRECT(J71))</f>
        <v>0</v>
      </c>
      <c r="H77" s="6">
        <f t="shared" ca="1" si="68"/>
        <v>0</v>
      </c>
      <c r="I77" s="6">
        <f t="shared" ca="1" si="69"/>
        <v>0</v>
      </c>
      <c r="J77" s="6">
        <f t="shared" ca="1" si="70"/>
        <v>0</v>
      </c>
      <c r="K77" s="6">
        <f ca="1">SUMIF(INDIRECT(F71),'1-Configuracion'!E77,INDIRECT(K71))+SUMIF(INDIRECT(H71),'1-Configuracion'!E77,INDIRECT(L71))</f>
        <v>0</v>
      </c>
      <c r="L77" s="6">
        <f ca="1">SUMIF(INDIRECT(F71),'1-Configuracion'!E77,INDIRECT(L71))+SUMIF(INDIRECT(H71),'1-Configuracion'!E77,INDIRECT(K71))</f>
        <v>0</v>
      </c>
      <c r="M77" s="100">
        <f t="shared" ca="1" si="71"/>
        <v>0</v>
      </c>
      <c r="N77" s="56">
        <f t="shared" ca="1" si="72"/>
        <v>0</v>
      </c>
      <c r="P77" s="81" t="str">
        <f t="shared" si="73"/>
        <v>F.C. Barcelona</v>
      </c>
      <c r="Q77" s="85">
        <f t="shared" ca="1" si="74"/>
        <v>0</v>
      </c>
      <c r="R77" s="6">
        <f t="shared" ca="1" si="59"/>
        <v>0</v>
      </c>
      <c r="S77" s="6">
        <f t="shared" ca="1" si="60"/>
        <v>0</v>
      </c>
      <c r="T77" s="6">
        <f t="shared" ca="1" si="61"/>
        <v>0</v>
      </c>
      <c r="U77" s="6">
        <f t="shared" ca="1" si="62"/>
        <v>0</v>
      </c>
      <c r="V77" s="6">
        <f t="shared" ca="1" si="63"/>
        <v>0</v>
      </c>
      <c r="W77" s="6">
        <f t="shared" ca="1" si="64"/>
        <v>0</v>
      </c>
      <c r="X77" s="8">
        <f t="shared" ca="1" si="65"/>
        <v>0</v>
      </c>
      <c r="Y77" s="8">
        <f t="shared" ca="1" si="66"/>
        <v>0</v>
      </c>
      <c r="Z77" s="61" t="e">
        <f ca="1">MATCH(P77,AC72:AC91,0)</f>
        <v>#N/A</v>
      </c>
      <c r="AB77">
        <v>6</v>
      </c>
      <c r="AC77" s="81" t="str">
        <f ca="1">INDEX(P72:P91,MATCH(LARGE(Y72:Y91,AB77),Y72:Y91,0))</f>
        <v>Atlethic Club</v>
      </c>
      <c r="AD77" s="85">
        <f ca="1">LOOKUP(AC77,P72:P91,Q72:Q91)</f>
        <v>0</v>
      </c>
      <c r="AE77" s="6">
        <f ca="1">LOOKUP(AC77,P72:P91,R72:R91)</f>
        <v>0</v>
      </c>
      <c r="AF77" s="6">
        <f ca="1">LOOKUP(AC77,P72:P91,S72:S91)</f>
        <v>0</v>
      </c>
      <c r="AG77" s="6">
        <f ca="1">LOOKUP(AC77,P72:P91,T72:T91)</f>
        <v>0</v>
      </c>
      <c r="AH77" s="6">
        <f ca="1">LOOKUP(AC77,P72:P91,U72:U91)</f>
        <v>0</v>
      </c>
      <c r="AI77" s="6">
        <f ca="1">LOOKUP(AC77,P72:P91,V72:V91)</f>
        <v>0</v>
      </c>
      <c r="AJ77" s="6">
        <f ca="1">LOOKUP(AC77,P72:P91,W72:W91)</f>
        <v>0</v>
      </c>
      <c r="AK77" s="8">
        <f ca="1">LOOKUP(AC77,P72:P91,X72:X91)</f>
        <v>0</v>
      </c>
      <c r="AL77" s="8">
        <f ca="1">LOOKUP(AC77,P72:P91,Y72:Y91)</f>
        <v>0</v>
      </c>
    </row>
    <row r="78" spans="5:38" x14ac:dyDescent="0.25">
      <c r="E78" s="81" t="str">
        <f t="shared" si="67"/>
        <v>Getafe C.F.</v>
      </c>
      <c r="F78" s="85">
        <f ca="1">SUMIF(INDIRECT(F71),'1-Configuracion'!E78,INDIRECT(G71))+SUMIF(INDIRECT(H71),'1-Configuracion'!E78,INDIRECT(I71))</f>
        <v>0</v>
      </c>
      <c r="G78" s="6">
        <f ca="1">SUMIF(INDIRECT(F71),'1-Configuracion'!E78,INDIRECT(J71))+SUMIF(INDIRECT(H71),'1-Configuracion'!E78,INDIRECT(J71))</f>
        <v>0</v>
      </c>
      <c r="H78" s="6">
        <f t="shared" ca="1" si="68"/>
        <v>0</v>
      </c>
      <c r="I78" s="6">
        <f t="shared" ca="1" si="69"/>
        <v>0</v>
      </c>
      <c r="J78" s="6">
        <f t="shared" ca="1" si="70"/>
        <v>0</v>
      </c>
      <c r="K78" s="6">
        <f ca="1">SUMIF(INDIRECT(F71),'1-Configuracion'!E78,INDIRECT(K71))+SUMIF(INDIRECT(H71),'1-Configuracion'!E78,INDIRECT(L71))</f>
        <v>0</v>
      </c>
      <c r="L78" s="6">
        <f ca="1">SUMIF(INDIRECT(F71),'1-Configuracion'!E78,INDIRECT(L71))+SUMIF(INDIRECT(H71),'1-Configuracion'!E78,INDIRECT(K71))</f>
        <v>0</v>
      </c>
      <c r="M78" s="100">
        <f t="shared" ca="1" si="71"/>
        <v>0</v>
      </c>
      <c r="N78" s="56">
        <f t="shared" ca="1" si="72"/>
        <v>0</v>
      </c>
      <c r="P78" s="81" t="str">
        <f t="shared" si="73"/>
        <v>Getafe C.F.</v>
      </c>
      <c r="Q78" s="85">
        <f t="shared" ca="1" si="74"/>
        <v>0</v>
      </c>
      <c r="R78" s="6">
        <f t="shared" ca="1" si="59"/>
        <v>0</v>
      </c>
      <c r="S78" s="6">
        <f t="shared" ca="1" si="60"/>
        <v>0</v>
      </c>
      <c r="T78" s="6">
        <f t="shared" ca="1" si="61"/>
        <v>0</v>
      </c>
      <c r="U78" s="6">
        <f t="shared" ca="1" si="62"/>
        <v>0</v>
      </c>
      <c r="V78" s="6">
        <f t="shared" ca="1" si="63"/>
        <v>0</v>
      </c>
      <c r="W78" s="6">
        <f t="shared" ca="1" si="64"/>
        <v>0</v>
      </c>
      <c r="X78" s="8">
        <f t="shared" ca="1" si="65"/>
        <v>0</v>
      </c>
      <c r="Y78" s="8">
        <f t="shared" ca="1" si="66"/>
        <v>0</v>
      </c>
      <c r="Z78" s="61" t="e">
        <f ca="1">MATCH(P78,AC72:AC91,0)</f>
        <v>#N/A</v>
      </c>
      <c r="AB78">
        <v>7</v>
      </c>
      <c r="AC78" s="81" t="str">
        <f ca="1">INDEX(P72:P91,MATCH(LARGE(Y72:Y91,AB78),Y72:Y91,0))</f>
        <v>Atlethic Club</v>
      </c>
      <c r="AD78" s="85">
        <f ca="1">LOOKUP(AC78,P72:P91,Q72:Q91)</f>
        <v>0</v>
      </c>
      <c r="AE78" s="6">
        <f ca="1">LOOKUP(AC78,P72:P91,R72:R91)</f>
        <v>0</v>
      </c>
      <c r="AF78" s="6">
        <f ca="1">LOOKUP(AC78,P72:P91,S72:S91)</f>
        <v>0</v>
      </c>
      <c r="AG78" s="6">
        <f ca="1">LOOKUP(AC78,P72:P91,T72:T91)</f>
        <v>0</v>
      </c>
      <c r="AH78" s="6">
        <f ca="1">LOOKUP(AC78,P72:P91,U72:U91)</f>
        <v>0</v>
      </c>
      <c r="AI78" s="6">
        <f ca="1">LOOKUP(AC78,P72:P91,V72:V91)</f>
        <v>0</v>
      </c>
      <c r="AJ78" s="6">
        <f ca="1">LOOKUP(AC78,P72:P91,W72:W91)</f>
        <v>0</v>
      </c>
      <c r="AK78" s="8">
        <f ca="1">LOOKUP(AC78,P72:P91,X72:X91)</f>
        <v>0</v>
      </c>
      <c r="AL78" s="8">
        <f ca="1">LOOKUP(AC78,P72:P91,Y72:Y91)</f>
        <v>0</v>
      </c>
    </row>
    <row r="79" spans="5:38" x14ac:dyDescent="0.25">
      <c r="E79" s="81" t="str">
        <f t="shared" si="67"/>
        <v>Granada C.F.</v>
      </c>
      <c r="F79" s="85">
        <f ca="1">SUMIF(INDIRECT(F71),'1-Configuracion'!E79,INDIRECT(G71))+SUMIF(INDIRECT(H71),'1-Configuracion'!E79,INDIRECT(I71))</f>
        <v>0</v>
      </c>
      <c r="G79" s="6">
        <f ca="1">SUMIF(INDIRECT(F71),'1-Configuracion'!E79,INDIRECT(J71))+SUMIF(INDIRECT(H71),'1-Configuracion'!E79,INDIRECT(J71))</f>
        <v>0</v>
      </c>
      <c r="H79" s="6">
        <f t="shared" ca="1" si="68"/>
        <v>0</v>
      </c>
      <c r="I79" s="6">
        <f t="shared" ca="1" si="69"/>
        <v>0</v>
      </c>
      <c r="J79" s="6">
        <f t="shared" ca="1" si="70"/>
        <v>0</v>
      </c>
      <c r="K79" s="6">
        <f ca="1">SUMIF(INDIRECT(F71),'1-Configuracion'!E79,INDIRECT(K71))+SUMIF(INDIRECT(H71),'1-Configuracion'!E79,INDIRECT(L71))</f>
        <v>0</v>
      </c>
      <c r="L79" s="6">
        <f ca="1">SUMIF(INDIRECT(F71),'1-Configuracion'!E79,INDIRECT(L71))+SUMIF(INDIRECT(H71),'1-Configuracion'!E79,INDIRECT(K71))</f>
        <v>0</v>
      </c>
      <c r="M79" s="100">
        <f t="shared" ca="1" si="71"/>
        <v>0</v>
      </c>
      <c r="N79" s="56">
        <f t="shared" ca="1" si="72"/>
        <v>0</v>
      </c>
      <c r="P79" s="81" t="str">
        <f t="shared" si="73"/>
        <v>Granada C.F.</v>
      </c>
      <c r="Q79" s="85">
        <f t="shared" ca="1" si="74"/>
        <v>0</v>
      </c>
      <c r="R79" s="6">
        <f t="shared" ca="1" si="59"/>
        <v>0</v>
      </c>
      <c r="S79" s="6">
        <f t="shared" ca="1" si="60"/>
        <v>0</v>
      </c>
      <c r="T79" s="6">
        <f t="shared" ca="1" si="61"/>
        <v>0</v>
      </c>
      <c r="U79" s="6">
        <f t="shared" ca="1" si="62"/>
        <v>0</v>
      </c>
      <c r="V79" s="6">
        <f t="shared" ca="1" si="63"/>
        <v>0</v>
      </c>
      <c r="W79" s="6">
        <f t="shared" ca="1" si="64"/>
        <v>0</v>
      </c>
      <c r="X79" s="8">
        <f t="shared" ca="1" si="65"/>
        <v>0</v>
      </c>
      <c r="Y79" s="8">
        <f t="shared" ca="1" si="66"/>
        <v>0</v>
      </c>
      <c r="Z79" s="61" t="e">
        <f ca="1">MATCH(P79,AC72:AC91,0)</f>
        <v>#N/A</v>
      </c>
      <c r="AB79">
        <v>8</v>
      </c>
      <c r="AC79" s="81" t="str">
        <f ca="1">INDEX(P72:P91,MATCH(LARGE(Y72:Y91,AB79),Y72:Y91,0))</f>
        <v>Atlethic Club</v>
      </c>
      <c r="AD79" s="85">
        <f ca="1">LOOKUP(AC79,P72:P91,Q72:Q91)</f>
        <v>0</v>
      </c>
      <c r="AE79" s="6">
        <f ca="1">LOOKUP(AC79,P72:P91,R72:R91)</f>
        <v>0</v>
      </c>
      <c r="AF79" s="6">
        <f ca="1">LOOKUP(AC79,P72:P91,S72:S91)</f>
        <v>0</v>
      </c>
      <c r="AG79" s="6">
        <f ca="1">LOOKUP(AC79,P72:P91,T72:T91)</f>
        <v>0</v>
      </c>
      <c r="AH79" s="6">
        <f ca="1">LOOKUP(AC79,P72:P91,U72:U91)</f>
        <v>0</v>
      </c>
      <c r="AI79" s="6">
        <f ca="1">LOOKUP(AC79,P72:P91,V72:V91)</f>
        <v>0</v>
      </c>
      <c r="AJ79" s="6">
        <f ca="1">LOOKUP(AC79,P72:P91,W72:W91)</f>
        <v>0</v>
      </c>
      <c r="AK79" s="8">
        <f ca="1">LOOKUP(AC79,P72:P91,X72:X91)</f>
        <v>0</v>
      </c>
      <c r="AL79" s="8">
        <f ca="1">LOOKUP(AC79,P72:P91,Y72:Y91)</f>
        <v>0</v>
      </c>
    </row>
    <row r="80" spans="5:38" x14ac:dyDescent="0.25">
      <c r="E80" s="81" t="str">
        <f t="shared" si="67"/>
        <v>Levante U.D.</v>
      </c>
      <c r="F80" s="85">
        <f ca="1">SUMIF(INDIRECT(F71),'1-Configuracion'!E80,INDIRECT(G71))+SUMIF(INDIRECT(H71),'1-Configuracion'!E80,INDIRECT(I71))</f>
        <v>0</v>
      </c>
      <c r="G80" s="6">
        <f ca="1">SUMIF(INDIRECT(F71),'1-Configuracion'!E80,INDIRECT(J71))+SUMIF(INDIRECT(H71),'1-Configuracion'!E80,INDIRECT(J71))</f>
        <v>0</v>
      </c>
      <c r="H80" s="6">
        <f t="shared" ca="1" si="68"/>
        <v>0</v>
      </c>
      <c r="I80" s="6">
        <f t="shared" ca="1" si="69"/>
        <v>0</v>
      </c>
      <c r="J80" s="6">
        <f t="shared" ca="1" si="70"/>
        <v>0</v>
      </c>
      <c r="K80" s="6">
        <f ca="1">SUMIF(INDIRECT(F71),'1-Configuracion'!E80,INDIRECT(K71))+SUMIF(INDIRECT(H71),'1-Configuracion'!E80,INDIRECT(L71))</f>
        <v>0</v>
      </c>
      <c r="L80" s="6">
        <f ca="1">SUMIF(INDIRECT(F71),'1-Configuracion'!E80,INDIRECT(L71))+SUMIF(INDIRECT(H71),'1-Configuracion'!E80,INDIRECT(K71))</f>
        <v>0</v>
      </c>
      <c r="M80" s="100">
        <f t="shared" ca="1" si="71"/>
        <v>0</v>
      </c>
      <c r="N80" s="56">
        <f t="shared" ca="1" si="72"/>
        <v>0</v>
      </c>
      <c r="P80" s="81" t="str">
        <f t="shared" si="73"/>
        <v>Levante U.D.</v>
      </c>
      <c r="Q80" s="85">
        <f t="shared" ca="1" si="74"/>
        <v>0</v>
      </c>
      <c r="R80" s="6">
        <f t="shared" ca="1" si="59"/>
        <v>0</v>
      </c>
      <c r="S80" s="6">
        <f t="shared" ca="1" si="60"/>
        <v>0</v>
      </c>
      <c r="T80" s="6">
        <f t="shared" ca="1" si="61"/>
        <v>0</v>
      </c>
      <c r="U80" s="6">
        <f t="shared" ca="1" si="62"/>
        <v>0</v>
      </c>
      <c r="V80" s="6">
        <f t="shared" ca="1" si="63"/>
        <v>0</v>
      </c>
      <c r="W80" s="6">
        <f t="shared" ca="1" si="64"/>
        <v>0</v>
      </c>
      <c r="X80" s="8">
        <f t="shared" ca="1" si="65"/>
        <v>0</v>
      </c>
      <c r="Y80" s="8">
        <f t="shared" ca="1" si="66"/>
        <v>0</v>
      </c>
      <c r="Z80" s="61" t="e">
        <f ca="1">MATCH(P80,AC72:AC91,0)</f>
        <v>#N/A</v>
      </c>
      <c r="AB80">
        <v>9</v>
      </c>
      <c r="AC80" s="81" t="str">
        <f ca="1">INDEX(P72:P91,MATCH(LARGE(Y72:Y91,AB80),Y72:Y91,0))</f>
        <v>Atlethic Club</v>
      </c>
      <c r="AD80" s="85">
        <f ca="1">LOOKUP(AC80,P72:P91,Q72:Q91)</f>
        <v>0</v>
      </c>
      <c r="AE80" s="6">
        <f ca="1">LOOKUP(AC80,P72:P91,R72:R91)</f>
        <v>0</v>
      </c>
      <c r="AF80" s="6">
        <f ca="1">LOOKUP(AC80,P72:P91,S72:S91)</f>
        <v>0</v>
      </c>
      <c r="AG80" s="6">
        <f ca="1">LOOKUP(AC80,P72:P91,T72:T91)</f>
        <v>0</v>
      </c>
      <c r="AH80" s="6">
        <f ca="1">LOOKUP(AC80,P72:P91,U72:U91)</f>
        <v>0</v>
      </c>
      <c r="AI80" s="6">
        <f ca="1">LOOKUP(AC80,P72:P91,V72:V91)</f>
        <v>0</v>
      </c>
      <c r="AJ80" s="6">
        <f ca="1">LOOKUP(AC80,P72:P91,W72:W91)</f>
        <v>0</v>
      </c>
      <c r="AK80" s="8">
        <f ca="1">LOOKUP(AC80,P72:P91,X72:X91)</f>
        <v>0</v>
      </c>
      <c r="AL80" s="8">
        <f ca="1">LOOKUP(AC80,P72:P91,Y72:Y91)</f>
        <v>0</v>
      </c>
    </row>
    <row r="81" spans="5:38" x14ac:dyDescent="0.25">
      <c r="E81" s="81" t="str">
        <f t="shared" si="67"/>
        <v>Málaga C.F.</v>
      </c>
      <c r="F81" s="85">
        <f ca="1">SUMIF(INDIRECT(F71),'1-Configuracion'!E81,INDIRECT(G71))+SUMIF(INDIRECT(H71),'1-Configuracion'!E81,INDIRECT(I71))</f>
        <v>0</v>
      </c>
      <c r="G81" s="6">
        <f ca="1">SUMIF(INDIRECT(F71),'1-Configuracion'!E81,INDIRECT(J71))+SUMIF(INDIRECT(H71),'1-Configuracion'!E81,INDIRECT(J71))</f>
        <v>0</v>
      </c>
      <c r="H81" s="6">
        <f t="shared" ca="1" si="68"/>
        <v>0</v>
      </c>
      <c r="I81" s="6">
        <f t="shared" ca="1" si="69"/>
        <v>0</v>
      </c>
      <c r="J81" s="6">
        <f t="shared" ca="1" si="70"/>
        <v>0</v>
      </c>
      <c r="K81" s="6">
        <f ca="1">SUMIF(INDIRECT(F71),'1-Configuracion'!E81,INDIRECT(K71))+SUMIF(INDIRECT(H71),'1-Configuracion'!E81,INDIRECT(L71))</f>
        <v>0</v>
      </c>
      <c r="L81" s="6">
        <f ca="1">SUMIF(INDIRECT(F71),'1-Configuracion'!E81,INDIRECT(L71))+SUMIF(INDIRECT(H71),'1-Configuracion'!E81,INDIRECT(K71))</f>
        <v>0</v>
      </c>
      <c r="M81" s="100">
        <f t="shared" ca="1" si="71"/>
        <v>0</v>
      </c>
      <c r="N81" s="56">
        <f t="shared" ca="1" si="72"/>
        <v>0</v>
      </c>
      <c r="P81" s="81" t="str">
        <f t="shared" si="73"/>
        <v>Málaga C.F.</v>
      </c>
      <c r="Q81" s="85">
        <f t="shared" ca="1" si="74"/>
        <v>0</v>
      </c>
      <c r="R81" s="6">
        <f t="shared" ca="1" si="59"/>
        <v>0</v>
      </c>
      <c r="S81" s="6">
        <f t="shared" ca="1" si="60"/>
        <v>0</v>
      </c>
      <c r="T81" s="6">
        <f t="shared" ca="1" si="61"/>
        <v>0</v>
      </c>
      <c r="U81" s="6">
        <f t="shared" ca="1" si="62"/>
        <v>0</v>
      </c>
      <c r="V81" s="6">
        <f t="shared" ca="1" si="63"/>
        <v>0</v>
      </c>
      <c r="W81" s="6">
        <f t="shared" ca="1" si="64"/>
        <v>0</v>
      </c>
      <c r="X81" s="8">
        <f t="shared" ca="1" si="65"/>
        <v>0</v>
      </c>
      <c r="Y81" s="8">
        <f t="shared" ca="1" si="66"/>
        <v>0</v>
      </c>
      <c r="Z81" s="61" t="e">
        <f ca="1">MATCH(P81,AC72:AC91,0)</f>
        <v>#N/A</v>
      </c>
      <c r="AB81">
        <v>10</v>
      </c>
      <c r="AC81" s="81" t="str">
        <f ca="1">INDEX(P72:P91,MATCH(LARGE(Y72:Y91,AB81),Y72:Y91,0))</f>
        <v>Atlethic Club</v>
      </c>
      <c r="AD81" s="85">
        <f ca="1">LOOKUP(AC81,P72:P91,Q72:Q91)</f>
        <v>0</v>
      </c>
      <c r="AE81" s="6">
        <f ca="1">LOOKUP(AC81,P72:P91,R72:R91)</f>
        <v>0</v>
      </c>
      <c r="AF81" s="6">
        <f ca="1">LOOKUP(AC81,P72:P91,S72:S91)</f>
        <v>0</v>
      </c>
      <c r="AG81" s="6">
        <f ca="1">LOOKUP(AC81,P72:P91,T72:T91)</f>
        <v>0</v>
      </c>
      <c r="AH81" s="6">
        <f ca="1">LOOKUP(AC81,P72:P91,U72:U91)</f>
        <v>0</v>
      </c>
      <c r="AI81" s="6">
        <f ca="1">LOOKUP(AC81,P72:P91,V72:V91)</f>
        <v>0</v>
      </c>
      <c r="AJ81" s="6">
        <f ca="1">LOOKUP(AC81,P72:P91,W72:W91)</f>
        <v>0</v>
      </c>
      <c r="AK81" s="8">
        <f ca="1">LOOKUP(AC81,P72:P91,X72:X91)</f>
        <v>0</v>
      </c>
      <c r="AL81" s="8">
        <f ca="1">LOOKUP(AC81,P72:P91,Y72:Y91)</f>
        <v>0</v>
      </c>
    </row>
    <row r="82" spans="5:38" x14ac:dyDescent="0.25">
      <c r="E82" s="81" t="str">
        <f t="shared" si="67"/>
        <v>R.C.D. Español</v>
      </c>
      <c r="F82" s="85">
        <f ca="1">SUMIF(INDIRECT(F71),'1-Configuracion'!E82,INDIRECT(G71))+SUMIF(INDIRECT(H71),'1-Configuracion'!E82,INDIRECT(I71))</f>
        <v>0</v>
      </c>
      <c r="G82" s="6">
        <f ca="1">SUMIF(INDIRECT(F71),'1-Configuracion'!E82,INDIRECT(J71))+SUMIF(INDIRECT(H71),'1-Configuracion'!E82,INDIRECT(J71))</f>
        <v>0</v>
      </c>
      <c r="H82" s="6">
        <f t="shared" ca="1" si="68"/>
        <v>0</v>
      </c>
      <c r="I82" s="6">
        <f t="shared" ca="1" si="69"/>
        <v>0</v>
      </c>
      <c r="J82" s="6">
        <f t="shared" ca="1" si="70"/>
        <v>0</v>
      </c>
      <c r="K82" s="6">
        <f ca="1">SUMIF(INDIRECT(F71),'1-Configuracion'!E82,INDIRECT(K71))+SUMIF(INDIRECT(H71),'1-Configuracion'!E82,INDIRECT(L71))</f>
        <v>0</v>
      </c>
      <c r="L82" s="6">
        <f ca="1">SUMIF(INDIRECT(F71),'1-Configuracion'!E82,INDIRECT(L71))+SUMIF(INDIRECT(H71),'1-Configuracion'!E82,INDIRECT(K71))</f>
        <v>0</v>
      </c>
      <c r="M82" s="100">
        <f t="shared" ca="1" si="71"/>
        <v>0</v>
      </c>
      <c r="N82" s="56">
        <f t="shared" ca="1" si="72"/>
        <v>0</v>
      </c>
      <c r="P82" s="81" t="str">
        <f t="shared" si="73"/>
        <v>R.C.D. Español</v>
      </c>
      <c r="Q82" s="85">
        <f t="shared" ca="1" si="74"/>
        <v>0</v>
      </c>
      <c r="R82" s="6">
        <f t="shared" ca="1" si="59"/>
        <v>0</v>
      </c>
      <c r="S82" s="6">
        <f t="shared" ca="1" si="60"/>
        <v>0</v>
      </c>
      <c r="T82" s="6">
        <f t="shared" ca="1" si="61"/>
        <v>0</v>
      </c>
      <c r="U82" s="6">
        <f t="shared" ca="1" si="62"/>
        <v>0</v>
      </c>
      <c r="V82" s="6">
        <f t="shared" ca="1" si="63"/>
        <v>0</v>
      </c>
      <c r="W82" s="6">
        <f t="shared" ca="1" si="64"/>
        <v>0</v>
      </c>
      <c r="X82" s="8">
        <f t="shared" ca="1" si="65"/>
        <v>0</v>
      </c>
      <c r="Y82" s="8">
        <f t="shared" ca="1" si="66"/>
        <v>0</v>
      </c>
      <c r="Z82" s="61" t="e">
        <f ca="1">MATCH(P82,AC72:AC91,0)</f>
        <v>#N/A</v>
      </c>
      <c r="AB82">
        <v>11</v>
      </c>
      <c r="AC82" s="81" t="str">
        <f ca="1">INDEX(P72:P91,MATCH(LARGE(Y72:Y91,AB82),Y72:Y91,0))</f>
        <v>Atlethic Club</v>
      </c>
      <c r="AD82" s="85">
        <f ca="1">LOOKUP(AC82,P72:P91,Q72:Q91)</f>
        <v>0</v>
      </c>
      <c r="AE82" s="6">
        <f ca="1">LOOKUP(AC82,P72:P91,R72:R91)</f>
        <v>0</v>
      </c>
      <c r="AF82" s="6">
        <f ca="1">LOOKUP(AC82,P72:P91,S72:S91)</f>
        <v>0</v>
      </c>
      <c r="AG82" s="6">
        <f ca="1">LOOKUP(AC82,P72:P91,T72:T91)</f>
        <v>0</v>
      </c>
      <c r="AH82" s="6">
        <f ca="1">LOOKUP(AC82,P72:P91,U72:U91)</f>
        <v>0</v>
      </c>
      <c r="AI82" s="6">
        <f ca="1">LOOKUP(AC82,P72:P91,V72:V91)</f>
        <v>0</v>
      </c>
      <c r="AJ82" s="6">
        <f ca="1">LOOKUP(AC82,P72:P91,W72:W91)</f>
        <v>0</v>
      </c>
      <c r="AK82" s="8">
        <f ca="1">LOOKUP(AC82,P72:P91,X72:X91)</f>
        <v>0</v>
      </c>
      <c r="AL82" s="8">
        <f ca="1">LOOKUP(AC82,P72:P91,Y72:Y91)</f>
        <v>0</v>
      </c>
    </row>
    <row r="83" spans="5:38" x14ac:dyDescent="0.25">
      <c r="E83" s="81" t="str">
        <f t="shared" si="67"/>
        <v>R.C.D.Mallorca</v>
      </c>
      <c r="F83" s="85">
        <f ca="1">SUMIF(INDIRECT(F71),'1-Configuracion'!E83,INDIRECT(G71))+SUMIF(INDIRECT(H71),'1-Configuracion'!E83,INDIRECT(I71))</f>
        <v>0</v>
      </c>
      <c r="G83" s="6">
        <f ca="1">SUMIF(INDIRECT(F71),'1-Configuracion'!E83,INDIRECT(J71))+SUMIF(INDIRECT(H71),'1-Configuracion'!E83,INDIRECT(J71))</f>
        <v>0</v>
      </c>
      <c r="H83" s="6">
        <f t="shared" ca="1" si="68"/>
        <v>0</v>
      </c>
      <c r="I83" s="6">
        <f t="shared" ca="1" si="69"/>
        <v>0</v>
      </c>
      <c r="J83" s="6">
        <f t="shared" ca="1" si="70"/>
        <v>0</v>
      </c>
      <c r="K83" s="6">
        <f ca="1">SUMIF(INDIRECT(F71),'1-Configuracion'!E83,INDIRECT(K71))+SUMIF(INDIRECT(H71),'1-Configuracion'!E83,INDIRECT(L71))</f>
        <v>0</v>
      </c>
      <c r="L83" s="6">
        <f ca="1">SUMIF(INDIRECT(F71),'1-Configuracion'!E83,INDIRECT(L71))+SUMIF(INDIRECT(H71),'1-Configuracion'!E83,INDIRECT(K71))</f>
        <v>0</v>
      </c>
      <c r="M83" s="100">
        <f t="shared" ca="1" si="71"/>
        <v>0</v>
      </c>
      <c r="N83" s="56">
        <f t="shared" ca="1" si="72"/>
        <v>0</v>
      </c>
      <c r="P83" s="81" t="str">
        <f t="shared" si="73"/>
        <v>R.C.D.Mallorca</v>
      </c>
      <c r="Q83" s="85">
        <f t="shared" ca="1" si="74"/>
        <v>0</v>
      </c>
      <c r="R83" s="6">
        <f t="shared" ca="1" si="59"/>
        <v>0</v>
      </c>
      <c r="S83" s="6">
        <f t="shared" ca="1" si="60"/>
        <v>0</v>
      </c>
      <c r="T83" s="6">
        <f t="shared" ca="1" si="61"/>
        <v>0</v>
      </c>
      <c r="U83" s="6">
        <f t="shared" ca="1" si="62"/>
        <v>0</v>
      </c>
      <c r="V83" s="6">
        <f t="shared" ca="1" si="63"/>
        <v>0</v>
      </c>
      <c r="W83" s="6">
        <f t="shared" ca="1" si="64"/>
        <v>0</v>
      </c>
      <c r="X83" s="8">
        <f t="shared" ca="1" si="65"/>
        <v>0</v>
      </c>
      <c r="Y83" s="8">
        <f t="shared" ca="1" si="66"/>
        <v>0</v>
      </c>
      <c r="Z83" s="61" t="e">
        <f ca="1">MATCH(P83,AC72:AC91,0)</f>
        <v>#N/A</v>
      </c>
      <c r="AB83">
        <v>12</v>
      </c>
      <c r="AC83" s="81" t="str">
        <f ca="1">INDEX(P72:P91,MATCH(LARGE(Y72:Y91,AB83),Y72:Y91,0))</f>
        <v>Atlethic Club</v>
      </c>
      <c r="AD83" s="85">
        <f ca="1">LOOKUP(AC83,P72:P91,Q72:Q91)</f>
        <v>0</v>
      </c>
      <c r="AE83" s="6">
        <f ca="1">LOOKUP(AC83,P72:P91,R72:R91)</f>
        <v>0</v>
      </c>
      <c r="AF83" s="6">
        <f ca="1">LOOKUP(AC83,P72:P91,S72:S91)</f>
        <v>0</v>
      </c>
      <c r="AG83" s="6">
        <f ca="1">LOOKUP(AC83,P72:P91,T72:T91)</f>
        <v>0</v>
      </c>
      <c r="AH83" s="6">
        <f ca="1">LOOKUP(AC83,P72:P91,U72:U91)</f>
        <v>0</v>
      </c>
      <c r="AI83" s="6">
        <f ca="1">LOOKUP(AC83,P72:P91,V72:V91)</f>
        <v>0</v>
      </c>
      <c r="AJ83" s="6">
        <f ca="1">LOOKUP(AC83,P72:P91,W72:W91)</f>
        <v>0</v>
      </c>
      <c r="AK83" s="8">
        <f ca="1">LOOKUP(AC83,P72:P91,X72:X91)</f>
        <v>0</v>
      </c>
      <c r="AL83" s="8">
        <f ca="1">LOOKUP(AC83,P72:P91,Y72:Y91)</f>
        <v>0</v>
      </c>
    </row>
    <row r="84" spans="5:38" x14ac:dyDescent="0.25">
      <c r="E84" s="81" t="str">
        <f t="shared" si="67"/>
        <v>Rayo Vallecano</v>
      </c>
      <c r="F84" s="85">
        <f ca="1">SUMIF(INDIRECT(F71),'1-Configuracion'!E84,INDIRECT(G71))+SUMIF(INDIRECT(H71),'1-Configuracion'!E84,INDIRECT(I71))</f>
        <v>0</v>
      </c>
      <c r="G84" s="6">
        <f ca="1">SUMIF(INDIRECT(F71),'1-Configuracion'!E84,INDIRECT(J71))+SUMIF(INDIRECT(H71),'1-Configuracion'!E84,INDIRECT(J71))</f>
        <v>0</v>
      </c>
      <c r="H84" s="6">
        <f t="shared" ca="1" si="68"/>
        <v>0</v>
      </c>
      <c r="I84" s="6">
        <f t="shared" ca="1" si="69"/>
        <v>0</v>
      </c>
      <c r="J84" s="6">
        <f t="shared" ca="1" si="70"/>
        <v>0</v>
      </c>
      <c r="K84" s="6">
        <f ca="1">SUMIF(INDIRECT(F71),'1-Configuracion'!E84,INDIRECT(K71))+SUMIF(INDIRECT(H71),'1-Configuracion'!E84,INDIRECT(L71))</f>
        <v>0</v>
      </c>
      <c r="L84" s="6">
        <f ca="1">SUMIF(INDIRECT(F71),'1-Configuracion'!E84,INDIRECT(L71))+SUMIF(INDIRECT(H71),'1-Configuracion'!E84,INDIRECT(K71))</f>
        <v>0</v>
      </c>
      <c r="M84" s="100">
        <f t="shared" ca="1" si="71"/>
        <v>0</v>
      </c>
      <c r="N84" s="56">
        <f t="shared" ca="1" si="72"/>
        <v>0</v>
      </c>
      <c r="P84" s="81" t="str">
        <f t="shared" si="73"/>
        <v>Rayo Vallecano</v>
      </c>
      <c r="Q84" s="85">
        <f t="shared" ca="1" si="74"/>
        <v>0</v>
      </c>
      <c r="R84" s="6">
        <f t="shared" ca="1" si="59"/>
        <v>0</v>
      </c>
      <c r="S84" s="6">
        <f t="shared" ca="1" si="60"/>
        <v>0</v>
      </c>
      <c r="T84" s="6">
        <f t="shared" ca="1" si="61"/>
        <v>0</v>
      </c>
      <c r="U84" s="6">
        <f t="shared" ca="1" si="62"/>
        <v>0</v>
      </c>
      <c r="V84" s="6">
        <f t="shared" ca="1" si="63"/>
        <v>0</v>
      </c>
      <c r="W84" s="6">
        <f t="shared" ca="1" si="64"/>
        <v>0</v>
      </c>
      <c r="X84" s="8">
        <f t="shared" ca="1" si="65"/>
        <v>0</v>
      </c>
      <c r="Y84" s="8">
        <f t="shared" ca="1" si="66"/>
        <v>0</v>
      </c>
      <c r="Z84" s="61" t="e">
        <f ca="1">MATCH(P84,AC72:AC91,0)</f>
        <v>#N/A</v>
      </c>
      <c r="AB84">
        <v>13</v>
      </c>
      <c r="AC84" s="81" t="str">
        <f ca="1">INDEX(P72:P91,MATCH(LARGE(Y72:Y91,AB84),Y72:Y91,0))</f>
        <v>Atlethic Club</v>
      </c>
      <c r="AD84" s="85">
        <f ca="1">LOOKUP(AC84,P72:P91,Q72:Q91)</f>
        <v>0</v>
      </c>
      <c r="AE84" s="6">
        <f ca="1">LOOKUP(AC84,P72:P91,R72:R91)</f>
        <v>0</v>
      </c>
      <c r="AF84" s="6">
        <f ca="1">LOOKUP(AC84,P72:P91,S72:S91)</f>
        <v>0</v>
      </c>
      <c r="AG84" s="6">
        <f ca="1">LOOKUP(AC84,P72:P91,T72:T91)</f>
        <v>0</v>
      </c>
      <c r="AH84" s="6">
        <f ca="1">LOOKUP(AC84,P72:P91,U72:U91)</f>
        <v>0</v>
      </c>
      <c r="AI84" s="6">
        <f ca="1">LOOKUP(AC84,P72:P91,V72:V91)</f>
        <v>0</v>
      </c>
      <c r="AJ84" s="6">
        <f ca="1">LOOKUP(AC84,P72:P91,W72:W91)</f>
        <v>0</v>
      </c>
      <c r="AK84" s="8">
        <f ca="1">LOOKUP(AC84,P72:P91,X72:X91)</f>
        <v>0</v>
      </c>
      <c r="AL84" s="8">
        <f ca="1">LOOKUP(AC84,P72:P91,Y72:Y91)</f>
        <v>0</v>
      </c>
    </row>
    <row r="85" spans="5:38" x14ac:dyDescent="0.25">
      <c r="E85" s="81" t="str">
        <f t="shared" si="67"/>
        <v>Real Betis Balompié</v>
      </c>
      <c r="F85" s="85">
        <f ca="1">SUMIF(INDIRECT(F71),'1-Configuracion'!E85,INDIRECT(G71))+SUMIF(INDIRECT(H71),'1-Configuracion'!E85,INDIRECT(I71))</f>
        <v>0</v>
      </c>
      <c r="G85" s="6">
        <f ca="1">SUMIF(INDIRECT(F71),'1-Configuracion'!E85,INDIRECT(J71))+SUMIF(INDIRECT(H71),'1-Configuracion'!E85,INDIRECT(J71))</f>
        <v>0</v>
      </c>
      <c r="H85" s="6">
        <f t="shared" ca="1" si="68"/>
        <v>0</v>
      </c>
      <c r="I85" s="6">
        <f t="shared" ca="1" si="69"/>
        <v>0</v>
      </c>
      <c r="J85" s="6">
        <f t="shared" ca="1" si="70"/>
        <v>0</v>
      </c>
      <c r="K85" s="6">
        <f ca="1">SUMIF(INDIRECT(F71),'1-Configuracion'!E85,INDIRECT(K71))+SUMIF(INDIRECT(H71),'1-Configuracion'!E85,INDIRECT(L71))</f>
        <v>0</v>
      </c>
      <c r="L85" s="6">
        <f ca="1">SUMIF(INDIRECT(F71),'1-Configuracion'!E85,INDIRECT(L71))+SUMIF(INDIRECT(H71),'1-Configuracion'!E85,INDIRECT(K71))</f>
        <v>0</v>
      </c>
      <c r="M85" s="100">
        <f t="shared" ca="1" si="71"/>
        <v>0</v>
      </c>
      <c r="N85" s="56">
        <f t="shared" ca="1" si="72"/>
        <v>0</v>
      </c>
      <c r="P85" s="81" t="str">
        <f t="shared" si="73"/>
        <v>Real Betis Balompié</v>
      </c>
      <c r="Q85" s="85">
        <f t="shared" ca="1" si="74"/>
        <v>0</v>
      </c>
      <c r="R85" s="6">
        <f t="shared" ca="1" si="59"/>
        <v>0</v>
      </c>
      <c r="S85" s="6">
        <f t="shared" ca="1" si="60"/>
        <v>0</v>
      </c>
      <c r="T85" s="6">
        <f t="shared" ca="1" si="61"/>
        <v>0</v>
      </c>
      <c r="U85" s="6">
        <f t="shared" ca="1" si="62"/>
        <v>0</v>
      </c>
      <c r="V85" s="6">
        <f t="shared" ca="1" si="63"/>
        <v>0</v>
      </c>
      <c r="W85" s="6">
        <f t="shared" ca="1" si="64"/>
        <v>0</v>
      </c>
      <c r="X85" s="8">
        <f t="shared" ca="1" si="65"/>
        <v>0</v>
      </c>
      <c r="Y85" s="8">
        <f t="shared" ca="1" si="66"/>
        <v>0</v>
      </c>
      <c r="Z85" s="61" t="e">
        <f ca="1">MATCH(P85,AC72:AC91,0)</f>
        <v>#N/A</v>
      </c>
      <c r="AB85">
        <v>14</v>
      </c>
      <c r="AC85" s="81" t="str">
        <f ca="1">INDEX(P72:P91,MATCH(LARGE(Y72:Y91,AB85),Y72:Y91,0))</f>
        <v>Atlethic Club</v>
      </c>
      <c r="AD85" s="85">
        <f ca="1">LOOKUP(AC85,P72:P91,Q72:Q91)</f>
        <v>0</v>
      </c>
      <c r="AE85" s="6">
        <f ca="1">LOOKUP(AC85,P72:P91,R72:R91)</f>
        <v>0</v>
      </c>
      <c r="AF85" s="6">
        <f ca="1">LOOKUP(AC85,P72:P91,S72:S91)</f>
        <v>0</v>
      </c>
      <c r="AG85" s="6">
        <f ca="1">LOOKUP(AC85,P72:P91,T72:T91)</f>
        <v>0</v>
      </c>
      <c r="AH85" s="6">
        <f ca="1">LOOKUP(AC85,P72:P91,U72:U91)</f>
        <v>0</v>
      </c>
      <c r="AI85" s="6">
        <f ca="1">LOOKUP(AC85,P72:P91,V72:V91)</f>
        <v>0</v>
      </c>
      <c r="AJ85" s="6">
        <f ca="1">LOOKUP(AC85,P72:P91,W72:W91)</f>
        <v>0</v>
      </c>
      <c r="AK85" s="8">
        <f ca="1">LOOKUP(AC85,P72:P91,X72:X91)</f>
        <v>0</v>
      </c>
      <c r="AL85" s="8">
        <f ca="1">LOOKUP(AC85,P72:P91,Y72:Y91)</f>
        <v>0</v>
      </c>
    </row>
    <row r="86" spans="5:38" x14ac:dyDescent="0.25">
      <c r="E86" s="81" t="str">
        <f t="shared" si="67"/>
        <v>Real Madrid</v>
      </c>
      <c r="F86" s="85">
        <f ca="1">SUMIF(INDIRECT(F71),'1-Configuracion'!E86,INDIRECT(G71))+SUMIF(INDIRECT(H71),'1-Configuracion'!E86,INDIRECT(I71))</f>
        <v>0</v>
      </c>
      <c r="G86" s="6">
        <f ca="1">SUMIF(INDIRECT(F71),'1-Configuracion'!E86,INDIRECT(J71))+SUMIF(INDIRECT(H71),'1-Configuracion'!E86,INDIRECT(J71))</f>
        <v>0</v>
      </c>
      <c r="H86" s="6">
        <f t="shared" ca="1" si="68"/>
        <v>0</v>
      </c>
      <c r="I86" s="6">
        <f t="shared" ca="1" si="69"/>
        <v>0</v>
      </c>
      <c r="J86" s="6">
        <f t="shared" ca="1" si="70"/>
        <v>0</v>
      </c>
      <c r="K86" s="6">
        <f ca="1">SUMIF(INDIRECT(F71),'1-Configuracion'!E86,INDIRECT(K71))+SUMIF(INDIRECT(H71),'1-Configuracion'!E86,INDIRECT(L71))</f>
        <v>0</v>
      </c>
      <c r="L86" s="6">
        <f ca="1">SUMIF(INDIRECT(F71),'1-Configuracion'!E86,INDIRECT(L71))+SUMIF(INDIRECT(H71),'1-Configuracion'!E86,INDIRECT(K71))</f>
        <v>0</v>
      </c>
      <c r="M86" s="100">
        <f t="shared" ca="1" si="71"/>
        <v>0</v>
      </c>
      <c r="N86" s="56">
        <f t="shared" ca="1" si="72"/>
        <v>0</v>
      </c>
      <c r="P86" s="81" t="str">
        <f t="shared" si="73"/>
        <v>Real Madrid</v>
      </c>
      <c r="Q86" s="85">
        <f t="shared" ca="1" si="74"/>
        <v>0</v>
      </c>
      <c r="R86" s="6">
        <f t="shared" ca="1" si="59"/>
        <v>0</v>
      </c>
      <c r="S86" s="6">
        <f t="shared" ca="1" si="60"/>
        <v>0</v>
      </c>
      <c r="T86" s="6">
        <f t="shared" ca="1" si="61"/>
        <v>0</v>
      </c>
      <c r="U86" s="6">
        <f t="shared" ca="1" si="62"/>
        <v>0</v>
      </c>
      <c r="V86" s="6">
        <f t="shared" ca="1" si="63"/>
        <v>0</v>
      </c>
      <c r="W86" s="6">
        <f t="shared" ca="1" si="64"/>
        <v>0</v>
      </c>
      <c r="X86" s="8">
        <f t="shared" ca="1" si="65"/>
        <v>0</v>
      </c>
      <c r="Y86" s="8">
        <f t="shared" ca="1" si="66"/>
        <v>0</v>
      </c>
      <c r="Z86" s="61" t="e">
        <f ca="1">MATCH(P86,AC72:AC91,0)</f>
        <v>#N/A</v>
      </c>
      <c r="AB86">
        <v>15</v>
      </c>
      <c r="AC86" s="81" t="str">
        <f ca="1">INDEX(P72:P91,MATCH(LARGE(Y72:Y91,AB86),Y72:Y91,0))</f>
        <v>Atlethic Club</v>
      </c>
      <c r="AD86" s="85">
        <f ca="1">LOOKUP(AC86,P72:P91,Q72:Q91)</f>
        <v>0</v>
      </c>
      <c r="AE86" s="6">
        <f ca="1">LOOKUP(AC86,P72:P91,R72:R91)</f>
        <v>0</v>
      </c>
      <c r="AF86" s="6">
        <f ca="1">LOOKUP(AC86,P72:P91,S72:S91)</f>
        <v>0</v>
      </c>
      <c r="AG86" s="6">
        <f ca="1">LOOKUP(AC86,P72:P91,T72:T91)</f>
        <v>0</v>
      </c>
      <c r="AH86" s="6">
        <f ca="1">LOOKUP(AC86,P72:P91,U72:U91)</f>
        <v>0</v>
      </c>
      <c r="AI86" s="6">
        <f ca="1">LOOKUP(AC86,P72:P91,V72:V91)</f>
        <v>0</v>
      </c>
      <c r="AJ86" s="6">
        <f ca="1">LOOKUP(AC86,P72:P91,W72:W91)</f>
        <v>0</v>
      </c>
      <c r="AK86" s="8">
        <f ca="1">LOOKUP(AC86,P72:P91,X72:X91)</f>
        <v>0</v>
      </c>
      <c r="AL86" s="8">
        <f ca="1">LOOKUP(AC86,P72:P91,Y72:Y91)</f>
        <v>0</v>
      </c>
    </row>
    <row r="87" spans="5:38" x14ac:dyDescent="0.25">
      <c r="E87" s="81" t="str">
        <f t="shared" si="67"/>
        <v>Real Sociedad</v>
      </c>
      <c r="F87" s="85">
        <f ca="1">SUMIF(INDIRECT(F71),'1-Configuracion'!E87,INDIRECT(G71))+SUMIF(INDIRECT(H71),'1-Configuracion'!E87,INDIRECT(I71))</f>
        <v>0</v>
      </c>
      <c r="G87" s="6">
        <f ca="1">SUMIF(INDIRECT(F71),'1-Configuracion'!E87,INDIRECT(J71))+SUMIF(INDIRECT(H71),'1-Configuracion'!E87,INDIRECT(J71))</f>
        <v>0</v>
      </c>
      <c r="H87" s="6">
        <f t="shared" ca="1" si="68"/>
        <v>0</v>
      </c>
      <c r="I87" s="6">
        <f t="shared" ca="1" si="69"/>
        <v>0</v>
      </c>
      <c r="J87" s="6">
        <f t="shared" ca="1" si="70"/>
        <v>0</v>
      </c>
      <c r="K87" s="6">
        <f ca="1">SUMIF(INDIRECT(F71),'1-Configuracion'!E87,INDIRECT(K71))+SUMIF(INDIRECT(H71),'1-Configuracion'!E87,INDIRECT(L71))</f>
        <v>0</v>
      </c>
      <c r="L87" s="6">
        <f ca="1">SUMIF(INDIRECT(F71),'1-Configuracion'!E87,INDIRECT(L71))+SUMIF(INDIRECT(H71),'1-Configuracion'!E87,INDIRECT(K71))</f>
        <v>0</v>
      </c>
      <c r="M87" s="100">
        <f t="shared" ca="1" si="71"/>
        <v>0</v>
      </c>
      <c r="N87" s="56">
        <f t="shared" ca="1" si="72"/>
        <v>0</v>
      </c>
      <c r="P87" s="81" t="str">
        <f t="shared" si="73"/>
        <v>Real Sociedad</v>
      </c>
      <c r="Q87" s="85">
        <f t="shared" ca="1" si="74"/>
        <v>0</v>
      </c>
      <c r="R87" s="6">
        <f t="shared" ca="1" si="59"/>
        <v>0</v>
      </c>
      <c r="S87" s="6">
        <f t="shared" ca="1" si="60"/>
        <v>0</v>
      </c>
      <c r="T87" s="6">
        <f t="shared" ca="1" si="61"/>
        <v>0</v>
      </c>
      <c r="U87" s="6">
        <f t="shared" ca="1" si="62"/>
        <v>0</v>
      </c>
      <c r="V87" s="6">
        <f t="shared" ca="1" si="63"/>
        <v>0</v>
      </c>
      <c r="W87" s="6">
        <f t="shared" ca="1" si="64"/>
        <v>0</v>
      </c>
      <c r="X87" s="8">
        <f t="shared" ca="1" si="65"/>
        <v>0</v>
      </c>
      <c r="Y87" s="8">
        <f t="shared" ca="1" si="66"/>
        <v>0</v>
      </c>
      <c r="Z87" s="61" t="e">
        <f ca="1">MATCH(P87,AC72:AC91,0)</f>
        <v>#N/A</v>
      </c>
      <c r="AB87">
        <v>16</v>
      </c>
      <c r="AC87" s="81" t="str">
        <f ca="1">INDEX(P72:P91,MATCH(LARGE(Y72:Y91,AB87),Y72:Y91,0))</f>
        <v>Atlethic Club</v>
      </c>
      <c r="AD87" s="85">
        <f ca="1">LOOKUP(AC87,P72:P91,Q72:Q91)</f>
        <v>0</v>
      </c>
      <c r="AE87" s="6">
        <f ca="1">LOOKUP(AC87,P72:P91,R72:R91)</f>
        <v>0</v>
      </c>
      <c r="AF87" s="6">
        <f ca="1">LOOKUP(AC87,P72:P91,S72:S91)</f>
        <v>0</v>
      </c>
      <c r="AG87" s="6">
        <f ca="1">LOOKUP(AC87,P72:P91,T72:T91)</f>
        <v>0</v>
      </c>
      <c r="AH87" s="6">
        <f ca="1">LOOKUP(AC87,P72:P91,U72:U91)</f>
        <v>0</v>
      </c>
      <c r="AI87" s="6">
        <f ca="1">LOOKUP(AC87,P72:P91,V72:V91)</f>
        <v>0</v>
      </c>
      <c r="AJ87" s="6">
        <f ca="1">LOOKUP(AC87,P72:P91,W72:W91)</f>
        <v>0</v>
      </c>
      <c r="AK87" s="8">
        <f ca="1">LOOKUP(AC87,P72:P91,X72:X91)</f>
        <v>0</v>
      </c>
      <c r="AL87" s="8">
        <f ca="1">LOOKUP(AC87,P72:P91,Y72:Y91)</f>
        <v>0</v>
      </c>
    </row>
    <row r="88" spans="5:38" x14ac:dyDescent="0.25">
      <c r="E88" s="81" t="str">
        <f t="shared" si="67"/>
        <v>Real Valladolid</v>
      </c>
      <c r="F88" s="85">
        <f ca="1">SUMIF(INDIRECT(F71),'1-Configuracion'!E88,INDIRECT(G71))+SUMIF(INDIRECT(H71),'1-Configuracion'!E88,INDIRECT(I71))</f>
        <v>0</v>
      </c>
      <c r="G88" s="6">
        <f ca="1">SUMIF(INDIRECT(F71),'1-Configuracion'!E88,INDIRECT(J71))+SUMIF(INDIRECT(H71),'1-Configuracion'!E88,INDIRECT(J71))</f>
        <v>0</v>
      </c>
      <c r="H88" s="6">
        <f t="shared" ca="1" si="68"/>
        <v>0</v>
      </c>
      <c r="I88" s="6">
        <f t="shared" ca="1" si="69"/>
        <v>0</v>
      </c>
      <c r="J88" s="6">
        <f t="shared" ca="1" si="70"/>
        <v>0</v>
      </c>
      <c r="K88" s="6">
        <f ca="1">SUMIF(INDIRECT(F71),'1-Configuracion'!E88,INDIRECT(K71))+SUMIF(INDIRECT(H71),'1-Configuracion'!E88,INDIRECT(L71))</f>
        <v>0</v>
      </c>
      <c r="L88" s="6">
        <f ca="1">SUMIF(INDIRECT(F71),'1-Configuracion'!E88,INDIRECT(L71))+SUMIF(INDIRECT(H71),'1-Configuracion'!E88,INDIRECT(K71))</f>
        <v>0</v>
      </c>
      <c r="M88" s="100">
        <f t="shared" ca="1" si="71"/>
        <v>0</v>
      </c>
      <c r="N88" s="56">
        <f t="shared" ca="1" si="72"/>
        <v>0</v>
      </c>
      <c r="P88" s="81" t="str">
        <f t="shared" si="73"/>
        <v>Real Valladolid</v>
      </c>
      <c r="Q88" s="85">
        <f t="shared" ca="1" si="74"/>
        <v>0</v>
      </c>
      <c r="R88" s="6">
        <f t="shared" ca="1" si="59"/>
        <v>0</v>
      </c>
      <c r="S88" s="6">
        <f t="shared" ca="1" si="60"/>
        <v>0</v>
      </c>
      <c r="T88" s="6">
        <f t="shared" ca="1" si="61"/>
        <v>0</v>
      </c>
      <c r="U88" s="6">
        <f t="shared" ca="1" si="62"/>
        <v>0</v>
      </c>
      <c r="V88" s="6">
        <f t="shared" ca="1" si="63"/>
        <v>0</v>
      </c>
      <c r="W88" s="6">
        <f t="shared" ca="1" si="64"/>
        <v>0</v>
      </c>
      <c r="X88" s="8">
        <f t="shared" ca="1" si="65"/>
        <v>0</v>
      </c>
      <c r="Y88" s="8">
        <f t="shared" ca="1" si="66"/>
        <v>0</v>
      </c>
      <c r="Z88" s="61" t="e">
        <f ca="1">MATCH(P88,AC72:AC91,0)</f>
        <v>#N/A</v>
      </c>
      <c r="AB88">
        <v>17</v>
      </c>
      <c r="AC88" s="81" t="str">
        <f ca="1">INDEX(P72:P91,MATCH(LARGE(Y72:Y91,AB88),Y72:Y91,0))</f>
        <v>Atlethic Club</v>
      </c>
      <c r="AD88" s="85">
        <f ca="1">LOOKUP(AC88,P72:P91,Q72:Q91)</f>
        <v>0</v>
      </c>
      <c r="AE88" s="6">
        <f ca="1">LOOKUP(AC88,P72:P91,R72:R91)</f>
        <v>0</v>
      </c>
      <c r="AF88" s="6">
        <f ca="1">LOOKUP(AC88,P72:P91,S72:S91)</f>
        <v>0</v>
      </c>
      <c r="AG88" s="6">
        <f ca="1">LOOKUP(AC88,P72:P91,T72:T91)</f>
        <v>0</v>
      </c>
      <c r="AH88" s="6">
        <f ca="1">LOOKUP(AC88,P72:P91,U72:U91)</f>
        <v>0</v>
      </c>
      <c r="AI88" s="6">
        <f ca="1">LOOKUP(AC88,P72:P91,V72:V91)</f>
        <v>0</v>
      </c>
      <c r="AJ88" s="6">
        <f ca="1">LOOKUP(AC88,P72:P91,W72:W91)</f>
        <v>0</v>
      </c>
      <c r="AK88" s="8">
        <f ca="1">LOOKUP(AC88,P72:P91,X72:X91)</f>
        <v>0</v>
      </c>
      <c r="AL88" s="8">
        <f ca="1">LOOKUP(AC88,P72:P91,Y72:Y91)</f>
        <v>0</v>
      </c>
    </row>
    <row r="89" spans="5:38" x14ac:dyDescent="0.25">
      <c r="E89" s="81" t="str">
        <f t="shared" si="67"/>
        <v>Real Zaragoza</v>
      </c>
      <c r="F89" s="85">
        <f ca="1">SUMIF(INDIRECT(F71),'1-Configuracion'!E89,INDIRECT(G71))+SUMIF(INDIRECT(H71),'1-Configuracion'!E89,INDIRECT(I71))</f>
        <v>0</v>
      </c>
      <c r="G89" s="6">
        <f ca="1">SUMIF(INDIRECT(F71),'1-Configuracion'!E89,INDIRECT(J71))+SUMIF(INDIRECT(H71),'1-Configuracion'!E89,INDIRECT(J71))</f>
        <v>0</v>
      </c>
      <c r="H89" s="6">
        <f t="shared" ca="1" si="68"/>
        <v>0</v>
      </c>
      <c r="I89" s="6">
        <f t="shared" ca="1" si="69"/>
        <v>0</v>
      </c>
      <c r="J89" s="6">
        <f t="shared" ca="1" si="70"/>
        <v>0</v>
      </c>
      <c r="K89" s="6">
        <f ca="1">SUMIF(INDIRECT(F71),'1-Configuracion'!E89,INDIRECT(K71))+SUMIF(INDIRECT(H71),'1-Configuracion'!E89,INDIRECT(L71))</f>
        <v>0</v>
      </c>
      <c r="L89" s="6">
        <f ca="1">SUMIF(INDIRECT(F71),'1-Configuracion'!E89,INDIRECT(L71))+SUMIF(INDIRECT(H71),'1-Configuracion'!E89,INDIRECT(K71))</f>
        <v>0</v>
      </c>
      <c r="M89" s="100">
        <f t="shared" ca="1" si="71"/>
        <v>0</v>
      </c>
      <c r="N89" s="56">
        <f t="shared" ca="1" si="72"/>
        <v>0</v>
      </c>
      <c r="P89" s="81" t="str">
        <f t="shared" si="73"/>
        <v>Real Zaragoza</v>
      </c>
      <c r="Q89" s="85">
        <f t="shared" ca="1" si="74"/>
        <v>0</v>
      </c>
      <c r="R89" s="6">
        <f t="shared" ca="1" si="59"/>
        <v>0</v>
      </c>
      <c r="S89" s="6">
        <f t="shared" ca="1" si="60"/>
        <v>0</v>
      </c>
      <c r="T89" s="6">
        <f t="shared" ca="1" si="61"/>
        <v>0</v>
      </c>
      <c r="U89" s="6">
        <f t="shared" ca="1" si="62"/>
        <v>0</v>
      </c>
      <c r="V89" s="6">
        <f t="shared" ca="1" si="63"/>
        <v>0</v>
      </c>
      <c r="W89" s="6">
        <f t="shared" ca="1" si="64"/>
        <v>0</v>
      </c>
      <c r="X89" s="8">
        <f t="shared" ca="1" si="65"/>
        <v>0</v>
      </c>
      <c r="Y89" s="8">
        <f t="shared" ca="1" si="66"/>
        <v>0</v>
      </c>
      <c r="Z89" s="61" t="e">
        <f ca="1">MATCH(P89,AC72:AC91,0)</f>
        <v>#N/A</v>
      </c>
      <c r="AB89">
        <v>18</v>
      </c>
      <c r="AC89" s="81" t="str">
        <f ca="1">INDEX(P72:P91,MATCH(LARGE(Y72:Y91,AB89),Y72:Y91,0))</f>
        <v>Atlethic Club</v>
      </c>
      <c r="AD89" s="85">
        <f ca="1">LOOKUP(AC89,P72:P91,Q72:Q91)</f>
        <v>0</v>
      </c>
      <c r="AE89" s="6">
        <f ca="1">LOOKUP(AC89,P72:P91,R72:R91)</f>
        <v>0</v>
      </c>
      <c r="AF89" s="6">
        <f ca="1">LOOKUP(AC89,P72:P91,S72:S91)</f>
        <v>0</v>
      </c>
      <c r="AG89" s="6">
        <f ca="1">LOOKUP(AC89,P72:P91,T72:T91)</f>
        <v>0</v>
      </c>
      <c r="AH89" s="6">
        <f ca="1">LOOKUP(AC89,P72:P91,U72:U91)</f>
        <v>0</v>
      </c>
      <c r="AI89" s="6">
        <f ca="1">LOOKUP(AC89,P72:P91,V72:V91)</f>
        <v>0</v>
      </c>
      <c r="AJ89" s="6">
        <f ca="1">LOOKUP(AC89,P72:P91,W72:W91)</f>
        <v>0</v>
      </c>
      <c r="AK89" s="8">
        <f ca="1">LOOKUP(AC89,P72:P91,X72:X91)</f>
        <v>0</v>
      </c>
      <c r="AL89" s="8">
        <f ca="1">LOOKUP(AC89,P72:P91,Y72:Y91)</f>
        <v>0</v>
      </c>
    </row>
    <row r="90" spans="5:38" x14ac:dyDescent="0.25">
      <c r="E90" s="81" t="str">
        <f t="shared" si="67"/>
        <v>Sevilla F.C.</v>
      </c>
      <c r="F90" s="85">
        <f ca="1">SUMIF(INDIRECT(F71),'1-Configuracion'!E90,INDIRECT(G71))+SUMIF(INDIRECT(H71),'1-Configuracion'!E90,INDIRECT(I71))</f>
        <v>0</v>
      </c>
      <c r="G90" s="6">
        <f ca="1">SUMIF(INDIRECT(F71),'1-Configuracion'!E90,INDIRECT(J71))+SUMIF(INDIRECT(H71),'1-Configuracion'!E90,INDIRECT(J71))</f>
        <v>0</v>
      </c>
      <c r="H90" s="6">
        <f t="shared" ca="1" si="68"/>
        <v>0</v>
      </c>
      <c r="I90" s="6">
        <f t="shared" ca="1" si="69"/>
        <v>0</v>
      </c>
      <c r="J90" s="6">
        <f t="shared" ca="1" si="70"/>
        <v>0</v>
      </c>
      <c r="K90" s="6">
        <f ca="1">SUMIF(INDIRECT(F71),'1-Configuracion'!E90,INDIRECT(K71))+SUMIF(INDIRECT(H71),'1-Configuracion'!E90,INDIRECT(L71))</f>
        <v>0</v>
      </c>
      <c r="L90" s="6">
        <f ca="1">SUMIF(INDIRECT(F71),'1-Configuracion'!E90,INDIRECT(L71))+SUMIF(INDIRECT(H71),'1-Configuracion'!E90,INDIRECT(K71))</f>
        <v>0</v>
      </c>
      <c r="M90" s="100">
        <f t="shared" ca="1" si="71"/>
        <v>0</v>
      </c>
      <c r="N90" s="56">
        <f t="shared" ca="1" si="72"/>
        <v>0</v>
      </c>
      <c r="P90" s="81" t="str">
        <f t="shared" si="73"/>
        <v>Sevilla F.C.</v>
      </c>
      <c r="Q90" s="85">
        <f t="shared" ca="1" si="74"/>
        <v>0</v>
      </c>
      <c r="R90" s="6">
        <f t="shared" ca="1" si="59"/>
        <v>0</v>
      </c>
      <c r="S90" s="6">
        <f t="shared" ca="1" si="60"/>
        <v>0</v>
      </c>
      <c r="T90" s="6">
        <f t="shared" ca="1" si="61"/>
        <v>0</v>
      </c>
      <c r="U90" s="6">
        <f t="shared" ca="1" si="62"/>
        <v>0</v>
      </c>
      <c r="V90" s="6">
        <f t="shared" ca="1" si="63"/>
        <v>0</v>
      </c>
      <c r="W90" s="6">
        <f t="shared" ca="1" si="64"/>
        <v>0</v>
      </c>
      <c r="X90" s="8">
        <f t="shared" ca="1" si="65"/>
        <v>0</v>
      </c>
      <c r="Y90" s="8">
        <f t="shared" ca="1" si="66"/>
        <v>0</v>
      </c>
      <c r="Z90" s="61" t="e">
        <f ca="1">MATCH(P90,AC72:AC91,0)</f>
        <v>#N/A</v>
      </c>
      <c r="AB90">
        <v>19</v>
      </c>
      <c r="AC90" s="81" t="str">
        <f ca="1">INDEX(P72:P91,MATCH(LARGE(Y72:Y91,AB90),Y72:Y91,0))</f>
        <v>Atlethic Club</v>
      </c>
      <c r="AD90" s="85">
        <f ca="1">LOOKUP(AC90,P72:P91,Q72:Q91)</f>
        <v>0</v>
      </c>
      <c r="AE90" s="6">
        <f ca="1">LOOKUP(AC90,P72:P91,R72:R91)</f>
        <v>0</v>
      </c>
      <c r="AF90" s="6">
        <f ca="1">LOOKUP(AC90,P72:P91,S72:S91)</f>
        <v>0</v>
      </c>
      <c r="AG90" s="6">
        <f ca="1">LOOKUP(AC90,P72:P91,T72:T91)</f>
        <v>0</v>
      </c>
      <c r="AH90" s="6">
        <f ca="1">LOOKUP(AC90,P72:P91,U72:U91)</f>
        <v>0</v>
      </c>
      <c r="AI90" s="6">
        <f ca="1">LOOKUP(AC90,P72:P91,V72:V91)</f>
        <v>0</v>
      </c>
      <c r="AJ90" s="6">
        <f ca="1">LOOKUP(AC90,P72:P91,W72:W91)</f>
        <v>0</v>
      </c>
      <c r="AK90" s="8">
        <f ca="1">LOOKUP(AC90,P72:P91,X72:X91)</f>
        <v>0</v>
      </c>
      <c r="AL90" s="8">
        <f ca="1">LOOKUP(AC90,P72:P91,Y72:Y91)</f>
        <v>0</v>
      </c>
    </row>
    <row r="91" spans="5:38" ht="15.75" thickBot="1" x14ac:dyDescent="0.3">
      <c r="E91" s="82" t="str">
        <f t="shared" si="67"/>
        <v>Valencia C.F.</v>
      </c>
      <c r="F91" s="86">
        <f ca="1">SUMIF(INDIRECT(F71),'1-Configuracion'!E91,INDIRECT(G71))+SUMIF(INDIRECT(H71),'1-Configuracion'!E91,INDIRECT(I71))</f>
        <v>0</v>
      </c>
      <c r="G91" s="34">
        <f ca="1">SUMIF(INDIRECT(F71),'1-Configuracion'!E91,INDIRECT(J71))+SUMIF(INDIRECT(H71),'1-Configuracion'!E91,INDIRECT(J71))</f>
        <v>0</v>
      </c>
      <c r="H91" s="34">
        <f t="shared" ca="1" si="68"/>
        <v>0</v>
      </c>
      <c r="I91" s="34">
        <f t="shared" ca="1" si="69"/>
        <v>0</v>
      </c>
      <c r="J91" s="34">
        <f t="shared" ca="1" si="70"/>
        <v>0</v>
      </c>
      <c r="K91" s="34">
        <f ca="1">SUMIF(INDIRECT(F71),'1-Configuracion'!E91,INDIRECT(K71))+SUMIF(INDIRECT(H71),'1-Configuracion'!E91,INDIRECT(L71))</f>
        <v>0</v>
      </c>
      <c r="L91" s="34">
        <f ca="1">SUMIF(INDIRECT(F71),'1-Configuracion'!E91,INDIRECT(L71))+SUMIF(INDIRECT(H71),'1-Configuracion'!E91,INDIRECT(K71))</f>
        <v>0</v>
      </c>
      <c r="M91" s="101">
        <f t="shared" ca="1" si="71"/>
        <v>0</v>
      </c>
      <c r="N91" s="57">
        <f t="shared" ca="1" si="72"/>
        <v>0</v>
      </c>
      <c r="P91" s="82" t="str">
        <f t="shared" si="73"/>
        <v>Valencia C.F.</v>
      </c>
      <c r="Q91" s="86">
        <f t="shared" ca="1" si="74"/>
        <v>0</v>
      </c>
      <c r="R91" s="34">
        <f t="shared" ca="1" si="59"/>
        <v>0</v>
      </c>
      <c r="S91" s="34">
        <f t="shared" ca="1" si="60"/>
        <v>0</v>
      </c>
      <c r="T91" s="34">
        <f t="shared" ca="1" si="61"/>
        <v>0</v>
      </c>
      <c r="U91" s="34">
        <f t="shared" ca="1" si="62"/>
        <v>0</v>
      </c>
      <c r="V91" s="34">
        <f t="shared" ca="1" si="63"/>
        <v>0</v>
      </c>
      <c r="W91" s="34">
        <f t="shared" ca="1" si="64"/>
        <v>0</v>
      </c>
      <c r="X91" s="37">
        <f t="shared" ca="1" si="65"/>
        <v>0</v>
      </c>
      <c r="Y91" s="37">
        <f t="shared" ca="1" si="66"/>
        <v>0</v>
      </c>
      <c r="Z91" s="61" t="e">
        <f ca="1">MATCH(P91,AC72:AC91,0)</f>
        <v>#N/A</v>
      </c>
      <c r="AB91">
        <v>20</v>
      </c>
      <c r="AC91" s="82" t="str">
        <f ca="1">INDEX(P72:P91,MATCH(LARGE(Y72:Y91,AB91),Y72:Y91,0))</f>
        <v>Atlethic Club</v>
      </c>
      <c r="AD91" s="86">
        <f ca="1">LOOKUP(AC91,P72:P91,Q72:Q91)</f>
        <v>0</v>
      </c>
      <c r="AE91" s="34">
        <f ca="1">LOOKUP(AC91,P72:P91,R72:R91)</f>
        <v>0</v>
      </c>
      <c r="AF91" s="34">
        <f ca="1">LOOKUP(AC91,P72:P91,S72:S91)</f>
        <v>0</v>
      </c>
      <c r="AG91" s="34">
        <f ca="1">LOOKUP(AC91,P72:P91,T72:T91)</f>
        <v>0</v>
      </c>
      <c r="AH91" s="34">
        <f ca="1">LOOKUP(AC91,P72:P91,U72:U91)</f>
        <v>0</v>
      </c>
      <c r="AI91" s="34">
        <f ca="1">LOOKUP(AC91,P72:P91,V72:V91)</f>
        <v>0</v>
      </c>
      <c r="AJ91" s="34">
        <f ca="1">LOOKUP(AC91,P72:P91,W72:W91)</f>
        <v>0</v>
      </c>
      <c r="AK91" s="37">
        <f ca="1">LOOKUP(AC91,P72:P91,X72:X91)</f>
        <v>0</v>
      </c>
      <c r="AL91" s="37">
        <f ca="1">LOOKUP(AC91,P72:P91,Y72:Y91)</f>
        <v>0</v>
      </c>
    </row>
    <row r="92" spans="5:38" ht="15.75" thickBot="1" x14ac:dyDescent="0.3"/>
    <row r="93" spans="5:38" ht="15.75" thickBot="1" x14ac:dyDescent="0.3">
      <c r="E93" s="88">
        <v>5</v>
      </c>
      <c r="F93" s="95" t="s">
        <v>21</v>
      </c>
      <c r="G93" s="95" t="s">
        <v>22</v>
      </c>
      <c r="H93" s="95" t="s">
        <v>23</v>
      </c>
      <c r="I93" s="95" t="s">
        <v>24</v>
      </c>
      <c r="J93" s="95" t="s">
        <v>25</v>
      </c>
      <c r="K93" s="95" t="s">
        <v>26</v>
      </c>
      <c r="L93" s="95" t="s">
        <v>27</v>
      </c>
      <c r="M93" s="96" t="s">
        <v>135</v>
      </c>
      <c r="N93" s="98" t="s">
        <v>136</v>
      </c>
      <c r="P93" s="88">
        <f>E93</f>
        <v>5</v>
      </c>
      <c r="Q93" s="89" t="s">
        <v>21</v>
      </c>
      <c r="R93" s="87" t="s">
        <v>22</v>
      </c>
      <c r="S93" s="83" t="s">
        <v>23</v>
      </c>
      <c r="T93" s="83" t="s">
        <v>24</v>
      </c>
      <c r="U93" s="83" t="s">
        <v>25</v>
      </c>
      <c r="V93" s="83" t="s">
        <v>26</v>
      </c>
      <c r="W93" s="83" t="s">
        <v>27</v>
      </c>
      <c r="X93" s="84" t="s">
        <v>135</v>
      </c>
      <c r="Y93" s="84" t="s">
        <v>136</v>
      </c>
      <c r="AC93" s="88">
        <f>P93</f>
        <v>5</v>
      </c>
      <c r="AD93" s="89" t="s">
        <v>21</v>
      </c>
      <c r="AE93" s="87" t="s">
        <v>22</v>
      </c>
      <c r="AF93" s="83" t="s">
        <v>23</v>
      </c>
      <c r="AG93" s="83" t="s">
        <v>24</v>
      </c>
      <c r="AH93" s="83" t="s">
        <v>25</v>
      </c>
      <c r="AI93" s="83" t="s">
        <v>26</v>
      </c>
      <c r="AJ93" s="83" t="s">
        <v>27</v>
      </c>
      <c r="AK93" s="84" t="s">
        <v>135</v>
      </c>
      <c r="AL93" s="84" t="s">
        <v>136</v>
      </c>
    </row>
    <row r="94" spans="5:38" ht="15.75" thickBot="1" x14ac:dyDescent="0.3">
      <c r="E94" s="91"/>
      <c r="F94" s="93" t="str">
        <f>'1-Rangos'!C5</f>
        <v>'1-Jornadas'!ac5:ac14</v>
      </c>
      <c r="G94" s="93" t="str">
        <f>'1-Rangos'!D5</f>
        <v>'1-Jornadas'!AA5:AA14</v>
      </c>
      <c r="H94" s="93" t="str">
        <f>'1-Rangos'!E5</f>
        <v>'1-Jornadas'!AF5:AF14</v>
      </c>
      <c r="I94" s="93" t="str">
        <f>'1-Rangos'!F5</f>
        <v>'1-Jornadas'!AH5:AH14</v>
      </c>
      <c r="J94" s="93" t="str">
        <f>'1-Rangos'!G5</f>
        <v>'1-Jornadas'!Z5:Z14</v>
      </c>
      <c r="K94" s="93" t="str">
        <f>'1-Rangos'!H5</f>
        <v>'1-Jornadas'!AD5:AD14</v>
      </c>
      <c r="L94" s="93" t="str">
        <f>'1-Rangos'!I5</f>
        <v>'1-Jornadas'!AE5:AE14</v>
      </c>
      <c r="M94" s="91"/>
      <c r="N94" s="91"/>
    </row>
    <row r="95" spans="5:38" x14ac:dyDescent="0.25">
      <c r="E95" s="81" t="str">
        <f>E72</f>
        <v>Atlethic Club</v>
      </c>
      <c r="F95" s="97">
        <f ca="1">SUMIF(INDIRECT(F94),'1-Configuracion'!E95,INDIRECT(G94))+SUMIF(INDIRECT(H94),'1-Configuracion'!E95,INDIRECT(I94))</f>
        <v>0</v>
      </c>
      <c r="G95" s="94">
        <f ca="1">SUMIF(INDIRECT(F94),'1-Configuracion'!E95,INDIRECT(J94))+SUMIF(INDIRECT(H94),'1-Configuracion'!E95,INDIRECT(J94))</f>
        <v>0</v>
      </c>
      <c r="H95" s="94">
        <f ca="1">IF(G95&gt;0,IF(F95=3,1,0),0)</f>
        <v>0</v>
      </c>
      <c r="I95" s="94">
        <f ca="1">IF(G95&gt;0,IF(F95=1,1,0),0)</f>
        <v>0</v>
      </c>
      <c r="J95" s="94">
        <f ca="1">IF(G95&gt;0,IF(F95=0,1,0),0)</f>
        <v>0</v>
      </c>
      <c r="K95" s="94">
        <f ca="1">SUMIF(INDIRECT(F94),'1-Configuracion'!E95,INDIRECT(K94))+SUMIF(INDIRECT(H94),'1-Configuracion'!E95,INDIRECT(L94))</f>
        <v>0</v>
      </c>
      <c r="L95" s="94">
        <f ca="1">SUMIF(INDIRECT(F94),'1-Configuracion'!E95,INDIRECT(L94))+SUMIF(INDIRECT(H94),'1-Configuracion'!E95,INDIRECT(K94))</f>
        <v>0</v>
      </c>
      <c r="M95" s="99">
        <f ca="1">K95-L95</f>
        <v>0</v>
      </c>
      <c r="N95" s="102">
        <f ca="1">F95*1000+M95*100+K95</f>
        <v>0</v>
      </c>
      <c r="P95" s="81" t="str">
        <f>E95</f>
        <v>Atlethic Club</v>
      </c>
      <c r="Q95" s="85">
        <f ca="1">F95+Q72</f>
        <v>0</v>
      </c>
      <c r="R95" s="6">
        <f t="shared" ref="R95:R114" ca="1" si="75">G95+R72</f>
        <v>0</v>
      </c>
      <c r="S95" s="6">
        <f t="shared" ref="S95:S114" ca="1" si="76">H95+S72</f>
        <v>0</v>
      </c>
      <c r="T95" s="6">
        <f t="shared" ref="T95:T114" ca="1" si="77">I95+T72</f>
        <v>0</v>
      </c>
      <c r="U95" s="6">
        <f t="shared" ref="U95:U114" ca="1" si="78">J95+U72</f>
        <v>0</v>
      </c>
      <c r="V95" s="6">
        <f t="shared" ref="V95:V114" ca="1" si="79">K95+V72</f>
        <v>0</v>
      </c>
      <c r="W95" s="6">
        <f t="shared" ref="W95:W114" ca="1" si="80">L95+W72</f>
        <v>0</v>
      </c>
      <c r="X95" s="8">
        <f t="shared" ref="X95:X114" ca="1" si="81">M95+X72</f>
        <v>0</v>
      </c>
      <c r="Y95" s="8">
        <f t="shared" ref="Y95:Y114" ca="1" si="82">N95+Y72</f>
        <v>0</v>
      </c>
      <c r="Z95" s="61">
        <f ca="1">MATCH(P95,AC95:AC114,0)</f>
        <v>1</v>
      </c>
      <c r="AB95">
        <v>1</v>
      </c>
      <c r="AC95" s="81" t="str">
        <f ca="1">INDEX(P95:P114,MATCH(LARGE(Y95:Y114,AB95),Y95:Y114,0))</f>
        <v>Atlethic Club</v>
      </c>
      <c r="AD95" s="85">
        <f ca="1">LOOKUP(AC95,P95:P114,Q95:Q114)</f>
        <v>0</v>
      </c>
      <c r="AE95" s="6">
        <f ca="1">LOOKUP(AC95,P95:P114,R95:R114)</f>
        <v>0</v>
      </c>
      <c r="AF95" s="6">
        <f ca="1">LOOKUP(AC95,P95:P114,S95:S114)</f>
        <v>0</v>
      </c>
      <c r="AG95" s="6">
        <f ca="1">LOOKUP(AC95,P95:P114,T95:T114)</f>
        <v>0</v>
      </c>
      <c r="AH95" s="6">
        <f ca="1">LOOKUP(AC95,P95:P114,U95:U114)</f>
        <v>0</v>
      </c>
      <c r="AI95" s="6">
        <f ca="1">LOOKUP(AC95,P95:P114,V95:V114)</f>
        <v>0</v>
      </c>
      <c r="AJ95" s="6">
        <f ca="1">LOOKUP(AC95,P95:P114,W95:W114)</f>
        <v>0</v>
      </c>
      <c r="AK95" s="8">
        <f ca="1">LOOKUP(AC95,P95:P114,X95:X114)</f>
        <v>0</v>
      </c>
      <c r="AL95" s="8">
        <f ca="1">LOOKUP(AC95,P95:P114,Y95:Y114)</f>
        <v>0</v>
      </c>
    </row>
    <row r="96" spans="5:38" x14ac:dyDescent="0.25">
      <c r="E96" s="81" t="str">
        <f t="shared" ref="E96:E114" si="83">E73</f>
        <v>Atlético Madrid</v>
      </c>
      <c r="F96" s="85">
        <f ca="1">SUMIF(INDIRECT(F94),'1-Configuracion'!E96,INDIRECT(G94))+SUMIF(INDIRECT(H94),'1-Configuracion'!E96,INDIRECT(I94))</f>
        <v>0</v>
      </c>
      <c r="G96" s="6">
        <f ca="1">SUMIF(INDIRECT(F94),'1-Configuracion'!E96,INDIRECT(J94))+SUMIF(INDIRECT(H94),'1-Configuracion'!E96,INDIRECT(J94))</f>
        <v>0</v>
      </c>
      <c r="H96" s="6">
        <f t="shared" ref="H96:H114" ca="1" si="84">IF(G96&gt;0,IF(F96=3,1,0),0)</f>
        <v>0</v>
      </c>
      <c r="I96" s="6">
        <f t="shared" ref="I96:I114" ca="1" si="85">IF(G96&gt;0,IF(F96=1,1,0),0)</f>
        <v>0</v>
      </c>
      <c r="J96" s="6">
        <f t="shared" ref="J96:J114" ca="1" si="86">IF(G96&gt;0,IF(F96=0,1,0),0)</f>
        <v>0</v>
      </c>
      <c r="K96" s="6">
        <f ca="1">SUMIF(INDIRECT(F94),'1-Configuracion'!E96,INDIRECT(K94))+SUMIF(INDIRECT(H94),'1-Configuracion'!E96,INDIRECT(L94))</f>
        <v>0</v>
      </c>
      <c r="L96" s="6">
        <f ca="1">SUMIF(INDIRECT(F94),'1-Configuracion'!E96,INDIRECT(L94))+SUMIF(INDIRECT(H94),'1-Configuracion'!E96,INDIRECT(K94))</f>
        <v>0</v>
      </c>
      <c r="M96" s="100">
        <f t="shared" ref="M96:M114" ca="1" si="87">K96-L96</f>
        <v>0</v>
      </c>
      <c r="N96" s="56">
        <f t="shared" ref="N96:N114" ca="1" si="88">F96*1000+M96*100+K96</f>
        <v>0</v>
      </c>
      <c r="P96" s="81" t="str">
        <f t="shared" ref="P96:P114" si="89">E96</f>
        <v>Atlético Madrid</v>
      </c>
      <c r="Q96" s="85">
        <f t="shared" ref="Q96:Q114" ca="1" si="90">F96+Q73</f>
        <v>0</v>
      </c>
      <c r="R96" s="6">
        <f t="shared" ca="1" si="75"/>
        <v>0</v>
      </c>
      <c r="S96" s="6">
        <f t="shared" ca="1" si="76"/>
        <v>0</v>
      </c>
      <c r="T96" s="6">
        <f t="shared" ca="1" si="77"/>
        <v>0</v>
      </c>
      <c r="U96" s="6">
        <f t="shared" ca="1" si="78"/>
        <v>0</v>
      </c>
      <c r="V96" s="6">
        <f t="shared" ca="1" si="79"/>
        <v>0</v>
      </c>
      <c r="W96" s="6">
        <f t="shared" ca="1" si="80"/>
        <v>0</v>
      </c>
      <c r="X96" s="8">
        <f t="shared" ca="1" si="81"/>
        <v>0</v>
      </c>
      <c r="Y96" s="8">
        <f t="shared" ca="1" si="82"/>
        <v>0</v>
      </c>
      <c r="Z96" s="61" t="e">
        <f ca="1">MATCH(P96,AC95:AC114,0)</f>
        <v>#N/A</v>
      </c>
      <c r="AB96">
        <v>2</v>
      </c>
      <c r="AC96" s="81" t="str">
        <f ca="1">INDEX(P95:P114,MATCH(LARGE(Y95:Y114,AB96),Y95:Y114,0))</f>
        <v>Atlethic Club</v>
      </c>
      <c r="AD96" s="85">
        <f ca="1">LOOKUP(AC96,P95:P114,Q95:Q114)</f>
        <v>0</v>
      </c>
      <c r="AE96" s="6">
        <f ca="1">LOOKUP(AC96,P95:P114,R95:R114)</f>
        <v>0</v>
      </c>
      <c r="AF96" s="6">
        <f ca="1">LOOKUP(AC96,P95:P114,S95:S114)</f>
        <v>0</v>
      </c>
      <c r="AG96" s="6">
        <f ca="1">LOOKUP(AC96,P95:P114,T95:T114)</f>
        <v>0</v>
      </c>
      <c r="AH96" s="6">
        <f ca="1">LOOKUP(AC96,P95:P114,U95:U114)</f>
        <v>0</v>
      </c>
      <c r="AI96" s="6">
        <f ca="1">LOOKUP(AC96,P95:P114,V95:V114)</f>
        <v>0</v>
      </c>
      <c r="AJ96" s="6">
        <f ca="1">LOOKUP(AC96,P95:P114,W95:W114)</f>
        <v>0</v>
      </c>
      <c r="AK96" s="8">
        <f ca="1">LOOKUP(AC96,P95:P114,X95:X114)</f>
        <v>0</v>
      </c>
      <c r="AL96" s="8">
        <f ca="1">LOOKUP(AC96,P95:P114,Y95:Y114)</f>
        <v>0</v>
      </c>
    </row>
    <row r="97" spans="5:38" x14ac:dyDescent="0.25">
      <c r="E97" s="81" t="str">
        <f t="shared" si="83"/>
        <v>C.A. Osasuna</v>
      </c>
      <c r="F97" s="85">
        <f ca="1">SUMIF(INDIRECT(F94),'1-Configuracion'!E97,INDIRECT(G94))+SUMIF(INDIRECT(H94),'1-Configuracion'!E97,INDIRECT(I94))</f>
        <v>0</v>
      </c>
      <c r="G97" s="6">
        <f ca="1">SUMIF(INDIRECT(F94),'1-Configuracion'!E97,INDIRECT(J94))+SUMIF(INDIRECT(H94),'1-Configuracion'!E97,INDIRECT(J94))</f>
        <v>0</v>
      </c>
      <c r="H97" s="6">
        <f t="shared" ca="1" si="84"/>
        <v>0</v>
      </c>
      <c r="I97" s="6">
        <f t="shared" ca="1" si="85"/>
        <v>0</v>
      </c>
      <c r="J97" s="6">
        <f t="shared" ca="1" si="86"/>
        <v>0</v>
      </c>
      <c r="K97" s="6">
        <f ca="1">SUMIF(INDIRECT(F94),'1-Configuracion'!E97,INDIRECT(K94))+SUMIF(INDIRECT(H94),'1-Configuracion'!E97,INDIRECT(L94))</f>
        <v>0</v>
      </c>
      <c r="L97" s="6">
        <f ca="1">SUMIF(INDIRECT(F94),'1-Configuracion'!E97,INDIRECT(L94))+SUMIF(INDIRECT(H94),'1-Configuracion'!E97,INDIRECT(K94))</f>
        <v>0</v>
      </c>
      <c r="M97" s="100">
        <f t="shared" ca="1" si="87"/>
        <v>0</v>
      </c>
      <c r="N97" s="56">
        <f t="shared" ca="1" si="88"/>
        <v>0</v>
      </c>
      <c r="P97" s="81" t="str">
        <f t="shared" si="89"/>
        <v>C.A. Osasuna</v>
      </c>
      <c r="Q97" s="85">
        <f t="shared" ca="1" si="90"/>
        <v>0</v>
      </c>
      <c r="R97" s="6">
        <f t="shared" ca="1" si="75"/>
        <v>0</v>
      </c>
      <c r="S97" s="6">
        <f t="shared" ca="1" si="76"/>
        <v>0</v>
      </c>
      <c r="T97" s="6">
        <f t="shared" ca="1" si="77"/>
        <v>0</v>
      </c>
      <c r="U97" s="6">
        <f t="shared" ca="1" si="78"/>
        <v>0</v>
      </c>
      <c r="V97" s="6">
        <f t="shared" ca="1" si="79"/>
        <v>0</v>
      </c>
      <c r="W97" s="6">
        <f t="shared" ca="1" si="80"/>
        <v>0</v>
      </c>
      <c r="X97" s="8">
        <f t="shared" ca="1" si="81"/>
        <v>0</v>
      </c>
      <c r="Y97" s="8">
        <f t="shared" ca="1" si="82"/>
        <v>0</v>
      </c>
      <c r="Z97" s="61" t="e">
        <f ca="1">MATCH(P97,AC95:AC114,0)</f>
        <v>#N/A</v>
      </c>
      <c r="AB97">
        <v>3</v>
      </c>
      <c r="AC97" s="81" t="str">
        <f ca="1">INDEX(P95:P114,MATCH(LARGE(Y95:Y114,AB97),Y95:Y114,0))</f>
        <v>Atlethic Club</v>
      </c>
      <c r="AD97" s="85">
        <f ca="1">LOOKUP(AC97,P95:P114,Q95:Q114)</f>
        <v>0</v>
      </c>
      <c r="AE97" s="6">
        <f ca="1">LOOKUP(AC97,P95:P114,R95:R114)</f>
        <v>0</v>
      </c>
      <c r="AF97" s="6">
        <f ca="1">LOOKUP(AC97,P95:P114,S95:S114)</f>
        <v>0</v>
      </c>
      <c r="AG97" s="6">
        <f ca="1">LOOKUP(AC97,P95:P114,T95:T114)</f>
        <v>0</v>
      </c>
      <c r="AH97" s="6">
        <f ca="1">LOOKUP(AC97,P95:P114,U95:U114)</f>
        <v>0</v>
      </c>
      <c r="AI97" s="6">
        <f ca="1">LOOKUP(AC97,P95:P114,V95:V114)</f>
        <v>0</v>
      </c>
      <c r="AJ97" s="6">
        <f ca="1">LOOKUP(AC97,P95:P114,W95:W114)</f>
        <v>0</v>
      </c>
      <c r="AK97" s="8">
        <f ca="1">LOOKUP(AC97,P95:P114,X95:X114)</f>
        <v>0</v>
      </c>
      <c r="AL97" s="8">
        <f ca="1">LOOKUP(AC97,P95:P114,Y95:Y114)</f>
        <v>0</v>
      </c>
    </row>
    <row r="98" spans="5:38" x14ac:dyDescent="0.25">
      <c r="E98" s="81" t="str">
        <f t="shared" si="83"/>
        <v>Celta de Vigo</v>
      </c>
      <c r="F98" s="85">
        <f ca="1">SUMIF(INDIRECT(F94),'1-Configuracion'!E98,INDIRECT(G94))+SUMIF(INDIRECT(H94),'1-Configuracion'!E98,INDIRECT(I94))</f>
        <v>0</v>
      </c>
      <c r="G98" s="6">
        <f ca="1">SUMIF(INDIRECT(F94),'1-Configuracion'!E98,INDIRECT(J94))+SUMIF(INDIRECT(H94),'1-Configuracion'!E98,INDIRECT(J94))</f>
        <v>0</v>
      </c>
      <c r="H98" s="6">
        <f t="shared" ca="1" si="84"/>
        <v>0</v>
      </c>
      <c r="I98" s="6">
        <f t="shared" ca="1" si="85"/>
        <v>0</v>
      </c>
      <c r="J98" s="6">
        <f t="shared" ca="1" si="86"/>
        <v>0</v>
      </c>
      <c r="K98" s="6">
        <f ca="1">SUMIF(INDIRECT(F94),'1-Configuracion'!E98,INDIRECT(K94))+SUMIF(INDIRECT(H94),'1-Configuracion'!E98,INDIRECT(L94))</f>
        <v>0</v>
      </c>
      <c r="L98" s="6">
        <f ca="1">SUMIF(INDIRECT(F94),'1-Configuracion'!E98,INDIRECT(L94))+SUMIF(INDIRECT(H94),'1-Configuracion'!E98,INDIRECT(K94))</f>
        <v>0</v>
      </c>
      <c r="M98" s="100">
        <f t="shared" ca="1" si="87"/>
        <v>0</v>
      </c>
      <c r="N98" s="56">
        <f t="shared" ca="1" si="88"/>
        <v>0</v>
      </c>
      <c r="P98" s="81" t="str">
        <f t="shared" si="89"/>
        <v>Celta de Vigo</v>
      </c>
      <c r="Q98" s="85">
        <f t="shared" ca="1" si="90"/>
        <v>0</v>
      </c>
      <c r="R98" s="6">
        <f t="shared" ca="1" si="75"/>
        <v>0</v>
      </c>
      <c r="S98" s="6">
        <f t="shared" ca="1" si="76"/>
        <v>0</v>
      </c>
      <c r="T98" s="6">
        <f t="shared" ca="1" si="77"/>
        <v>0</v>
      </c>
      <c r="U98" s="6">
        <f t="shared" ca="1" si="78"/>
        <v>0</v>
      </c>
      <c r="V98" s="6">
        <f t="shared" ca="1" si="79"/>
        <v>0</v>
      </c>
      <c r="W98" s="6">
        <f t="shared" ca="1" si="80"/>
        <v>0</v>
      </c>
      <c r="X98" s="8">
        <f t="shared" ca="1" si="81"/>
        <v>0</v>
      </c>
      <c r="Y98" s="8">
        <f t="shared" ca="1" si="82"/>
        <v>0</v>
      </c>
      <c r="Z98" s="61" t="e">
        <f ca="1">MATCH(P98,AC95:AC114,0)</f>
        <v>#N/A</v>
      </c>
      <c r="AB98">
        <v>4</v>
      </c>
      <c r="AC98" s="81" t="str">
        <f ca="1">INDEX(P95:P114,MATCH(LARGE(Y95:Y114,AB98),Y95:Y114,0))</f>
        <v>Atlethic Club</v>
      </c>
      <c r="AD98" s="85">
        <f ca="1">LOOKUP(AC98,P95:P114,Q95:Q114)</f>
        <v>0</v>
      </c>
      <c r="AE98" s="6">
        <f ca="1">LOOKUP(AC98,P95:P114,R95:R114)</f>
        <v>0</v>
      </c>
      <c r="AF98" s="6">
        <f ca="1">LOOKUP(AC98,P95:P114,S95:S114)</f>
        <v>0</v>
      </c>
      <c r="AG98" s="6">
        <f ca="1">LOOKUP(AC98,P95:P114,T95:T114)</f>
        <v>0</v>
      </c>
      <c r="AH98" s="6">
        <f ca="1">LOOKUP(AC98,P95:P114,U95:U114)</f>
        <v>0</v>
      </c>
      <c r="AI98" s="6">
        <f ca="1">LOOKUP(AC98,P95:P114,V95:V114)</f>
        <v>0</v>
      </c>
      <c r="AJ98" s="6">
        <f ca="1">LOOKUP(AC98,P95:P114,W95:W114)</f>
        <v>0</v>
      </c>
      <c r="AK98" s="8">
        <f ca="1">LOOKUP(AC98,P95:P114,X95:X114)</f>
        <v>0</v>
      </c>
      <c r="AL98" s="8">
        <f ca="1">LOOKUP(AC98,P95:P114,Y95:Y114)</f>
        <v>0</v>
      </c>
    </row>
    <row r="99" spans="5:38" x14ac:dyDescent="0.25">
      <c r="E99" s="81" t="str">
        <f t="shared" si="83"/>
        <v>Deportivo de la Coruña</v>
      </c>
      <c r="F99" s="85">
        <f ca="1">SUMIF(INDIRECT(F94),'1-Configuracion'!E99,INDIRECT(G94))+SUMIF(INDIRECT(H94),'1-Configuracion'!E99,INDIRECT(I94))</f>
        <v>0</v>
      </c>
      <c r="G99" s="6">
        <f ca="1">SUMIF(INDIRECT(F94),'1-Configuracion'!E99,INDIRECT(J94))+SUMIF(INDIRECT(H94),'1-Configuracion'!E99,INDIRECT(J94))</f>
        <v>0</v>
      </c>
      <c r="H99" s="6">
        <f t="shared" ca="1" si="84"/>
        <v>0</v>
      </c>
      <c r="I99" s="6">
        <f t="shared" ca="1" si="85"/>
        <v>0</v>
      </c>
      <c r="J99" s="6">
        <f t="shared" ca="1" si="86"/>
        <v>0</v>
      </c>
      <c r="K99" s="6">
        <f ca="1">SUMIF(INDIRECT(F94),'1-Configuracion'!E99,INDIRECT(K94))+SUMIF(INDIRECT(H94),'1-Configuracion'!E99,INDIRECT(L94))</f>
        <v>0</v>
      </c>
      <c r="L99" s="6">
        <f ca="1">SUMIF(INDIRECT(F94),'1-Configuracion'!E99,INDIRECT(L94))+SUMIF(INDIRECT(H94),'1-Configuracion'!E99,INDIRECT(K94))</f>
        <v>0</v>
      </c>
      <c r="M99" s="100">
        <f t="shared" ca="1" si="87"/>
        <v>0</v>
      </c>
      <c r="N99" s="56">
        <f t="shared" ca="1" si="88"/>
        <v>0</v>
      </c>
      <c r="P99" s="81" t="str">
        <f t="shared" si="89"/>
        <v>Deportivo de la Coruña</v>
      </c>
      <c r="Q99" s="85">
        <f t="shared" ca="1" si="90"/>
        <v>0</v>
      </c>
      <c r="R99" s="6">
        <f t="shared" ca="1" si="75"/>
        <v>0</v>
      </c>
      <c r="S99" s="6">
        <f t="shared" ca="1" si="76"/>
        <v>0</v>
      </c>
      <c r="T99" s="6">
        <f t="shared" ca="1" si="77"/>
        <v>0</v>
      </c>
      <c r="U99" s="6">
        <f t="shared" ca="1" si="78"/>
        <v>0</v>
      </c>
      <c r="V99" s="6">
        <f t="shared" ca="1" si="79"/>
        <v>0</v>
      </c>
      <c r="W99" s="6">
        <f t="shared" ca="1" si="80"/>
        <v>0</v>
      </c>
      <c r="X99" s="8">
        <f t="shared" ca="1" si="81"/>
        <v>0</v>
      </c>
      <c r="Y99" s="8">
        <f t="shared" ca="1" si="82"/>
        <v>0</v>
      </c>
      <c r="Z99" s="61" t="e">
        <f ca="1">MATCH(P99,AC95:AC114,0)</f>
        <v>#N/A</v>
      </c>
      <c r="AB99">
        <v>5</v>
      </c>
      <c r="AC99" s="81" t="str">
        <f ca="1">INDEX(P95:P114,MATCH(LARGE(Y95:Y114,AB99),Y95:Y114,0))</f>
        <v>Atlethic Club</v>
      </c>
      <c r="AD99" s="85">
        <f ca="1">LOOKUP(AC99,P95:P114,Q95:Q114)</f>
        <v>0</v>
      </c>
      <c r="AE99" s="6">
        <f ca="1">LOOKUP(AC99,P95:P114,R95:R114)</f>
        <v>0</v>
      </c>
      <c r="AF99" s="6">
        <f ca="1">LOOKUP(AC99,P95:P114,S95:S114)</f>
        <v>0</v>
      </c>
      <c r="AG99" s="6">
        <f ca="1">LOOKUP(AC99,P95:P114,T95:T114)</f>
        <v>0</v>
      </c>
      <c r="AH99" s="6">
        <f ca="1">LOOKUP(AC99,P95:P114,U95:U114)</f>
        <v>0</v>
      </c>
      <c r="AI99" s="6">
        <f ca="1">LOOKUP(AC99,P95:P114,V95:V114)</f>
        <v>0</v>
      </c>
      <c r="AJ99" s="6">
        <f ca="1">LOOKUP(AC99,P95:P114,W95:W114)</f>
        <v>0</v>
      </c>
      <c r="AK99" s="8">
        <f ca="1">LOOKUP(AC99,P95:P114,X95:X114)</f>
        <v>0</v>
      </c>
      <c r="AL99" s="8">
        <f ca="1">LOOKUP(AC99,P95:P114,Y95:Y114)</f>
        <v>0</v>
      </c>
    </row>
    <row r="100" spans="5:38" x14ac:dyDescent="0.25">
      <c r="E100" s="81" t="str">
        <f t="shared" si="83"/>
        <v>F.C. Barcelona</v>
      </c>
      <c r="F100" s="85">
        <f ca="1">SUMIF(INDIRECT(F94),'1-Configuracion'!E100,INDIRECT(G94))+SUMIF(INDIRECT(H94),'1-Configuracion'!E100,INDIRECT(I94))</f>
        <v>0</v>
      </c>
      <c r="G100" s="6">
        <f ca="1">SUMIF(INDIRECT(F94),'1-Configuracion'!E100,INDIRECT(J94))+SUMIF(INDIRECT(H94),'1-Configuracion'!E100,INDIRECT(J94))</f>
        <v>0</v>
      </c>
      <c r="H100" s="6">
        <f t="shared" ca="1" si="84"/>
        <v>0</v>
      </c>
      <c r="I100" s="6">
        <f t="shared" ca="1" si="85"/>
        <v>0</v>
      </c>
      <c r="J100" s="6">
        <f t="shared" ca="1" si="86"/>
        <v>0</v>
      </c>
      <c r="K100" s="6">
        <f ca="1">SUMIF(INDIRECT(F94),'1-Configuracion'!E100,INDIRECT(K94))+SUMIF(INDIRECT(H94),'1-Configuracion'!E100,INDIRECT(L94))</f>
        <v>0</v>
      </c>
      <c r="L100" s="6">
        <f ca="1">SUMIF(INDIRECT(F94),'1-Configuracion'!E100,INDIRECT(L94))+SUMIF(INDIRECT(H94),'1-Configuracion'!E100,INDIRECT(K94))</f>
        <v>0</v>
      </c>
      <c r="M100" s="100">
        <f t="shared" ca="1" si="87"/>
        <v>0</v>
      </c>
      <c r="N100" s="56">
        <f t="shared" ca="1" si="88"/>
        <v>0</v>
      </c>
      <c r="P100" s="81" t="str">
        <f t="shared" si="89"/>
        <v>F.C. Barcelona</v>
      </c>
      <c r="Q100" s="85">
        <f t="shared" ca="1" si="90"/>
        <v>0</v>
      </c>
      <c r="R100" s="6">
        <f t="shared" ca="1" si="75"/>
        <v>0</v>
      </c>
      <c r="S100" s="6">
        <f t="shared" ca="1" si="76"/>
        <v>0</v>
      </c>
      <c r="T100" s="6">
        <f t="shared" ca="1" si="77"/>
        <v>0</v>
      </c>
      <c r="U100" s="6">
        <f t="shared" ca="1" si="78"/>
        <v>0</v>
      </c>
      <c r="V100" s="6">
        <f t="shared" ca="1" si="79"/>
        <v>0</v>
      </c>
      <c r="W100" s="6">
        <f t="shared" ca="1" si="80"/>
        <v>0</v>
      </c>
      <c r="X100" s="8">
        <f t="shared" ca="1" si="81"/>
        <v>0</v>
      </c>
      <c r="Y100" s="8">
        <f t="shared" ca="1" si="82"/>
        <v>0</v>
      </c>
      <c r="Z100" s="61" t="e">
        <f ca="1">MATCH(P100,AC95:AC114,0)</f>
        <v>#N/A</v>
      </c>
      <c r="AB100">
        <v>6</v>
      </c>
      <c r="AC100" s="81" t="str">
        <f ca="1">INDEX(P95:P114,MATCH(LARGE(Y95:Y114,AB100),Y95:Y114,0))</f>
        <v>Atlethic Club</v>
      </c>
      <c r="AD100" s="85">
        <f ca="1">LOOKUP(AC100,P95:P114,Q95:Q114)</f>
        <v>0</v>
      </c>
      <c r="AE100" s="6">
        <f ca="1">LOOKUP(AC100,P95:P114,R95:R114)</f>
        <v>0</v>
      </c>
      <c r="AF100" s="6">
        <f ca="1">LOOKUP(AC100,P95:P114,S95:S114)</f>
        <v>0</v>
      </c>
      <c r="AG100" s="6">
        <f ca="1">LOOKUP(AC100,P95:P114,T95:T114)</f>
        <v>0</v>
      </c>
      <c r="AH100" s="6">
        <f ca="1">LOOKUP(AC100,P95:P114,U95:U114)</f>
        <v>0</v>
      </c>
      <c r="AI100" s="6">
        <f ca="1">LOOKUP(AC100,P95:P114,V95:V114)</f>
        <v>0</v>
      </c>
      <c r="AJ100" s="6">
        <f ca="1">LOOKUP(AC100,P95:P114,W95:W114)</f>
        <v>0</v>
      </c>
      <c r="AK100" s="8">
        <f ca="1">LOOKUP(AC100,P95:P114,X95:X114)</f>
        <v>0</v>
      </c>
      <c r="AL100" s="8">
        <f ca="1">LOOKUP(AC100,P95:P114,Y95:Y114)</f>
        <v>0</v>
      </c>
    </row>
    <row r="101" spans="5:38" x14ac:dyDescent="0.25">
      <c r="E101" s="81" t="str">
        <f t="shared" si="83"/>
        <v>Getafe C.F.</v>
      </c>
      <c r="F101" s="85">
        <f ca="1">SUMIF(INDIRECT(F94),'1-Configuracion'!E101,INDIRECT(G94))+SUMIF(INDIRECT(H94),'1-Configuracion'!E101,INDIRECT(I94))</f>
        <v>0</v>
      </c>
      <c r="G101" s="6">
        <f ca="1">SUMIF(INDIRECT(F94),'1-Configuracion'!E101,INDIRECT(J94))+SUMIF(INDIRECT(H94),'1-Configuracion'!E101,INDIRECT(J94))</f>
        <v>0</v>
      </c>
      <c r="H101" s="6">
        <f t="shared" ca="1" si="84"/>
        <v>0</v>
      </c>
      <c r="I101" s="6">
        <f t="shared" ca="1" si="85"/>
        <v>0</v>
      </c>
      <c r="J101" s="6">
        <f t="shared" ca="1" si="86"/>
        <v>0</v>
      </c>
      <c r="K101" s="6">
        <f ca="1">SUMIF(INDIRECT(F94),'1-Configuracion'!E101,INDIRECT(K94))+SUMIF(INDIRECT(H94),'1-Configuracion'!E101,INDIRECT(L94))</f>
        <v>0</v>
      </c>
      <c r="L101" s="6">
        <f ca="1">SUMIF(INDIRECT(F94),'1-Configuracion'!E101,INDIRECT(L94))+SUMIF(INDIRECT(H94),'1-Configuracion'!E101,INDIRECT(K94))</f>
        <v>0</v>
      </c>
      <c r="M101" s="100">
        <f t="shared" ca="1" si="87"/>
        <v>0</v>
      </c>
      <c r="N101" s="56">
        <f t="shared" ca="1" si="88"/>
        <v>0</v>
      </c>
      <c r="P101" s="81" t="str">
        <f t="shared" si="89"/>
        <v>Getafe C.F.</v>
      </c>
      <c r="Q101" s="85">
        <f t="shared" ca="1" si="90"/>
        <v>0</v>
      </c>
      <c r="R101" s="6">
        <f t="shared" ca="1" si="75"/>
        <v>0</v>
      </c>
      <c r="S101" s="6">
        <f t="shared" ca="1" si="76"/>
        <v>0</v>
      </c>
      <c r="T101" s="6">
        <f t="shared" ca="1" si="77"/>
        <v>0</v>
      </c>
      <c r="U101" s="6">
        <f t="shared" ca="1" si="78"/>
        <v>0</v>
      </c>
      <c r="V101" s="6">
        <f t="shared" ca="1" si="79"/>
        <v>0</v>
      </c>
      <c r="W101" s="6">
        <f t="shared" ca="1" si="80"/>
        <v>0</v>
      </c>
      <c r="X101" s="8">
        <f t="shared" ca="1" si="81"/>
        <v>0</v>
      </c>
      <c r="Y101" s="8">
        <f t="shared" ca="1" si="82"/>
        <v>0</v>
      </c>
      <c r="Z101" s="61" t="e">
        <f ca="1">MATCH(P101,AC95:AC114,0)</f>
        <v>#N/A</v>
      </c>
      <c r="AB101">
        <v>7</v>
      </c>
      <c r="AC101" s="81" t="str">
        <f ca="1">INDEX(P95:P114,MATCH(LARGE(Y95:Y114,AB101),Y95:Y114,0))</f>
        <v>Atlethic Club</v>
      </c>
      <c r="AD101" s="85">
        <f ca="1">LOOKUP(AC101,P95:P114,Q95:Q114)</f>
        <v>0</v>
      </c>
      <c r="AE101" s="6">
        <f ca="1">LOOKUP(AC101,P95:P114,R95:R114)</f>
        <v>0</v>
      </c>
      <c r="AF101" s="6">
        <f ca="1">LOOKUP(AC101,P95:P114,S95:S114)</f>
        <v>0</v>
      </c>
      <c r="AG101" s="6">
        <f ca="1">LOOKUP(AC101,P95:P114,T95:T114)</f>
        <v>0</v>
      </c>
      <c r="AH101" s="6">
        <f ca="1">LOOKUP(AC101,P95:P114,U95:U114)</f>
        <v>0</v>
      </c>
      <c r="AI101" s="6">
        <f ca="1">LOOKUP(AC101,P95:P114,V95:V114)</f>
        <v>0</v>
      </c>
      <c r="AJ101" s="6">
        <f ca="1">LOOKUP(AC101,P95:P114,W95:W114)</f>
        <v>0</v>
      </c>
      <c r="AK101" s="8">
        <f ca="1">LOOKUP(AC101,P95:P114,X95:X114)</f>
        <v>0</v>
      </c>
      <c r="AL101" s="8">
        <f ca="1">LOOKUP(AC101,P95:P114,Y95:Y114)</f>
        <v>0</v>
      </c>
    </row>
    <row r="102" spans="5:38" x14ac:dyDescent="0.25">
      <c r="E102" s="81" t="str">
        <f t="shared" si="83"/>
        <v>Granada C.F.</v>
      </c>
      <c r="F102" s="85">
        <f ca="1">SUMIF(INDIRECT(F94),'1-Configuracion'!E102,INDIRECT(G94))+SUMIF(INDIRECT(H94),'1-Configuracion'!E102,INDIRECT(I94))</f>
        <v>0</v>
      </c>
      <c r="G102" s="6">
        <f ca="1">SUMIF(INDIRECT(F94),'1-Configuracion'!E102,INDIRECT(J94))+SUMIF(INDIRECT(H94),'1-Configuracion'!E102,INDIRECT(J94))</f>
        <v>0</v>
      </c>
      <c r="H102" s="6">
        <f t="shared" ca="1" si="84"/>
        <v>0</v>
      </c>
      <c r="I102" s="6">
        <f t="shared" ca="1" si="85"/>
        <v>0</v>
      </c>
      <c r="J102" s="6">
        <f t="shared" ca="1" si="86"/>
        <v>0</v>
      </c>
      <c r="K102" s="6">
        <f ca="1">SUMIF(INDIRECT(F94),'1-Configuracion'!E102,INDIRECT(K94))+SUMIF(INDIRECT(H94),'1-Configuracion'!E102,INDIRECT(L94))</f>
        <v>0</v>
      </c>
      <c r="L102" s="6">
        <f ca="1">SUMIF(INDIRECT(F94),'1-Configuracion'!E102,INDIRECT(L94))+SUMIF(INDIRECT(H94),'1-Configuracion'!E102,INDIRECT(K94))</f>
        <v>0</v>
      </c>
      <c r="M102" s="100">
        <f t="shared" ca="1" si="87"/>
        <v>0</v>
      </c>
      <c r="N102" s="56">
        <f t="shared" ca="1" si="88"/>
        <v>0</v>
      </c>
      <c r="P102" s="81" t="str">
        <f t="shared" si="89"/>
        <v>Granada C.F.</v>
      </c>
      <c r="Q102" s="85">
        <f t="shared" ca="1" si="90"/>
        <v>0</v>
      </c>
      <c r="R102" s="6">
        <f t="shared" ca="1" si="75"/>
        <v>0</v>
      </c>
      <c r="S102" s="6">
        <f t="shared" ca="1" si="76"/>
        <v>0</v>
      </c>
      <c r="T102" s="6">
        <f t="shared" ca="1" si="77"/>
        <v>0</v>
      </c>
      <c r="U102" s="6">
        <f t="shared" ca="1" si="78"/>
        <v>0</v>
      </c>
      <c r="V102" s="6">
        <f t="shared" ca="1" si="79"/>
        <v>0</v>
      </c>
      <c r="W102" s="6">
        <f t="shared" ca="1" si="80"/>
        <v>0</v>
      </c>
      <c r="X102" s="8">
        <f t="shared" ca="1" si="81"/>
        <v>0</v>
      </c>
      <c r="Y102" s="8">
        <f t="shared" ca="1" si="82"/>
        <v>0</v>
      </c>
      <c r="Z102" s="61" t="e">
        <f ca="1">MATCH(P102,AC95:AC114,0)</f>
        <v>#N/A</v>
      </c>
      <c r="AB102">
        <v>8</v>
      </c>
      <c r="AC102" s="81" t="str">
        <f ca="1">INDEX(P95:P114,MATCH(LARGE(Y95:Y114,AB102),Y95:Y114,0))</f>
        <v>Atlethic Club</v>
      </c>
      <c r="AD102" s="85">
        <f ca="1">LOOKUP(AC102,P95:P114,Q95:Q114)</f>
        <v>0</v>
      </c>
      <c r="AE102" s="6">
        <f ca="1">LOOKUP(AC102,P95:P114,R95:R114)</f>
        <v>0</v>
      </c>
      <c r="AF102" s="6">
        <f ca="1">LOOKUP(AC102,P95:P114,S95:S114)</f>
        <v>0</v>
      </c>
      <c r="AG102" s="6">
        <f ca="1">LOOKUP(AC102,P95:P114,T95:T114)</f>
        <v>0</v>
      </c>
      <c r="AH102" s="6">
        <f ca="1">LOOKUP(AC102,P95:P114,U95:U114)</f>
        <v>0</v>
      </c>
      <c r="AI102" s="6">
        <f ca="1">LOOKUP(AC102,P95:P114,V95:V114)</f>
        <v>0</v>
      </c>
      <c r="AJ102" s="6">
        <f ca="1">LOOKUP(AC102,P95:P114,W95:W114)</f>
        <v>0</v>
      </c>
      <c r="AK102" s="8">
        <f ca="1">LOOKUP(AC102,P95:P114,X95:X114)</f>
        <v>0</v>
      </c>
      <c r="AL102" s="8">
        <f ca="1">LOOKUP(AC102,P95:P114,Y95:Y114)</f>
        <v>0</v>
      </c>
    </row>
    <row r="103" spans="5:38" x14ac:dyDescent="0.25">
      <c r="E103" s="81" t="str">
        <f t="shared" si="83"/>
        <v>Levante U.D.</v>
      </c>
      <c r="F103" s="85">
        <f ca="1">SUMIF(INDIRECT(F94),'1-Configuracion'!E103,INDIRECT(G94))+SUMIF(INDIRECT(H94),'1-Configuracion'!E103,INDIRECT(I94))</f>
        <v>0</v>
      </c>
      <c r="G103" s="6">
        <f ca="1">SUMIF(INDIRECT(F94),'1-Configuracion'!E103,INDIRECT(J94))+SUMIF(INDIRECT(H94),'1-Configuracion'!E103,INDIRECT(J94))</f>
        <v>0</v>
      </c>
      <c r="H103" s="6">
        <f t="shared" ca="1" si="84"/>
        <v>0</v>
      </c>
      <c r="I103" s="6">
        <f t="shared" ca="1" si="85"/>
        <v>0</v>
      </c>
      <c r="J103" s="6">
        <f t="shared" ca="1" si="86"/>
        <v>0</v>
      </c>
      <c r="K103" s="6">
        <f ca="1">SUMIF(INDIRECT(F94),'1-Configuracion'!E103,INDIRECT(K94))+SUMIF(INDIRECT(H94),'1-Configuracion'!E103,INDIRECT(L94))</f>
        <v>0</v>
      </c>
      <c r="L103" s="6">
        <f ca="1">SUMIF(INDIRECT(F94),'1-Configuracion'!E103,INDIRECT(L94))+SUMIF(INDIRECT(H94),'1-Configuracion'!E103,INDIRECT(K94))</f>
        <v>0</v>
      </c>
      <c r="M103" s="100">
        <f t="shared" ca="1" si="87"/>
        <v>0</v>
      </c>
      <c r="N103" s="56">
        <f t="shared" ca="1" si="88"/>
        <v>0</v>
      </c>
      <c r="P103" s="81" t="str">
        <f t="shared" si="89"/>
        <v>Levante U.D.</v>
      </c>
      <c r="Q103" s="85">
        <f t="shared" ca="1" si="90"/>
        <v>0</v>
      </c>
      <c r="R103" s="6">
        <f t="shared" ca="1" si="75"/>
        <v>0</v>
      </c>
      <c r="S103" s="6">
        <f t="shared" ca="1" si="76"/>
        <v>0</v>
      </c>
      <c r="T103" s="6">
        <f t="shared" ca="1" si="77"/>
        <v>0</v>
      </c>
      <c r="U103" s="6">
        <f t="shared" ca="1" si="78"/>
        <v>0</v>
      </c>
      <c r="V103" s="6">
        <f t="shared" ca="1" si="79"/>
        <v>0</v>
      </c>
      <c r="W103" s="6">
        <f t="shared" ca="1" si="80"/>
        <v>0</v>
      </c>
      <c r="X103" s="8">
        <f t="shared" ca="1" si="81"/>
        <v>0</v>
      </c>
      <c r="Y103" s="8">
        <f t="shared" ca="1" si="82"/>
        <v>0</v>
      </c>
      <c r="Z103" s="61" t="e">
        <f ca="1">MATCH(P103,AC95:AC114,0)</f>
        <v>#N/A</v>
      </c>
      <c r="AB103">
        <v>9</v>
      </c>
      <c r="AC103" s="81" t="str">
        <f ca="1">INDEX(P95:P114,MATCH(LARGE(Y95:Y114,AB103),Y95:Y114,0))</f>
        <v>Atlethic Club</v>
      </c>
      <c r="AD103" s="85">
        <f ca="1">LOOKUP(AC103,P95:P114,Q95:Q114)</f>
        <v>0</v>
      </c>
      <c r="AE103" s="6">
        <f ca="1">LOOKUP(AC103,P95:P114,R95:R114)</f>
        <v>0</v>
      </c>
      <c r="AF103" s="6">
        <f ca="1">LOOKUP(AC103,P95:P114,S95:S114)</f>
        <v>0</v>
      </c>
      <c r="AG103" s="6">
        <f ca="1">LOOKUP(AC103,P95:P114,T95:T114)</f>
        <v>0</v>
      </c>
      <c r="AH103" s="6">
        <f ca="1">LOOKUP(AC103,P95:P114,U95:U114)</f>
        <v>0</v>
      </c>
      <c r="AI103" s="6">
        <f ca="1">LOOKUP(AC103,P95:P114,V95:V114)</f>
        <v>0</v>
      </c>
      <c r="AJ103" s="6">
        <f ca="1">LOOKUP(AC103,P95:P114,W95:W114)</f>
        <v>0</v>
      </c>
      <c r="AK103" s="8">
        <f ca="1">LOOKUP(AC103,P95:P114,X95:X114)</f>
        <v>0</v>
      </c>
      <c r="AL103" s="8">
        <f ca="1">LOOKUP(AC103,P95:P114,Y95:Y114)</f>
        <v>0</v>
      </c>
    </row>
    <row r="104" spans="5:38" x14ac:dyDescent="0.25">
      <c r="E104" s="81" t="str">
        <f t="shared" si="83"/>
        <v>Málaga C.F.</v>
      </c>
      <c r="F104" s="85">
        <f ca="1">SUMIF(INDIRECT(F94),'1-Configuracion'!E104,INDIRECT(G94))+SUMIF(INDIRECT(H94),'1-Configuracion'!E104,INDIRECT(I94))</f>
        <v>0</v>
      </c>
      <c r="G104" s="6">
        <f ca="1">SUMIF(INDIRECT(F94),'1-Configuracion'!E104,INDIRECT(J94))+SUMIF(INDIRECT(H94),'1-Configuracion'!E104,INDIRECT(J94))</f>
        <v>0</v>
      </c>
      <c r="H104" s="6">
        <f t="shared" ca="1" si="84"/>
        <v>0</v>
      </c>
      <c r="I104" s="6">
        <f t="shared" ca="1" si="85"/>
        <v>0</v>
      </c>
      <c r="J104" s="6">
        <f t="shared" ca="1" si="86"/>
        <v>0</v>
      </c>
      <c r="K104" s="6">
        <f ca="1">SUMIF(INDIRECT(F94),'1-Configuracion'!E104,INDIRECT(K94))+SUMIF(INDIRECT(H94),'1-Configuracion'!E104,INDIRECT(L94))</f>
        <v>0</v>
      </c>
      <c r="L104" s="6">
        <f ca="1">SUMIF(INDIRECT(F94),'1-Configuracion'!E104,INDIRECT(L94))+SUMIF(INDIRECT(H94),'1-Configuracion'!E104,INDIRECT(K94))</f>
        <v>0</v>
      </c>
      <c r="M104" s="100">
        <f t="shared" ca="1" si="87"/>
        <v>0</v>
      </c>
      <c r="N104" s="56">
        <f t="shared" ca="1" si="88"/>
        <v>0</v>
      </c>
      <c r="P104" s="81" t="str">
        <f t="shared" si="89"/>
        <v>Málaga C.F.</v>
      </c>
      <c r="Q104" s="85">
        <f t="shared" ca="1" si="90"/>
        <v>0</v>
      </c>
      <c r="R104" s="6">
        <f t="shared" ca="1" si="75"/>
        <v>0</v>
      </c>
      <c r="S104" s="6">
        <f t="shared" ca="1" si="76"/>
        <v>0</v>
      </c>
      <c r="T104" s="6">
        <f t="shared" ca="1" si="77"/>
        <v>0</v>
      </c>
      <c r="U104" s="6">
        <f t="shared" ca="1" si="78"/>
        <v>0</v>
      </c>
      <c r="V104" s="6">
        <f t="shared" ca="1" si="79"/>
        <v>0</v>
      </c>
      <c r="W104" s="6">
        <f t="shared" ca="1" si="80"/>
        <v>0</v>
      </c>
      <c r="X104" s="8">
        <f t="shared" ca="1" si="81"/>
        <v>0</v>
      </c>
      <c r="Y104" s="8">
        <f t="shared" ca="1" si="82"/>
        <v>0</v>
      </c>
      <c r="Z104" s="61" t="e">
        <f ca="1">MATCH(P104,AC95:AC114,0)</f>
        <v>#N/A</v>
      </c>
      <c r="AB104">
        <v>10</v>
      </c>
      <c r="AC104" s="81" t="str">
        <f ca="1">INDEX(P95:P114,MATCH(LARGE(Y95:Y114,AB104),Y95:Y114,0))</f>
        <v>Atlethic Club</v>
      </c>
      <c r="AD104" s="85">
        <f ca="1">LOOKUP(AC104,P95:P114,Q95:Q114)</f>
        <v>0</v>
      </c>
      <c r="AE104" s="6">
        <f ca="1">LOOKUP(AC104,P95:P114,R95:R114)</f>
        <v>0</v>
      </c>
      <c r="AF104" s="6">
        <f ca="1">LOOKUP(AC104,P95:P114,S95:S114)</f>
        <v>0</v>
      </c>
      <c r="AG104" s="6">
        <f ca="1">LOOKUP(AC104,P95:P114,T95:T114)</f>
        <v>0</v>
      </c>
      <c r="AH104" s="6">
        <f ca="1">LOOKUP(AC104,P95:P114,U95:U114)</f>
        <v>0</v>
      </c>
      <c r="AI104" s="6">
        <f ca="1">LOOKUP(AC104,P95:P114,V95:V114)</f>
        <v>0</v>
      </c>
      <c r="AJ104" s="6">
        <f ca="1">LOOKUP(AC104,P95:P114,W95:W114)</f>
        <v>0</v>
      </c>
      <c r="AK104" s="8">
        <f ca="1">LOOKUP(AC104,P95:P114,X95:X114)</f>
        <v>0</v>
      </c>
      <c r="AL104" s="8">
        <f ca="1">LOOKUP(AC104,P95:P114,Y95:Y114)</f>
        <v>0</v>
      </c>
    </row>
    <row r="105" spans="5:38" x14ac:dyDescent="0.25">
      <c r="E105" s="81" t="str">
        <f t="shared" si="83"/>
        <v>R.C.D. Español</v>
      </c>
      <c r="F105" s="85">
        <f ca="1">SUMIF(INDIRECT(F94),'1-Configuracion'!E105,INDIRECT(G94))+SUMIF(INDIRECT(H94),'1-Configuracion'!E105,INDIRECT(I94))</f>
        <v>0</v>
      </c>
      <c r="G105" s="6">
        <f ca="1">SUMIF(INDIRECT(F94),'1-Configuracion'!E105,INDIRECT(J94))+SUMIF(INDIRECT(H94),'1-Configuracion'!E105,INDIRECT(J94))</f>
        <v>0</v>
      </c>
      <c r="H105" s="6">
        <f t="shared" ca="1" si="84"/>
        <v>0</v>
      </c>
      <c r="I105" s="6">
        <f t="shared" ca="1" si="85"/>
        <v>0</v>
      </c>
      <c r="J105" s="6">
        <f t="shared" ca="1" si="86"/>
        <v>0</v>
      </c>
      <c r="K105" s="6">
        <f ca="1">SUMIF(INDIRECT(F94),'1-Configuracion'!E105,INDIRECT(K94))+SUMIF(INDIRECT(H94),'1-Configuracion'!E105,INDIRECT(L94))</f>
        <v>0</v>
      </c>
      <c r="L105" s="6">
        <f ca="1">SUMIF(INDIRECT(F94),'1-Configuracion'!E105,INDIRECT(L94))+SUMIF(INDIRECT(H94),'1-Configuracion'!E105,INDIRECT(K94))</f>
        <v>0</v>
      </c>
      <c r="M105" s="100">
        <f t="shared" ca="1" si="87"/>
        <v>0</v>
      </c>
      <c r="N105" s="56">
        <f t="shared" ca="1" si="88"/>
        <v>0</v>
      </c>
      <c r="P105" s="81" t="str">
        <f t="shared" si="89"/>
        <v>R.C.D. Español</v>
      </c>
      <c r="Q105" s="85">
        <f t="shared" ca="1" si="90"/>
        <v>0</v>
      </c>
      <c r="R105" s="6">
        <f t="shared" ca="1" si="75"/>
        <v>0</v>
      </c>
      <c r="S105" s="6">
        <f t="shared" ca="1" si="76"/>
        <v>0</v>
      </c>
      <c r="T105" s="6">
        <f t="shared" ca="1" si="77"/>
        <v>0</v>
      </c>
      <c r="U105" s="6">
        <f t="shared" ca="1" si="78"/>
        <v>0</v>
      </c>
      <c r="V105" s="6">
        <f t="shared" ca="1" si="79"/>
        <v>0</v>
      </c>
      <c r="W105" s="6">
        <f t="shared" ca="1" si="80"/>
        <v>0</v>
      </c>
      <c r="X105" s="8">
        <f t="shared" ca="1" si="81"/>
        <v>0</v>
      </c>
      <c r="Y105" s="8">
        <f t="shared" ca="1" si="82"/>
        <v>0</v>
      </c>
      <c r="Z105" s="61" t="e">
        <f ca="1">MATCH(P105,AC95:AC114,0)</f>
        <v>#N/A</v>
      </c>
      <c r="AB105">
        <v>11</v>
      </c>
      <c r="AC105" s="81" t="str">
        <f ca="1">INDEX(P95:P114,MATCH(LARGE(Y95:Y114,AB105),Y95:Y114,0))</f>
        <v>Atlethic Club</v>
      </c>
      <c r="AD105" s="85">
        <f ca="1">LOOKUP(AC105,P95:P114,Q95:Q114)</f>
        <v>0</v>
      </c>
      <c r="AE105" s="6">
        <f ca="1">LOOKUP(AC105,P95:P114,R95:R114)</f>
        <v>0</v>
      </c>
      <c r="AF105" s="6">
        <f ca="1">LOOKUP(AC105,P95:P114,S95:S114)</f>
        <v>0</v>
      </c>
      <c r="AG105" s="6">
        <f ca="1">LOOKUP(AC105,P95:P114,T95:T114)</f>
        <v>0</v>
      </c>
      <c r="AH105" s="6">
        <f ca="1">LOOKUP(AC105,P95:P114,U95:U114)</f>
        <v>0</v>
      </c>
      <c r="AI105" s="6">
        <f ca="1">LOOKUP(AC105,P95:P114,V95:V114)</f>
        <v>0</v>
      </c>
      <c r="AJ105" s="6">
        <f ca="1">LOOKUP(AC105,P95:P114,W95:W114)</f>
        <v>0</v>
      </c>
      <c r="AK105" s="8">
        <f ca="1">LOOKUP(AC105,P95:P114,X95:X114)</f>
        <v>0</v>
      </c>
      <c r="AL105" s="8">
        <f ca="1">LOOKUP(AC105,P95:P114,Y95:Y114)</f>
        <v>0</v>
      </c>
    </row>
    <row r="106" spans="5:38" x14ac:dyDescent="0.25">
      <c r="E106" s="81" t="str">
        <f t="shared" si="83"/>
        <v>R.C.D.Mallorca</v>
      </c>
      <c r="F106" s="85">
        <f ca="1">SUMIF(INDIRECT(F94),'1-Configuracion'!E106,INDIRECT(G94))+SUMIF(INDIRECT(H94),'1-Configuracion'!E106,INDIRECT(I94))</f>
        <v>0</v>
      </c>
      <c r="G106" s="6">
        <f ca="1">SUMIF(INDIRECT(F94),'1-Configuracion'!E106,INDIRECT(J94))+SUMIF(INDIRECT(H94),'1-Configuracion'!E106,INDIRECT(J94))</f>
        <v>0</v>
      </c>
      <c r="H106" s="6">
        <f t="shared" ca="1" si="84"/>
        <v>0</v>
      </c>
      <c r="I106" s="6">
        <f t="shared" ca="1" si="85"/>
        <v>0</v>
      </c>
      <c r="J106" s="6">
        <f t="shared" ca="1" si="86"/>
        <v>0</v>
      </c>
      <c r="K106" s="6">
        <f ca="1">SUMIF(INDIRECT(F94),'1-Configuracion'!E106,INDIRECT(K94))+SUMIF(INDIRECT(H94),'1-Configuracion'!E106,INDIRECT(L94))</f>
        <v>0</v>
      </c>
      <c r="L106" s="6">
        <f ca="1">SUMIF(INDIRECT(F94),'1-Configuracion'!E106,INDIRECT(L94))+SUMIF(INDIRECT(H94),'1-Configuracion'!E106,INDIRECT(K94))</f>
        <v>0</v>
      </c>
      <c r="M106" s="100">
        <f t="shared" ca="1" si="87"/>
        <v>0</v>
      </c>
      <c r="N106" s="56">
        <f t="shared" ca="1" si="88"/>
        <v>0</v>
      </c>
      <c r="P106" s="81" t="str">
        <f t="shared" si="89"/>
        <v>R.C.D.Mallorca</v>
      </c>
      <c r="Q106" s="85">
        <f t="shared" ca="1" si="90"/>
        <v>0</v>
      </c>
      <c r="R106" s="6">
        <f t="shared" ca="1" si="75"/>
        <v>0</v>
      </c>
      <c r="S106" s="6">
        <f t="shared" ca="1" si="76"/>
        <v>0</v>
      </c>
      <c r="T106" s="6">
        <f t="shared" ca="1" si="77"/>
        <v>0</v>
      </c>
      <c r="U106" s="6">
        <f t="shared" ca="1" si="78"/>
        <v>0</v>
      </c>
      <c r="V106" s="6">
        <f t="shared" ca="1" si="79"/>
        <v>0</v>
      </c>
      <c r="W106" s="6">
        <f t="shared" ca="1" si="80"/>
        <v>0</v>
      </c>
      <c r="X106" s="8">
        <f t="shared" ca="1" si="81"/>
        <v>0</v>
      </c>
      <c r="Y106" s="8">
        <f t="shared" ca="1" si="82"/>
        <v>0</v>
      </c>
      <c r="Z106" s="61" t="e">
        <f ca="1">MATCH(P106,AC95:AC114,0)</f>
        <v>#N/A</v>
      </c>
      <c r="AB106">
        <v>12</v>
      </c>
      <c r="AC106" s="81" t="str">
        <f ca="1">INDEX(P95:P114,MATCH(LARGE(Y95:Y114,AB106),Y95:Y114,0))</f>
        <v>Atlethic Club</v>
      </c>
      <c r="AD106" s="85">
        <f ca="1">LOOKUP(AC106,P95:P114,Q95:Q114)</f>
        <v>0</v>
      </c>
      <c r="AE106" s="6">
        <f ca="1">LOOKUP(AC106,P95:P114,R95:R114)</f>
        <v>0</v>
      </c>
      <c r="AF106" s="6">
        <f ca="1">LOOKUP(AC106,P95:P114,S95:S114)</f>
        <v>0</v>
      </c>
      <c r="AG106" s="6">
        <f ca="1">LOOKUP(AC106,P95:P114,T95:T114)</f>
        <v>0</v>
      </c>
      <c r="AH106" s="6">
        <f ca="1">LOOKUP(AC106,P95:P114,U95:U114)</f>
        <v>0</v>
      </c>
      <c r="AI106" s="6">
        <f ca="1">LOOKUP(AC106,P95:P114,V95:V114)</f>
        <v>0</v>
      </c>
      <c r="AJ106" s="6">
        <f ca="1">LOOKUP(AC106,P95:P114,W95:W114)</f>
        <v>0</v>
      </c>
      <c r="AK106" s="8">
        <f ca="1">LOOKUP(AC106,P95:P114,X95:X114)</f>
        <v>0</v>
      </c>
      <c r="AL106" s="8">
        <f ca="1">LOOKUP(AC106,P95:P114,Y95:Y114)</f>
        <v>0</v>
      </c>
    </row>
    <row r="107" spans="5:38" x14ac:dyDescent="0.25">
      <c r="E107" s="81" t="str">
        <f t="shared" si="83"/>
        <v>Rayo Vallecano</v>
      </c>
      <c r="F107" s="85">
        <f ca="1">SUMIF(INDIRECT(F94),'1-Configuracion'!E107,INDIRECT(G94))+SUMIF(INDIRECT(H94),'1-Configuracion'!E107,INDIRECT(I94))</f>
        <v>0</v>
      </c>
      <c r="G107" s="6">
        <f ca="1">SUMIF(INDIRECT(F94),'1-Configuracion'!E107,INDIRECT(J94))+SUMIF(INDIRECT(H94),'1-Configuracion'!E107,INDIRECT(J94))</f>
        <v>0</v>
      </c>
      <c r="H107" s="6">
        <f t="shared" ca="1" si="84"/>
        <v>0</v>
      </c>
      <c r="I107" s="6">
        <f t="shared" ca="1" si="85"/>
        <v>0</v>
      </c>
      <c r="J107" s="6">
        <f t="shared" ca="1" si="86"/>
        <v>0</v>
      </c>
      <c r="K107" s="6">
        <f ca="1">SUMIF(INDIRECT(F94),'1-Configuracion'!E107,INDIRECT(K94))+SUMIF(INDIRECT(H94),'1-Configuracion'!E107,INDIRECT(L94))</f>
        <v>0</v>
      </c>
      <c r="L107" s="6">
        <f ca="1">SUMIF(INDIRECT(F94),'1-Configuracion'!E107,INDIRECT(L94))+SUMIF(INDIRECT(H94),'1-Configuracion'!E107,INDIRECT(K94))</f>
        <v>0</v>
      </c>
      <c r="M107" s="100">
        <f t="shared" ca="1" si="87"/>
        <v>0</v>
      </c>
      <c r="N107" s="56">
        <f t="shared" ca="1" si="88"/>
        <v>0</v>
      </c>
      <c r="P107" s="81" t="str">
        <f t="shared" si="89"/>
        <v>Rayo Vallecano</v>
      </c>
      <c r="Q107" s="85">
        <f t="shared" ca="1" si="90"/>
        <v>0</v>
      </c>
      <c r="R107" s="6">
        <f t="shared" ca="1" si="75"/>
        <v>0</v>
      </c>
      <c r="S107" s="6">
        <f t="shared" ca="1" si="76"/>
        <v>0</v>
      </c>
      <c r="T107" s="6">
        <f t="shared" ca="1" si="77"/>
        <v>0</v>
      </c>
      <c r="U107" s="6">
        <f t="shared" ca="1" si="78"/>
        <v>0</v>
      </c>
      <c r="V107" s="6">
        <f t="shared" ca="1" si="79"/>
        <v>0</v>
      </c>
      <c r="W107" s="6">
        <f t="shared" ca="1" si="80"/>
        <v>0</v>
      </c>
      <c r="X107" s="8">
        <f t="shared" ca="1" si="81"/>
        <v>0</v>
      </c>
      <c r="Y107" s="8">
        <f t="shared" ca="1" si="82"/>
        <v>0</v>
      </c>
      <c r="Z107" s="61" t="e">
        <f ca="1">MATCH(P107,AC95:AC114,0)</f>
        <v>#N/A</v>
      </c>
      <c r="AB107">
        <v>13</v>
      </c>
      <c r="AC107" s="81" t="str">
        <f ca="1">INDEX(P95:P114,MATCH(LARGE(Y95:Y114,AB107),Y95:Y114,0))</f>
        <v>Atlethic Club</v>
      </c>
      <c r="AD107" s="85">
        <f ca="1">LOOKUP(AC107,P95:P114,Q95:Q114)</f>
        <v>0</v>
      </c>
      <c r="AE107" s="6">
        <f ca="1">LOOKUP(AC107,P95:P114,R95:R114)</f>
        <v>0</v>
      </c>
      <c r="AF107" s="6">
        <f ca="1">LOOKUP(AC107,P95:P114,S95:S114)</f>
        <v>0</v>
      </c>
      <c r="AG107" s="6">
        <f ca="1">LOOKUP(AC107,P95:P114,T95:T114)</f>
        <v>0</v>
      </c>
      <c r="AH107" s="6">
        <f ca="1">LOOKUP(AC107,P95:P114,U95:U114)</f>
        <v>0</v>
      </c>
      <c r="AI107" s="6">
        <f ca="1">LOOKUP(AC107,P95:P114,V95:V114)</f>
        <v>0</v>
      </c>
      <c r="AJ107" s="6">
        <f ca="1">LOOKUP(AC107,P95:P114,W95:W114)</f>
        <v>0</v>
      </c>
      <c r="AK107" s="8">
        <f ca="1">LOOKUP(AC107,P95:P114,X95:X114)</f>
        <v>0</v>
      </c>
      <c r="AL107" s="8">
        <f ca="1">LOOKUP(AC107,P95:P114,Y95:Y114)</f>
        <v>0</v>
      </c>
    </row>
    <row r="108" spans="5:38" x14ac:dyDescent="0.25">
      <c r="E108" s="81" t="str">
        <f t="shared" si="83"/>
        <v>Real Betis Balompié</v>
      </c>
      <c r="F108" s="85">
        <f ca="1">SUMIF(INDIRECT(F94),'1-Configuracion'!E108,INDIRECT(G94))+SUMIF(INDIRECT(H94),'1-Configuracion'!E108,INDIRECT(I94))</f>
        <v>0</v>
      </c>
      <c r="G108" s="6">
        <f ca="1">SUMIF(INDIRECT(F94),'1-Configuracion'!E108,INDIRECT(J94))+SUMIF(INDIRECT(H94),'1-Configuracion'!E108,INDIRECT(J94))</f>
        <v>0</v>
      </c>
      <c r="H108" s="6">
        <f t="shared" ca="1" si="84"/>
        <v>0</v>
      </c>
      <c r="I108" s="6">
        <f t="shared" ca="1" si="85"/>
        <v>0</v>
      </c>
      <c r="J108" s="6">
        <f t="shared" ca="1" si="86"/>
        <v>0</v>
      </c>
      <c r="K108" s="6">
        <f ca="1">SUMIF(INDIRECT(F94),'1-Configuracion'!E108,INDIRECT(K94))+SUMIF(INDIRECT(H94),'1-Configuracion'!E108,INDIRECT(L94))</f>
        <v>0</v>
      </c>
      <c r="L108" s="6">
        <f ca="1">SUMIF(INDIRECT(F94),'1-Configuracion'!E108,INDIRECT(L94))+SUMIF(INDIRECT(H94),'1-Configuracion'!E108,INDIRECT(K94))</f>
        <v>0</v>
      </c>
      <c r="M108" s="100">
        <f t="shared" ca="1" si="87"/>
        <v>0</v>
      </c>
      <c r="N108" s="56">
        <f t="shared" ca="1" si="88"/>
        <v>0</v>
      </c>
      <c r="P108" s="81" t="str">
        <f t="shared" si="89"/>
        <v>Real Betis Balompié</v>
      </c>
      <c r="Q108" s="85">
        <f t="shared" ca="1" si="90"/>
        <v>0</v>
      </c>
      <c r="R108" s="6">
        <f t="shared" ca="1" si="75"/>
        <v>0</v>
      </c>
      <c r="S108" s="6">
        <f t="shared" ca="1" si="76"/>
        <v>0</v>
      </c>
      <c r="T108" s="6">
        <f t="shared" ca="1" si="77"/>
        <v>0</v>
      </c>
      <c r="U108" s="6">
        <f t="shared" ca="1" si="78"/>
        <v>0</v>
      </c>
      <c r="V108" s="6">
        <f t="shared" ca="1" si="79"/>
        <v>0</v>
      </c>
      <c r="W108" s="6">
        <f t="shared" ca="1" si="80"/>
        <v>0</v>
      </c>
      <c r="X108" s="8">
        <f t="shared" ca="1" si="81"/>
        <v>0</v>
      </c>
      <c r="Y108" s="8">
        <f t="shared" ca="1" si="82"/>
        <v>0</v>
      </c>
      <c r="Z108" s="61" t="e">
        <f ca="1">MATCH(P108,AC95:AC114,0)</f>
        <v>#N/A</v>
      </c>
      <c r="AB108">
        <v>14</v>
      </c>
      <c r="AC108" s="81" t="str">
        <f ca="1">INDEX(P95:P114,MATCH(LARGE(Y95:Y114,AB108),Y95:Y114,0))</f>
        <v>Atlethic Club</v>
      </c>
      <c r="AD108" s="85">
        <f ca="1">LOOKUP(AC108,P95:P114,Q95:Q114)</f>
        <v>0</v>
      </c>
      <c r="AE108" s="6">
        <f ca="1">LOOKUP(AC108,P95:P114,R95:R114)</f>
        <v>0</v>
      </c>
      <c r="AF108" s="6">
        <f ca="1">LOOKUP(AC108,P95:P114,S95:S114)</f>
        <v>0</v>
      </c>
      <c r="AG108" s="6">
        <f ca="1">LOOKUP(AC108,P95:P114,T95:T114)</f>
        <v>0</v>
      </c>
      <c r="AH108" s="6">
        <f ca="1">LOOKUP(AC108,P95:P114,U95:U114)</f>
        <v>0</v>
      </c>
      <c r="AI108" s="6">
        <f ca="1">LOOKUP(AC108,P95:P114,V95:V114)</f>
        <v>0</v>
      </c>
      <c r="AJ108" s="6">
        <f ca="1">LOOKUP(AC108,P95:P114,W95:W114)</f>
        <v>0</v>
      </c>
      <c r="AK108" s="8">
        <f ca="1">LOOKUP(AC108,P95:P114,X95:X114)</f>
        <v>0</v>
      </c>
      <c r="AL108" s="8">
        <f ca="1">LOOKUP(AC108,P95:P114,Y95:Y114)</f>
        <v>0</v>
      </c>
    </row>
    <row r="109" spans="5:38" x14ac:dyDescent="0.25">
      <c r="E109" s="81" t="str">
        <f t="shared" si="83"/>
        <v>Real Madrid</v>
      </c>
      <c r="F109" s="85">
        <f ca="1">SUMIF(INDIRECT(F94),'1-Configuracion'!E109,INDIRECT(G94))+SUMIF(INDIRECT(H94),'1-Configuracion'!E109,INDIRECT(I94))</f>
        <v>0</v>
      </c>
      <c r="G109" s="6">
        <f ca="1">SUMIF(INDIRECT(F94),'1-Configuracion'!E109,INDIRECT(J94))+SUMIF(INDIRECT(H94),'1-Configuracion'!E109,INDIRECT(J94))</f>
        <v>0</v>
      </c>
      <c r="H109" s="6">
        <f t="shared" ca="1" si="84"/>
        <v>0</v>
      </c>
      <c r="I109" s="6">
        <f t="shared" ca="1" si="85"/>
        <v>0</v>
      </c>
      <c r="J109" s="6">
        <f t="shared" ca="1" si="86"/>
        <v>0</v>
      </c>
      <c r="K109" s="6">
        <f ca="1">SUMIF(INDIRECT(F94),'1-Configuracion'!E109,INDIRECT(K94))+SUMIF(INDIRECT(H94),'1-Configuracion'!E109,INDIRECT(L94))</f>
        <v>0</v>
      </c>
      <c r="L109" s="6">
        <f ca="1">SUMIF(INDIRECT(F94),'1-Configuracion'!E109,INDIRECT(L94))+SUMIF(INDIRECT(H94),'1-Configuracion'!E109,INDIRECT(K94))</f>
        <v>0</v>
      </c>
      <c r="M109" s="100">
        <f t="shared" ca="1" si="87"/>
        <v>0</v>
      </c>
      <c r="N109" s="56">
        <f t="shared" ca="1" si="88"/>
        <v>0</v>
      </c>
      <c r="P109" s="81" t="str">
        <f t="shared" si="89"/>
        <v>Real Madrid</v>
      </c>
      <c r="Q109" s="85">
        <f t="shared" ca="1" si="90"/>
        <v>0</v>
      </c>
      <c r="R109" s="6">
        <f t="shared" ca="1" si="75"/>
        <v>0</v>
      </c>
      <c r="S109" s="6">
        <f t="shared" ca="1" si="76"/>
        <v>0</v>
      </c>
      <c r="T109" s="6">
        <f t="shared" ca="1" si="77"/>
        <v>0</v>
      </c>
      <c r="U109" s="6">
        <f t="shared" ca="1" si="78"/>
        <v>0</v>
      </c>
      <c r="V109" s="6">
        <f t="shared" ca="1" si="79"/>
        <v>0</v>
      </c>
      <c r="W109" s="6">
        <f t="shared" ca="1" si="80"/>
        <v>0</v>
      </c>
      <c r="X109" s="8">
        <f t="shared" ca="1" si="81"/>
        <v>0</v>
      </c>
      <c r="Y109" s="8">
        <f t="shared" ca="1" si="82"/>
        <v>0</v>
      </c>
      <c r="Z109" s="61" t="e">
        <f ca="1">MATCH(P109,AC95:AC114,0)</f>
        <v>#N/A</v>
      </c>
      <c r="AB109">
        <v>15</v>
      </c>
      <c r="AC109" s="81" t="str">
        <f ca="1">INDEX(P95:P114,MATCH(LARGE(Y95:Y114,AB109),Y95:Y114,0))</f>
        <v>Atlethic Club</v>
      </c>
      <c r="AD109" s="85">
        <f ca="1">LOOKUP(AC109,P95:P114,Q95:Q114)</f>
        <v>0</v>
      </c>
      <c r="AE109" s="6">
        <f ca="1">LOOKUP(AC109,P95:P114,R95:R114)</f>
        <v>0</v>
      </c>
      <c r="AF109" s="6">
        <f ca="1">LOOKUP(AC109,P95:P114,S95:S114)</f>
        <v>0</v>
      </c>
      <c r="AG109" s="6">
        <f ca="1">LOOKUP(AC109,P95:P114,T95:T114)</f>
        <v>0</v>
      </c>
      <c r="AH109" s="6">
        <f ca="1">LOOKUP(AC109,P95:P114,U95:U114)</f>
        <v>0</v>
      </c>
      <c r="AI109" s="6">
        <f ca="1">LOOKUP(AC109,P95:P114,V95:V114)</f>
        <v>0</v>
      </c>
      <c r="AJ109" s="6">
        <f ca="1">LOOKUP(AC109,P95:P114,W95:W114)</f>
        <v>0</v>
      </c>
      <c r="AK109" s="8">
        <f ca="1">LOOKUP(AC109,P95:P114,X95:X114)</f>
        <v>0</v>
      </c>
      <c r="AL109" s="8">
        <f ca="1">LOOKUP(AC109,P95:P114,Y95:Y114)</f>
        <v>0</v>
      </c>
    </row>
    <row r="110" spans="5:38" x14ac:dyDescent="0.25">
      <c r="E110" s="81" t="str">
        <f t="shared" si="83"/>
        <v>Real Sociedad</v>
      </c>
      <c r="F110" s="85">
        <f ca="1">SUMIF(INDIRECT(F94),'1-Configuracion'!E110,INDIRECT(G94))+SUMIF(INDIRECT(H94),'1-Configuracion'!E110,INDIRECT(I94))</f>
        <v>0</v>
      </c>
      <c r="G110" s="6">
        <f ca="1">SUMIF(INDIRECT(F94),'1-Configuracion'!E110,INDIRECT(J94))+SUMIF(INDIRECT(H94),'1-Configuracion'!E110,INDIRECT(J94))</f>
        <v>0</v>
      </c>
      <c r="H110" s="6">
        <f t="shared" ca="1" si="84"/>
        <v>0</v>
      </c>
      <c r="I110" s="6">
        <f t="shared" ca="1" si="85"/>
        <v>0</v>
      </c>
      <c r="J110" s="6">
        <f t="shared" ca="1" si="86"/>
        <v>0</v>
      </c>
      <c r="K110" s="6">
        <f ca="1">SUMIF(INDIRECT(F94),'1-Configuracion'!E110,INDIRECT(K94))+SUMIF(INDIRECT(H94),'1-Configuracion'!E110,INDIRECT(L94))</f>
        <v>0</v>
      </c>
      <c r="L110" s="6">
        <f ca="1">SUMIF(INDIRECT(F94),'1-Configuracion'!E110,INDIRECT(L94))+SUMIF(INDIRECT(H94),'1-Configuracion'!E110,INDIRECT(K94))</f>
        <v>0</v>
      </c>
      <c r="M110" s="100">
        <f t="shared" ca="1" si="87"/>
        <v>0</v>
      </c>
      <c r="N110" s="56">
        <f t="shared" ca="1" si="88"/>
        <v>0</v>
      </c>
      <c r="P110" s="81" t="str">
        <f t="shared" si="89"/>
        <v>Real Sociedad</v>
      </c>
      <c r="Q110" s="85">
        <f t="shared" ca="1" si="90"/>
        <v>0</v>
      </c>
      <c r="R110" s="6">
        <f t="shared" ca="1" si="75"/>
        <v>0</v>
      </c>
      <c r="S110" s="6">
        <f t="shared" ca="1" si="76"/>
        <v>0</v>
      </c>
      <c r="T110" s="6">
        <f t="shared" ca="1" si="77"/>
        <v>0</v>
      </c>
      <c r="U110" s="6">
        <f t="shared" ca="1" si="78"/>
        <v>0</v>
      </c>
      <c r="V110" s="6">
        <f t="shared" ca="1" si="79"/>
        <v>0</v>
      </c>
      <c r="W110" s="6">
        <f t="shared" ca="1" si="80"/>
        <v>0</v>
      </c>
      <c r="X110" s="8">
        <f t="shared" ca="1" si="81"/>
        <v>0</v>
      </c>
      <c r="Y110" s="8">
        <f t="shared" ca="1" si="82"/>
        <v>0</v>
      </c>
      <c r="Z110" s="61" t="e">
        <f ca="1">MATCH(P110,AC95:AC114,0)</f>
        <v>#N/A</v>
      </c>
      <c r="AB110">
        <v>16</v>
      </c>
      <c r="AC110" s="81" t="str">
        <f ca="1">INDEX(P95:P114,MATCH(LARGE(Y95:Y114,AB110),Y95:Y114,0))</f>
        <v>Atlethic Club</v>
      </c>
      <c r="AD110" s="85">
        <f ca="1">LOOKUP(AC110,P95:P114,Q95:Q114)</f>
        <v>0</v>
      </c>
      <c r="AE110" s="6">
        <f ca="1">LOOKUP(AC110,P95:P114,R95:R114)</f>
        <v>0</v>
      </c>
      <c r="AF110" s="6">
        <f ca="1">LOOKUP(AC110,P95:P114,S95:S114)</f>
        <v>0</v>
      </c>
      <c r="AG110" s="6">
        <f ca="1">LOOKUP(AC110,P95:P114,T95:T114)</f>
        <v>0</v>
      </c>
      <c r="AH110" s="6">
        <f ca="1">LOOKUP(AC110,P95:P114,U95:U114)</f>
        <v>0</v>
      </c>
      <c r="AI110" s="6">
        <f ca="1">LOOKUP(AC110,P95:P114,V95:V114)</f>
        <v>0</v>
      </c>
      <c r="AJ110" s="6">
        <f ca="1">LOOKUP(AC110,P95:P114,W95:W114)</f>
        <v>0</v>
      </c>
      <c r="AK110" s="8">
        <f ca="1">LOOKUP(AC110,P95:P114,X95:X114)</f>
        <v>0</v>
      </c>
      <c r="AL110" s="8">
        <f ca="1">LOOKUP(AC110,P95:P114,Y95:Y114)</f>
        <v>0</v>
      </c>
    </row>
    <row r="111" spans="5:38" x14ac:dyDescent="0.25">
      <c r="E111" s="81" t="str">
        <f t="shared" si="83"/>
        <v>Real Valladolid</v>
      </c>
      <c r="F111" s="85">
        <f ca="1">SUMIF(INDIRECT(F94),'1-Configuracion'!E111,INDIRECT(G94))+SUMIF(INDIRECT(H94),'1-Configuracion'!E111,INDIRECT(I94))</f>
        <v>0</v>
      </c>
      <c r="G111" s="6">
        <f ca="1">SUMIF(INDIRECT(F94),'1-Configuracion'!E111,INDIRECT(J94))+SUMIF(INDIRECT(H94),'1-Configuracion'!E111,INDIRECT(J94))</f>
        <v>0</v>
      </c>
      <c r="H111" s="6">
        <f t="shared" ca="1" si="84"/>
        <v>0</v>
      </c>
      <c r="I111" s="6">
        <f t="shared" ca="1" si="85"/>
        <v>0</v>
      </c>
      <c r="J111" s="6">
        <f t="shared" ca="1" si="86"/>
        <v>0</v>
      </c>
      <c r="K111" s="6">
        <f ca="1">SUMIF(INDIRECT(F94),'1-Configuracion'!E111,INDIRECT(K94))+SUMIF(INDIRECT(H94),'1-Configuracion'!E111,INDIRECT(L94))</f>
        <v>0</v>
      </c>
      <c r="L111" s="6">
        <f ca="1">SUMIF(INDIRECT(F94),'1-Configuracion'!E111,INDIRECT(L94))+SUMIF(INDIRECT(H94),'1-Configuracion'!E111,INDIRECT(K94))</f>
        <v>0</v>
      </c>
      <c r="M111" s="100">
        <f t="shared" ca="1" si="87"/>
        <v>0</v>
      </c>
      <c r="N111" s="56">
        <f t="shared" ca="1" si="88"/>
        <v>0</v>
      </c>
      <c r="P111" s="81" t="str">
        <f t="shared" si="89"/>
        <v>Real Valladolid</v>
      </c>
      <c r="Q111" s="85">
        <f t="shared" ca="1" si="90"/>
        <v>0</v>
      </c>
      <c r="R111" s="6">
        <f t="shared" ca="1" si="75"/>
        <v>0</v>
      </c>
      <c r="S111" s="6">
        <f t="shared" ca="1" si="76"/>
        <v>0</v>
      </c>
      <c r="T111" s="6">
        <f t="shared" ca="1" si="77"/>
        <v>0</v>
      </c>
      <c r="U111" s="6">
        <f t="shared" ca="1" si="78"/>
        <v>0</v>
      </c>
      <c r="V111" s="6">
        <f t="shared" ca="1" si="79"/>
        <v>0</v>
      </c>
      <c r="W111" s="6">
        <f t="shared" ca="1" si="80"/>
        <v>0</v>
      </c>
      <c r="X111" s="8">
        <f t="shared" ca="1" si="81"/>
        <v>0</v>
      </c>
      <c r="Y111" s="8">
        <f t="shared" ca="1" si="82"/>
        <v>0</v>
      </c>
      <c r="Z111" s="61" t="e">
        <f ca="1">MATCH(P111,AC95:AC114,0)</f>
        <v>#N/A</v>
      </c>
      <c r="AB111">
        <v>17</v>
      </c>
      <c r="AC111" s="81" t="str">
        <f ca="1">INDEX(P95:P114,MATCH(LARGE(Y95:Y114,AB111),Y95:Y114,0))</f>
        <v>Atlethic Club</v>
      </c>
      <c r="AD111" s="85">
        <f ca="1">LOOKUP(AC111,P95:P114,Q95:Q114)</f>
        <v>0</v>
      </c>
      <c r="AE111" s="6">
        <f ca="1">LOOKUP(AC111,P95:P114,R95:R114)</f>
        <v>0</v>
      </c>
      <c r="AF111" s="6">
        <f ca="1">LOOKUP(AC111,P95:P114,S95:S114)</f>
        <v>0</v>
      </c>
      <c r="AG111" s="6">
        <f ca="1">LOOKUP(AC111,P95:P114,T95:T114)</f>
        <v>0</v>
      </c>
      <c r="AH111" s="6">
        <f ca="1">LOOKUP(AC111,P95:P114,U95:U114)</f>
        <v>0</v>
      </c>
      <c r="AI111" s="6">
        <f ca="1">LOOKUP(AC111,P95:P114,V95:V114)</f>
        <v>0</v>
      </c>
      <c r="AJ111" s="6">
        <f ca="1">LOOKUP(AC111,P95:P114,W95:W114)</f>
        <v>0</v>
      </c>
      <c r="AK111" s="8">
        <f ca="1">LOOKUP(AC111,P95:P114,X95:X114)</f>
        <v>0</v>
      </c>
      <c r="AL111" s="8">
        <f ca="1">LOOKUP(AC111,P95:P114,Y95:Y114)</f>
        <v>0</v>
      </c>
    </row>
    <row r="112" spans="5:38" x14ac:dyDescent="0.25">
      <c r="E112" s="81" t="str">
        <f t="shared" si="83"/>
        <v>Real Zaragoza</v>
      </c>
      <c r="F112" s="85">
        <f ca="1">SUMIF(INDIRECT(F94),'1-Configuracion'!E112,INDIRECT(G94))+SUMIF(INDIRECT(H94),'1-Configuracion'!E112,INDIRECT(I94))</f>
        <v>0</v>
      </c>
      <c r="G112" s="6">
        <f ca="1">SUMIF(INDIRECT(F94),'1-Configuracion'!E112,INDIRECT(J94))+SUMIF(INDIRECT(H94),'1-Configuracion'!E112,INDIRECT(J94))</f>
        <v>0</v>
      </c>
      <c r="H112" s="6">
        <f t="shared" ca="1" si="84"/>
        <v>0</v>
      </c>
      <c r="I112" s="6">
        <f t="shared" ca="1" si="85"/>
        <v>0</v>
      </c>
      <c r="J112" s="6">
        <f t="shared" ca="1" si="86"/>
        <v>0</v>
      </c>
      <c r="K112" s="6">
        <f ca="1">SUMIF(INDIRECT(F94),'1-Configuracion'!E112,INDIRECT(K94))+SUMIF(INDIRECT(H94),'1-Configuracion'!E112,INDIRECT(L94))</f>
        <v>0</v>
      </c>
      <c r="L112" s="6">
        <f ca="1">SUMIF(INDIRECT(F94),'1-Configuracion'!E112,INDIRECT(L94))+SUMIF(INDIRECT(H94),'1-Configuracion'!E112,INDIRECT(K94))</f>
        <v>0</v>
      </c>
      <c r="M112" s="100">
        <f t="shared" ca="1" si="87"/>
        <v>0</v>
      </c>
      <c r="N112" s="56">
        <f t="shared" ca="1" si="88"/>
        <v>0</v>
      </c>
      <c r="P112" s="81" t="str">
        <f t="shared" si="89"/>
        <v>Real Zaragoza</v>
      </c>
      <c r="Q112" s="85">
        <f t="shared" ca="1" si="90"/>
        <v>0</v>
      </c>
      <c r="R112" s="6">
        <f t="shared" ca="1" si="75"/>
        <v>0</v>
      </c>
      <c r="S112" s="6">
        <f t="shared" ca="1" si="76"/>
        <v>0</v>
      </c>
      <c r="T112" s="6">
        <f t="shared" ca="1" si="77"/>
        <v>0</v>
      </c>
      <c r="U112" s="6">
        <f t="shared" ca="1" si="78"/>
        <v>0</v>
      </c>
      <c r="V112" s="6">
        <f t="shared" ca="1" si="79"/>
        <v>0</v>
      </c>
      <c r="W112" s="6">
        <f t="shared" ca="1" si="80"/>
        <v>0</v>
      </c>
      <c r="X112" s="8">
        <f t="shared" ca="1" si="81"/>
        <v>0</v>
      </c>
      <c r="Y112" s="8">
        <f t="shared" ca="1" si="82"/>
        <v>0</v>
      </c>
      <c r="Z112" s="61" t="e">
        <f ca="1">MATCH(P112,AC95:AC114,0)</f>
        <v>#N/A</v>
      </c>
      <c r="AB112">
        <v>18</v>
      </c>
      <c r="AC112" s="81" t="str">
        <f ca="1">INDEX(P95:P114,MATCH(LARGE(Y95:Y114,AB112),Y95:Y114,0))</f>
        <v>Atlethic Club</v>
      </c>
      <c r="AD112" s="85">
        <f ca="1">LOOKUP(AC112,P95:P114,Q95:Q114)</f>
        <v>0</v>
      </c>
      <c r="AE112" s="6">
        <f ca="1">LOOKUP(AC112,P95:P114,R95:R114)</f>
        <v>0</v>
      </c>
      <c r="AF112" s="6">
        <f ca="1">LOOKUP(AC112,P95:P114,S95:S114)</f>
        <v>0</v>
      </c>
      <c r="AG112" s="6">
        <f ca="1">LOOKUP(AC112,P95:P114,T95:T114)</f>
        <v>0</v>
      </c>
      <c r="AH112" s="6">
        <f ca="1">LOOKUP(AC112,P95:P114,U95:U114)</f>
        <v>0</v>
      </c>
      <c r="AI112" s="6">
        <f ca="1">LOOKUP(AC112,P95:P114,V95:V114)</f>
        <v>0</v>
      </c>
      <c r="AJ112" s="6">
        <f ca="1">LOOKUP(AC112,P95:P114,W95:W114)</f>
        <v>0</v>
      </c>
      <c r="AK112" s="8">
        <f ca="1">LOOKUP(AC112,P95:P114,X95:X114)</f>
        <v>0</v>
      </c>
      <c r="AL112" s="8">
        <f ca="1">LOOKUP(AC112,P95:P114,Y95:Y114)</f>
        <v>0</v>
      </c>
    </row>
    <row r="113" spans="5:38" x14ac:dyDescent="0.25">
      <c r="E113" s="81" t="str">
        <f t="shared" si="83"/>
        <v>Sevilla F.C.</v>
      </c>
      <c r="F113" s="85">
        <f ca="1">SUMIF(INDIRECT(F94),'1-Configuracion'!E113,INDIRECT(G94))+SUMIF(INDIRECT(H94),'1-Configuracion'!E113,INDIRECT(I94))</f>
        <v>0</v>
      </c>
      <c r="G113" s="6">
        <f ca="1">SUMIF(INDIRECT(F94),'1-Configuracion'!E113,INDIRECT(J94))+SUMIF(INDIRECT(H94),'1-Configuracion'!E113,INDIRECT(J94))</f>
        <v>0</v>
      </c>
      <c r="H113" s="6">
        <f t="shared" ca="1" si="84"/>
        <v>0</v>
      </c>
      <c r="I113" s="6">
        <f t="shared" ca="1" si="85"/>
        <v>0</v>
      </c>
      <c r="J113" s="6">
        <f t="shared" ca="1" si="86"/>
        <v>0</v>
      </c>
      <c r="K113" s="6">
        <f ca="1">SUMIF(INDIRECT(F94),'1-Configuracion'!E113,INDIRECT(K94))+SUMIF(INDIRECT(H94),'1-Configuracion'!E113,INDIRECT(L94))</f>
        <v>0</v>
      </c>
      <c r="L113" s="6">
        <f ca="1">SUMIF(INDIRECT(F94),'1-Configuracion'!E113,INDIRECT(L94))+SUMIF(INDIRECT(H94),'1-Configuracion'!E113,INDIRECT(K94))</f>
        <v>0</v>
      </c>
      <c r="M113" s="100">
        <f t="shared" ca="1" si="87"/>
        <v>0</v>
      </c>
      <c r="N113" s="56">
        <f t="shared" ca="1" si="88"/>
        <v>0</v>
      </c>
      <c r="P113" s="81" t="str">
        <f t="shared" si="89"/>
        <v>Sevilla F.C.</v>
      </c>
      <c r="Q113" s="85">
        <f t="shared" ca="1" si="90"/>
        <v>0</v>
      </c>
      <c r="R113" s="6">
        <f t="shared" ca="1" si="75"/>
        <v>0</v>
      </c>
      <c r="S113" s="6">
        <f t="shared" ca="1" si="76"/>
        <v>0</v>
      </c>
      <c r="T113" s="6">
        <f t="shared" ca="1" si="77"/>
        <v>0</v>
      </c>
      <c r="U113" s="6">
        <f t="shared" ca="1" si="78"/>
        <v>0</v>
      </c>
      <c r="V113" s="6">
        <f t="shared" ca="1" si="79"/>
        <v>0</v>
      </c>
      <c r="W113" s="6">
        <f t="shared" ca="1" si="80"/>
        <v>0</v>
      </c>
      <c r="X113" s="8">
        <f t="shared" ca="1" si="81"/>
        <v>0</v>
      </c>
      <c r="Y113" s="8">
        <f t="shared" ca="1" si="82"/>
        <v>0</v>
      </c>
      <c r="Z113" s="61" t="e">
        <f ca="1">MATCH(P113,AC95:AC114,0)</f>
        <v>#N/A</v>
      </c>
      <c r="AB113">
        <v>19</v>
      </c>
      <c r="AC113" s="81" t="str">
        <f ca="1">INDEX(P95:P114,MATCH(LARGE(Y95:Y114,AB113),Y95:Y114,0))</f>
        <v>Atlethic Club</v>
      </c>
      <c r="AD113" s="85">
        <f ca="1">LOOKUP(AC113,P95:P114,Q95:Q114)</f>
        <v>0</v>
      </c>
      <c r="AE113" s="6">
        <f ca="1">LOOKUP(AC113,P95:P114,R95:R114)</f>
        <v>0</v>
      </c>
      <c r="AF113" s="6">
        <f ca="1">LOOKUP(AC113,P95:P114,S95:S114)</f>
        <v>0</v>
      </c>
      <c r="AG113" s="6">
        <f ca="1">LOOKUP(AC113,P95:P114,T95:T114)</f>
        <v>0</v>
      </c>
      <c r="AH113" s="6">
        <f ca="1">LOOKUP(AC113,P95:P114,U95:U114)</f>
        <v>0</v>
      </c>
      <c r="AI113" s="6">
        <f ca="1">LOOKUP(AC113,P95:P114,V95:V114)</f>
        <v>0</v>
      </c>
      <c r="AJ113" s="6">
        <f ca="1">LOOKUP(AC113,P95:P114,W95:W114)</f>
        <v>0</v>
      </c>
      <c r="AK113" s="8">
        <f ca="1">LOOKUP(AC113,P95:P114,X95:X114)</f>
        <v>0</v>
      </c>
      <c r="AL113" s="8">
        <f ca="1">LOOKUP(AC113,P95:P114,Y95:Y114)</f>
        <v>0</v>
      </c>
    </row>
    <row r="114" spans="5:38" ht="15.75" thickBot="1" x14ac:dyDescent="0.3">
      <c r="E114" s="82" t="str">
        <f t="shared" si="83"/>
        <v>Valencia C.F.</v>
      </c>
      <c r="F114" s="86">
        <f ca="1">SUMIF(INDIRECT(F94),'1-Configuracion'!E114,INDIRECT(G94))+SUMIF(INDIRECT(H94),'1-Configuracion'!E114,INDIRECT(I94))</f>
        <v>0</v>
      </c>
      <c r="G114" s="34">
        <f ca="1">SUMIF(INDIRECT(F94),'1-Configuracion'!E114,INDIRECT(J94))+SUMIF(INDIRECT(H94),'1-Configuracion'!E114,INDIRECT(J94))</f>
        <v>0</v>
      </c>
      <c r="H114" s="34">
        <f t="shared" ca="1" si="84"/>
        <v>0</v>
      </c>
      <c r="I114" s="34">
        <f t="shared" ca="1" si="85"/>
        <v>0</v>
      </c>
      <c r="J114" s="34">
        <f t="shared" ca="1" si="86"/>
        <v>0</v>
      </c>
      <c r="K114" s="34">
        <f ca="1">SUMIF(INDIRECT(F94),'1-Configuracion'!E114,INDIRECT(K94))+SUMIF(INDIRECT(H94),'1-Configuracion'!E114,INDIRECT(L94))</f>
        <v>0</v>
      </c>
      <c r="L114" s="34">
        <f ca="1">SUMIF(INDIRECT(F94),'1-Configuracion'!E114,INDIRECT(L94))+SUMIF(INDIRECT(H94),'1-Configuracion'!E114,INDIRECT(K94))</f>
        <v>0</v>
      </c>
      <c r="M114" s="101">
        <f t="shared" ca="1" si="87"/>
        <v>0</v>
      </c>
      <c r="N114" s="57">
        <f t="shared" ca="1" si="88"/>
        <v>0</v>
      </c>
      <c r="P114" s="82" t="str">
        <f t="shared" si="89"/>
        <v>Valencia C.F.</v>
      </c>
      <c r="Q114" s="86">
        <f t="shared" ca="1" si="90"/>
        <v>0</v>
      </c>
      <c r="R114" s="34">
        <f t="shared" ca="1" si="75"/>
        <v>0</v>
      </c>
      <c r="S114" s="34">
        <f t="shared" ca="1" si="76"/>
        <v>0</v>
      </c>
      <c r="T114" s="34">
        <f t="shared" ca="1" si="77"/>
        <v>0</v>
      </c>
      <c r="U114" s="34">
        <f t="shared" ca="1" si="78"/>
        <v>0</v>
      </c>
      <c r="V114" s="34">
        <f t="shared" ca="1" si="79"/>
        <v>0</v>
      </c>
      <c r="W114" s="34">
        <f t="shared" ca="1" si="80"/>
        <v>0</v>
      </c>
      <c r="X114" s="37">
        <f t="shared" ca="1" si="81"/>
        <v>0</v>
      </c>
      <c r="Y114" s="37">
        <f t="shared" ca="1" si="82"/>
        <v>0</v>
      </c>
      <c r="Z114" s="61" t="e">
        <f ca="1">MATCH(P114,AC95:AC114,0)</f>
        <v>#N/A</v>
      </c>
      <c r="AB114">
        <v>20</v>
      </c>
      <c r="AC114" s="82" t="str">
        <f ca="1">INDEX(P95:P114,MATCH(LARGE(Y95:Y114,AB114),Y95:Y114,0))</f>
        <v>Atlethic Club</v>
      </c>
      <c r="AD114" s="86">
        <f ca="1">LOOKUP(AC114,P95:P114,Q95:Q114)</f>
        <v>0</v>
      </c>
      <c r="AE114" s="34">
        <f ca="1">LOOKUP(AC114,P95:P114,R95:R114)</f>
        <v>0</v>
      </c>
      <c r="AF114" s="34">
        <f ca="1">LOOKUP(AC114,P95:P114,S95:S114)</f>
        <v>0</v>
      </c>
      <c r="AG114" s="34">
        <f ca="1">LOOKUP(AC114,P95:P114,T95:T114)</f>
        <v>0</v>
      </c>
      <c r="AH114" s="34">
        <f ca="1">LOOKUP(AC114,P95:P114,U95:U114)</f>
        <v>0</v>
      </c>
      <c r="AI114" s="34">
        <f ca="1">LOOKUP(AC114,P95:P114,V95:V114)</f>
        <v>0</v>
      </c>
      <c r="AJ114" s="34">
        <f ca="1">LOOKUP(AC114,P95:P114,W95:W114)</f>
        <v>0</v>
      </c>
      <c r="AK114" s="37">
        <f ca="1">LOOKUP(AC114,P95:P114,X95:X114)</f>
        <v>0</v>
      </c>
      <c r="AL114" s="37">
        <f ca="1">LOOKUP(AC114,P95:P114,Y95:Y114)</f>
        <v>0</v>
      </c>
    </row>
    <row r="115" spans="5:38" ht="15.75" thickBot="1" x14ac:dyDescent="0.3"/>
    <row r="116" spans="5:38" ht="15.75" thickBot="1" x14ac:dyDescent="0.3">
      <c r="E116" s="88">
        <v>6</v>
      </c>
      <c r="F116" s="95" t="s">
        <v>21</v>
      </c>
      <c r="G116" s="95" t="s">
        <v>22</v>
      </c>
      <c r="H116" s="95" t="s">
        <v>23</v>
      </c>
      <c r="I116" s="95" t="s">
        <v>24</v>
      </c>
      <c r="J116" s="95" t="s">
        <v>25</v>
      </c>
      <c r="K116" s="95" t="s">
        <v>26</v>
      </c>
      <c r="L116" s="95" t="s">
        <v>27</v>
      </c>
      <c r="M116" s="96" t="s">
        <v>135</v>
      </c>
      <c r="N116" s="98" t="s">
        <v>136</v>
      </c>
      <c r="P116" s="88">
        <f>E116</f>
        <v>6</v>
      </c>
      <c r="Q116" s="89" t="s">
        <v>21</v>
      </c>
      <c r="R116" s="87" t="s">
        <v>22</v>
      </c>
      <c r="S116" s="83" t="s">
        <v>23</v>
      </c>
      <c r="T116" s="83" t="s">
        <v>24</v>
      </c>
      <c r="U116" s="83" t="s">
        <v>25</v>
      </c>
      <c r="V116" s="83" t="s">
        <v>26</v>
      </c>
      <c r="W116" s="83" t="s">
        <v>27</v>
      </c>
      <c r="X116" s="84" t="s">
        <v>135</v>
      </c>
      <c r="Y116" s="84" t="s">
        <v>136</v>
      </c>
      <c r="AC116" s="88">
        <f>P116</f>
        <v>6</v>
      </c>
      <c r="AD116" s="89" t="s">
        <v>21</v>
      </c>
      <c r="AE116" s="87" t="s">
        <v>22</v>
      </c>
      <c r="AF116" s="83" t="s">
        <v>23</v>
      </c>
      <c r="AG116" s="83" t="s">
        <v>24</v>
      </c>
      <c r="AH116" s="83" t="s">
        <v>25</v>
      </c>
      <c r="AI116" s="83" t="s">
        <v>26</v>
      </c>
      <c r="AJ116" s="83" t="s">
        <v>27</v>
      </c>
      <c r="AK116" s="84" t="s">
        <v>135</v>
      </c>
      <c r="AL116" s="84" t="s">
        <v>136</v>
      </c>
    </row>
    <row r="117" spans="5:38" ht="15.75" thickBot="1" x14ac:dyDescent="0.3">
      <c r="E117" s="91"/>
      <c r="F117" s="93" t="str">
        <f>'1-Rangos'!C6</f>
        <v>'1-Jornadas'!ac17:ac26</v>
      </c>
      <c r="G117" s="93" t="str">
        <f>'1-Rangos'!D6</f>
        <v>'1-Jornadas'!AA17:AA26</v>
      </c>
      <c r="H117" s="93" t="str">
        <f>'1-Rangos'!E6</f>
        <v>'1-Jornadas'!AF17:AF26</v>
      </c>
      <c r="I117" s="93" t="str">
        <f>'1-Rangos'!F6</f>
        <v>'1-Jornadas'!AH17:AH26</v>
      </c>
      <c r="J117" s="93" t="str">
        <f>'1-Rangos'!G6</f>
        <v>'1-Jornadas'!Z17:Z26</v>
      </c>
      <c r="K117" s="93" t="str">
        <f>'1-Rangos'!H6</f>
        <v>'1-Jornadas'!AD17:AD26</v>
      </c>
      <c r="L117" s="93" t="str">
        <f>'1-Rangos'!I6</f>
        <v>'1-Jornadas'!AE17:AE26</v>
      </c>
      <c r="M117" s="91"/>
      <c r="N117" s="91"/>
    </row>
    <row r="118" spans="5:38" x14ac:dyDescent="0.25">
      <c r="E118" s="81" t="str">
        <f>E95</f>
        <v>Atlethic Club</v>
      </c>
      <c r="F118" s="97">
        <f ca="1">SUMIF(INDIRECT(F117),'1-Configuracion'!E118,INDIRECT(G117))+SUMIF(INDIRECT(H117),'1-Configuracion'!E118,INDIRECT(I117))</f>
        <v>0</v>
      </c>
      <c r="G118" s="94">
        <f ca="1">SUMIF(INDIRECT(F117),'1-Configuracion'!E118,INDIRECT(J117))+SUMIF(INDIRECT(H117),'1-Configuracion'!E118,INDIRECT(J117))</f>
        <v>0</v>
      </c>
      <c r="H118" s="94">
        <f ca="1">IF(G118&gt;0,IF(F118=3,1,0),0)</f>
        <v>0</v>
      </c>
      <c r="I118" s="94">
        <f ca="1">IF(G118&gt;0,IF(F118=1,1,0),0)</f>
        <v>0</v>
      </c>
      <c r="J118" s="94">
        <f ca="1">IF(G118&gt;0,IF(F118=0,1,0),0)</f>
        <v>0</v>
      </c>
      <c r="K118" s="94">
        <f ca="1">SUMIF(INDIRECT(F117),'1-Configuracion'!E118,INDIRECT(K117))+SUMIF(INDIRECT(H117),'1-Configuracion'!E118,INDIRECT(L117))</f>
        <v>0</v>
      </c>
      <c r="L118" s="94">
        <f ca="1">SUMIF(INDIRECT(F117),'1-Configuracion'!E118,INDIRECT(L117))+SUMIF(INDIRECT(H117),'1-Configuracion'!E118,INDIRECT(K117))</f>
        <v>0</v>
      </c>
      <c r="M118" s="99">
        <f ca="1">K118-L118</f>
        <v>0</v>
      </c>
      <c r="N118" s="102">
        <f ca="1">F118*1000+M118*100+K118</f>
        <v>0</v>
      </c>
      <c r="P118" s="81" t="str">
        <f>E118</f>
        <v>Atlethic Club</v>
      </c>
      <c r="Q118" s="85">
        <f ca="1">F118+Q95</f>
        <v>0</v>
      </c>
      <c r="R118" s="6">
        <f t="shared" ref="R118:R137" ca="1" si="91">G118+R95</f>
        <v>0</v>
      </c>
      <c r="S118" s="6">
        <f t="shared" ref="S118:S137" ca="1" si="92">H118+S95</f>
        <v>0</v>
      </c>
      <c r="T118" s="6">
        <f t="shared" ref="T118:T137" ca="1" si="93">I118+T95</f>
        <v>0</v>
      </c>
      <c r="U118" s="6">
        <f t="shared" ref="U118:U137" ca="1" si="94">J118+U95</f>
        <v>0</v>
      </c>
      <c r="V118" s="6">
        <f t="shared" ref="V118:V137" ca="1" si="95">K118+V95</f>
        <v>0</v>
      </c>
      <c r="W118" s="6">
        <f t="shared" ref="W118:W137" ca="1" si="96">L118+W95</f>
        <v>0</v>
      </c>
      <c r="X118" s="8">
        <f t="shared" ref="X118:X137" ca="1" si="97">M118+X95</f>
        <v>0</v>
      </c>
      <c r="Y118" s="8">
        <f t="shared" ref="Y118:Y137" ca="1" si="98">N118+Y95</f>
        <v>0</v>
      </c>
      <c r="Z118" s="61">
        <f ca="1">MATCH(P118,AC118:AC137,0)</f>
        <v>1</v>
      </c>
      <c r="AB118">
        <v>1</v>
      </c>
      <c r="AC118" s="81" t="str">
        <f ca="1">INDEX(P118:P137,MATCH(LARGE(Y118:Y137,AB118),Y118:Y137,0))</f>
        <v>Atlethic Club</v>
      </c>
      <c r="AD118" s="85">
        <f ca="1">LOOKUP(AC118,P118:P137,Q118:Q137)</f>
        <v>0</v>
      </c>
      <c r="AE118" s="6">
        <f ca="1">LOOKUP(AC118,P118:P137,R118:R137)</f>
        <v>0</v>
      </c>
      <c r="AF118" s="6">
        <f ca="1">LOOKUP(AC118,P118:P137,S118:S137)</f>
        <v>0</v>
      </c>
      <c r="AG118" s="6">
        <f ca="1">LOOKUP(AC118,P118:P137,T118:T137)</f>
        <v>0</v>
      </c>
      <c r="AH118" s="6">
        <f ca="1">LOOKUP(AC118,P118:P137,U118:U137)</f>
        <v>0</v>
      </c>
      <c r="AI118" s="6">
        <f ca="1">LOOKUP(AC118,P118:P137,V118:V137)</f>
        <v>0</v>
      </c>
      <c r="AJ118" s="6">
        <f ca="1">LOOKUP(AC118,P118:P137,W118:W137)</f>
        <v>0</v>
      </c>
      <c r="AK118" s="8">
        <f ca="1">LOOKUP(AC118,P118:P137,X118:X137)</f>
        <v>0</v>
      </c>
      <c r="AL118" s="8">
        <f ca="1">LOOKUP(AC118,P118:P137,Y118:Y137)</f>
        <v>0</v>
      </c>
    </row>
    <row r="119" spans="5:38" x14ac:dyDescent="0.25">
      <c r="E119" s="81" t="str">
        <f t="shared" ref="E119:E137" si="99">E96</f>
        <v>Atlético Madrid</v>
      </c>
      <c r="F119" s="85">
        <f ca="1">SUMIF(INDIRECT(F117),'1-Configuracion'!E119,INDIRECT(G117))+SUMIF(INDIRECT(H117),'1-Configuracion'!E119,INDIRECT(I117))</f>
        <v>0</v>
      </c>
      <c r="G119" s="6">
        <f ca="1">SUMIF(INDIRECT(F117),'1-Configuracion'!E119,INDIRECT(J117))+SUMIF(INDIRECT(H117),'1-Configuracion'!E119,INDIRECT(J117))</f>
        <v>0</v>
      </c>
      <c r="H119" s="6">
        <f t="shared" ref="H119:H137" ca="1" si="100">IF(G119&gt;0,IF(F119=3,1,0),0)</f>
        <v>0</v>
      </c>
      <c r="I119" s="6">
        <f t="shared" ref="I119:I137" ca="1" si="101">IF(G119&gt;0,IF(F119=1,1,0),0)</f>
        <v>0</v>
      </c>
      <c r="J119" s="6">
        <f t="shared" ref="J119:J137" ca="1" si="102">IF(G119&gt;0,IF(F119=0,1,0),0)</f>
        <v>0</v>
      </c>
      <c r="K119" s="6">
        <f ca="1">SUMIF(INDIRECT(F117),'1-Configuracion'!E119,INDIRECT(K117))+SUMIF(INDIRECT(H117),'1-Configuracion'!E119,INDIRECT(L117))</f>
        <v>0</v>
      </c>
      <c r="L119" s="6">
        <f ca="1">SUMIF(INDIRECT(F117),'1-Configuracion'!E119,INDIRECT(L117))+SUMIF(INDIRECT(H117),'1-Configuracion'!E119,INDIRECT(K117))</f>
        <v>0</v>
      </c>
      <c r="M119" s="100">
        <f t="shared" ref="M119:M137" ca="1" si="103">K119-L119</f>
        <v>0</v>
      </c>
      <c r="N119" s="56">
        <f t="shared" ref="N119:N137" ca="1" si="104">F119*1000+M119*100+K119</f>
        <v>0</v>
      </c>
      <c r="P119" s="81" t="str">
        <f t="shared" ref="P119:P137" si="105">E119</f>
        <v>Atlético Madrid</v>
      </c>
      <c r="Q119" s="85">
        <f t="shared" ref="Q119:Q137" ca="1" si="106">F119+Q96</f>
        <v>0</v>
      </c>
      <c r="R119" s="6">
        <f t="shared" ca="1" si="91"/>
        <v>0</v>
      </c>
      <c r="S119" s="6">
        <f t="shared" ca="1" si="92"/>
        <v>0</v>
      </c>
      <c r="T119" s="6">
        <f t="shared" ca="1" si="93"/>
        <v>0</v>
      </c>
      <c r="U119" s="6">
        <f t="shared" ca="1" si="94"/>
        <v>0</v>
      </c>
      <c r="V119" s="6">
        <f t="shared" ca="1" si="95"/>
        <v>0</v>
      </c>
      <c r="W119" s="6">
        <f t="shared" ca="1" si="96"/>
        <v>0</v>
      </c>
      <c r="X119" s="8">
        <f t="shared" ca="1" si="97"/>
        <v>0</v>
      </c>
      <c r="Y119" s="8">
        <f t="shared" ca="1" si="98"/>
        <v>0</v>
      </c>
      <c r="Z119" s="61" t="e">
        <f ca="1">MATCH(P119,AC118:AC137,0)</f>
        <v>#N/A</v>
      </c>
      <c r="AB119">
        <v>2</v>
      </c>
      <c r="AC119" s="81" t="str">
        <f ca="1">INDEX(P118:P137,MATCH(LARGE(Y118:Y137,AB119),Y118:Y137,0))</f>
        <v>Atlethic Club</v>
      </c>
      <c r="AD119" s="85">
        <f ca="1">LOOKUP(AC119,P118:P137,Q118:Q137)</f>
        <v>0</v>
      </c>
      <c r="AE119" s="6">
        <f ca="1">LOOKUP(AC119,P118:P137,R118:R137)</f>
        <v>0</v>
      </c>
      <c r="AF119" s="6">
        <f ca="1">LOOKUP(AC119,P118:P137,S118:S137)</f>
        <v>0</v>
      </c>
      <c r="AG119" s="6">
        <f ca="1">LOOKUP(AC119,P118:P137,T118:T137)</f>
        <v>0</v>
      </c>
      <c r="AH119" s="6">
        <f ca="1">LOOKUP(AC119,P118:P137,U118:U137)</f>
        <v>0</v>
      </c>
      <c r="AI119" s="6">
        <f ca="1">LOOKUP(AC119,P118:P137,V118:V137)</f>
        <v>0</v>
      </c>
      <c r="AJ119" s="6">
        <f ca="1">LOOKUP(AC119,P118:P137,W118:W137)</f>
        <v>0</v>
      </c>
      <c r="AK119" s="8">
        <f ca="1">LOOKUP(AC119,P118:P137,X118:X137)</f>
        <v>0</v>
      </c>
      <c r="AL119" s="8">
        <f ca="1">LOOKUP(AC119,P118:P137,Y118:Y137)</f>
        <v>0</v>
      </c>
    </row>
    <row r="120" spans="5:38" x14ac:dyDescent="0.25">
      <c r="E120" s="81" t="str">
        <f t="shared" si="99"/>
        <v>C.A. Osasuna</v>
      </c>
      <c r="F120" s="85">
        <f ca="1">SUMIF(INDIRECT(F117),'1-Configuracion'!E120,INDIRECT(G117))+SUMIF(INDIRECT(H117),'1-Configuracion'!E120,INDIRECT(I117))</f>
        <v>0</v>
      </c>
      <c r="G120" s="6">
        <f ca="1">SUMIF(INDIRECT(F117),'1-Configuracion'!E120,INDIRECT(J117))+SUMIF(INDIRECT(H117),'1-Configuracion'!E120,INDIRECT(J117))</f>
        <v>0</v>
      </c>
      <c r="H120" s="6">
        <f t="shared" ca="1" si="100"/>
        <v>0</v>
      </c>
      <c r="I120" s="6">
        <f t="shared" ca="1" si="101"/>
        <v>0</v>
      </c>
      <c r="J120" s="6">
        <f t="shared" ca="1" si="102"/>
        <v>0</v>
      </c>
      <c r="K120" s="6">
        <f ca="1">SUMIF(INDIRECT(F117),'1-Configuracion'!E120,INDIRECT(K117))+SUMIF(INDIRECT(H117),'1-Configuracion'!E120,INDIRECT(L117))</f>
        <v>0</v>
      </c>
      <c r="L120" s="6">
        <f ca="1">SUMIF(INDIRECT(F117),'1-Configuracion'!E120,INDIRECT(L117))+SUMIF(INDIRECT(H117),'1-Configuracion'!E120,INDIRECT(K117))</f>
        <v>0</v>
      </c>
      <c r="M120" s="100">
        <f t="shared" ca="1" si="103"/>
        <v>0</v>
      </c>
      <c r="N120" s="56">
        <f t="shared" ca="1" si="104"/>
        <v>0</v>
      </c>
      <c r="P120" s="81" t="str">
        <f t="shared" si="105"/>
        <v>C.A. Osasuna</v>
      </c>
      <c r="Q120" s="85">
        <f t="shared" ca="1" si="106"/>
        <v>0</v>
      </c>
      <c r="R120" s="6">
        <f t="shared" ca="1" si="91"/>
        <v>0</v>
      </c>
      <c r="S120" s="6">
        <f t="shared" ca="1" si="92"/>
        <v>0</v>
      </c>
      <c r="T120" s="6">
        <f t="shared" ca="1" si="93"/>
        <v>0</v>
      </c>
      <c r="U120" s="6">
        <f t="shared" ca="1" si="94"/>
        <v>0</v>
      </c>
      <c r="V120" s="6">
        <f t="shared" ca="1" si="95"/>
        <v>0</v>
      </c>
      <c r="W120" s="6">
        <f t="shared" ca="1" si="96"/>
        <v>0</v>
      </c>
      <c r="X120" s="8">
        <f t="shared" ca="1" si="97"/>
        <v>0</v>
      </c>
      <c r="Y120" s="8">
        <f t="shared" ca="1" si="98"/>
        <v>0</v>
      </c>
      <c r="Z120" s="61" t="e">
        <f ca="1">MATCH(P120,AC118:AC137,0)</f>
        <v>#N/A</v>
      </c>
      <c r="AB120">
        <v>3</v>
      </c>
      <c r="AC120" s="81" t="str">
        <f ca="1">INDEX(P118:P137,MATCH(LARGE(Y118:Y137,AB120),Y118:Y137,0))</f>
        <v>Atlethic Club</v>
      </c>
      <c r="AD120" s="85">
        <f ca="1">LOOKUP(AC120,P118:P137,Q118:Q137)</f>
        <v>0</v>
      </c>
      <c r="AE120" s="6">
        <f ca="1">LOOKUP(AC120,P118:P137,R118:R137)</f>
        <v>0</v>
      </c>
      <c r="AF120" s="6">
        <f ca="1">LOOKUP(AC120,P118:P137,S118:S137)</f>
        <v>0</v>
      </c>
      <c r="AG120" s="6">
        <f ca="1">LOOKUP(AC120,P118:P137,T118:T137)</f>
        <v>0</v>
      </c>
      <c r="AH120" s="6">
        <f ca="1">LOOKUP(AC120,P118:P137,U118:U137)</f>
        <v>0</v>
      </c>
      <c r="AI120" s="6">
        <f ca="1">LOOKUP(AC120,P118:P137,V118:V137)</f>
        <v>0</v>
      </c>
      <c r="AJ120" s="6">
        <f ca="1">LOOKUP(AC120,P118:P137,W118:W137)</f>
        <v>0</v>
      </c>
      <c r="AK120" s="8">
        <f ca="1">LOOKUP(AC120,P118:P137,X118:X137)</f>
        <v>0</v>
      </c>
      <c r="AL120" s="8">
        <f ca="1">LOOKUP(AC120,P118:P137,Y118:Y137)</f>
        <v>0</v>
      </c>
    </row>
    <row r="121" spans="5:38" x14ac:dyDescent="0.25">
      <c r="E121" s="81" t="str">
        <f t="shared" si="99"/>
        <v>Celta de Vigo</v>
      </c>
      <c r="F121" s="85">
        <f ca="1">SUMIF(INDIRECT(F117),'1-Configuracion'!E121,INDIRECT(G117))+SUMIF(INDIRECT(H117),'1-Configuracion'!E121,INDIRECT(I117))</f>
        <v>0</v>
      </c>
      <c r="G121" s="6">
        <f ca="1">SUMIF(INDIRECT(F117),'1-Configuracion'!E121,INDIRECT(J117))+SUMIF(INDIRECT(H117),'1-Configuracion'!E121,INDIRECT(J117))</f>
        <v>0</v>
      </c>
      <c r="H121" s="6">
        <f t="shared" ca="1" si="100"/>
        <v>0</v>
      </c>
      <c r="I121" s="6">
        <f t="shared" ca="1" si="101"/>
        <v>0</v>
      </c>
      <c r="J121" s="6">
        <f t="shared" ca="1" si="102"/>
        <v>0</v>
      </c>
      <c r="K121" s="6">
        <f ca="1">SUMIF(INDIRECT(F117),'1-Configuracion'!E121,INDIRECT(K117))+SUMIF(INDIRECT(H117),'1-Configuracion'!E121,INDIRECT(L117))</f>
        <v>0</v>
      </c>
      <c r="L121" s="6">
        <f ca="1">SUMIF(INDIRECT(F117),'1-Configuracion'!E121,INDIRECT(L117))+SUMIF(INDIRECT(H117),'1-Configuracion'!E121,INDIRECT(K117))</f>
        <v>0</v>
      </c>
      <c r="M121" s="100">
        <f t="shared" ca="1" si="103"/>
        <v>0</v>
      </c>
      <c r="N121" s="56">
        <f t="shared" ca="1" si="104"/>
        <v>0</v>
      </c>
      <c r="P121" s="81" t="str">
        <f t="shared" si="105"/>
        <v>Celta de Vigo</v>
      </c>
      <c r="Q121" s="85">
        <f t="shared" ca="1" si="106"/>
        <v>0</v>
      </c>
      <c r="R121" s="6">
        <f t="shared" ca="1" si="91"/>
        <v>0</v>
      </c>
      <c r="S121" s="6">
        <f t="shared" ca="1" si="92"/>
        <v>0</v>
      </c>
      <c r="T121" s="6">
        <f t="shared" ca="1" si="93"/>
        <v>0</v>
      </c>
      <c r="U121" s="6">
        <f t="shared" ca="1" si="94"/>
        <v>0</v>
      </c>
      <c r="V121" s="6">
        <f t="shared" ca="1" si="95"/>
        <v>0</v>
      </c>
      <c r="W121" s="6">
        <f t="shared" ca="1" si="96"/>
        <v>0</v>
      </c>
      <c r="X121" s="8">
        <f t="shared" ca="1" si="97"/>
        <v>0</v>
      </c>
      <c r="Y121" s="8">
        <f t="shared" ca="1" si="98"/>
        <v>0</v>
      </c>
      <c r="Z121" s="61" t="e">
        <f ca="1">MATCH(P121,AC118:AC137,0)</f>
        <v>#N/A</v>
      </c>
      <c r="AB121">
        <v>4</v>
      </c>
      <c r="AC121" s="81" t="str">
        <f ca="1">INDEX(P118:P137,MATCH(LARGE(Y118:Y137,AB121),Y118:Y137,0))</f>
        <v>Atlethic Club</v>
      </c>
      <c r="AD121" s="85">
        <f ca="1">LOOKUP(AC121,P118:P137,Q118:Q137)</f>
        <v>0</v>
      </c>
      <c r="AE121" s="6">
        <f ca="1">LOOKUP(AC121,P118:P137,R118:R137)</f>
        <v>0</v>
      </c>
      <c r="AF121" s="6">
        <f ca="1">LOOKUP(AC121,P118:P137,S118:S137)</f>
        <v>0</v>
      </c>
      <c r="AG121" s="6">
        <f ca="1">LOOKUP(AC121,P118:P137,T118:T137)</f>
        <v>0</v>
      </c>
      <c r="AH121" s="6">
        <f ca="1">LOOKUP(AC121,P118:P137,U118:U137)</f>
        <v>0</v>
      </c>
      <c r="AI121" s="6">
        <f ca="1">LOOKUP(AC121,P118:P137,V118:V137)</f>
        <v>0</v>
      </c>
      <c r="AJ121" s="6">
        <f ca="1">LOOKUP(AC121,P118:P137,W118:W137)</f>
        <v>0</v>
      </c>
      <c r="AK121" s="8">
        <f ca="1">LOOKUP(AC121,P118:P137,X118:X137)</f>
        <v>0</v>
      </c>
      <c r="AL121" s="8">
        <f ca="1">LOOKUP(AC121,P118:P137,Y118:Y137)</f>
        <v>0</v>
      </c>
    </row>
    <row r="122" spans="5:38" x14ac:dyDescent="0.25">
      <c r="E122" s="81" t="str">
        <f t="shared" si="99"/>
        <v>Deportivo de la Coruña</v>
      </c>
      <c r="F122" s="85">
        <f ca="1">SUMIF(INDIRECT(F117),'1-Configuracion'!E122,INDIRECT(G117))+SUMIF(INDIRECT(H117),'1-Configuracion'!E122,INDIRECT(I117))</f>
        <v>0</v>
      </c>
      <c r="G122" s="6">
        <f ca="1">SUMIF(INDIRECT(F117),'1-Configuracion'!E122,INDIRECT(J117))+SUMIF(INDIRECT(H117),'1-Configuracion'!E122,INDIRECT(J117))</f>
        <v>0</v>
      </c>
      <c r="H122" s="6">
        <f t="shared" ca="1" si="100"/>
        <v>0</v>
      </c>
      <c r="I122" s="6">
        <f t="shared" ca="1" si="101"/>
        <v>0</v>
      </c>
      <c r="J122" s="6">
        <f t="shared" ca="1" si="102"/>
        <v>0</v>
      </c>
      <c r="K122" s="6">
        <f ca="1">SUMIF(INDIRECT(F117),'1-Configuracion'!E122,INDIRECT(K117))+SUMIF(INDIRECT(H117),'1-Configuracion'!E122,INDIRECT(L117))</f>
        <v>0</v>
      </c>
      <c r="L122" s="6">
        <f ca="1">SUMIF(INDIRECT(F117),'1-Configuracion'!E122,INDIRECT(L117))+SUMIF(INDIRECT(H117),'1-Configuracion'!E122,INDIRECT(K117))</f>
        <v>0</v>
      </c>
      <c r="M122" s="100">
        <f t="shared" ca="1" si="103"/>
        <v>0</v>
      </c>
      <c r="N122" s="56">
        <f t="shared" ca="1" si="104"/>
        <v>0</v>
      </c>
      <c r="P122" s="81" t="str">
        <f t="shared" si="105"/>
        <v>Deportivo de la Coruña</v>
      </c>
      <c r="Q122" s="85">
        <f t="shared" ca="1" si="106"/>
        <v>0</v>
      </c>
      <c r="R122" s="6">
        <f t="shared" ca="1" si="91"/>
        <v>0</v>
      </c>
      <c r="S122" s="6">
        <f t="shared" ca="1" si="92"/>
        <v>0</v>
      </c>
      <c r="T122" s="6">
        <f t="shared" ca="1" si="93"/>
        <v>0</v>
      </c>
      <c r="U122" s="6">
        <f t="shared" ca="1" si="94"/>
        <v>0</v>
      </c>
      <c r="V122" s="6">
        <f t="shared" ca="1" si="95"/>
        <v>0</v>
      </c>
      <c r="W122" s="6">
        <f t="shared" ca="1" si="96"/>
        <v>0</v>
      </c>
      <c r="X122" s="8">
        <f t="shared" ca="1" si="97"/>
        <v>0</v>
      </c>
      <c r="Y122" s="8">
        <f t="shared" ca="1" si="98"/>
        <v>0</v>
      </c>
      <c r="Z122" s="61" t="e">
        <f ca="1">MATCH(P122,AC118:AC137,0)</f>
        <v>#N/A</v>
      </c>
      <c r="AB122">
        <v>5</v>
      </c>
      <c r="AC122" s="81" t="str">
        <f ca="1">INDEX(P118:P137,MATCH(LARGE(Y118:Y137,AB122),Y118:Y137,0))</f>
        <v>Atlethic Club</v>
      </c>
      <c r="AD122" s="85">
        <f ca="1">LOOKUP(AC122,P118:P137,Q118:Q137)</f>
        <v>0</v>
      </c>
      <c r="AE122" s="6">
        <f ca="1">LOOKUP(AC122,P118:P137,R118:R137)</f>
        <v>0</v>
      </c>
      <c r="AF122" s="6">
        <f ca="1">LOOKUP(AC122,P118:P137,S118:S137)</f>
        <v>0</v>
      </c>
      <c r="AG122" s="6">
        <f ca="1">LOOKUP(AC122,P118:P137,T118:T137)</f>
        <v>0</v>
      </c>
      <c r="AH122" s="6">
        <f ca="1">LOOKUP(AC122,P118:P137,U118:U137)</f>
        <v>0</v>
      </c>
      <c r="AI122" s="6">
        <f ca="1">LOOKUP(AC122,P118:P137,V118:V137)</f>
        <v>0</v>
      </c>
      <c r="AJ122" s="6">
        <f ca="1">LOOKUP(AC122,P118:P137,W118:W137)</f>
        <v>0</v>
      </c>
      <c r="AK122" s="8">
        <f ca="1">LOOKUP(AC122,P118:P137,X118:X137)</f>
        <v>0</v>
      </c>
      <c r="AL122" s="8">
        <f ca="1">LOOKUP(AC122,P118:P137,Y118:Y137)</f>
        <v>0</v>
      </c>
    </row>
    <row r="123" spans="5:38" x14ac:dyDescent="0.25">
      <c r="E123" s="81" t="str">
        <f t="shared" si="99"/>
        <v>F.C. Barcelona</v>
      </c>
      <c r="F123" s="85">
        <f ca="1">SUMIF(INDIRECT(F117),'1-Configuracion'!E123,INDIRECT(G117))+SUMIF(INDIRECT(H117),'1-Configuracion'!E123,INDIRECT(I117))</f>
        <v>0</v>
      </c>
      <c r="G123" s="6">
        <f ca="1">SUMIF(INDIRECT(F117),'1-Configuracion'!E123,INDIRECT(J117))+SUMIF(INDIRECT(H117),'1-Configuracion'!E123,INDIRECT(J117))</f>
        <v>0</v>
      </c>
      <c r="H123" s="6">
        <f t="shared" ca="1" si="100"/>
        <v>0</v>
      </c>
      <c r="I123" s="6">
        <f t="shared" ca="1" si="101"/>
        <v>0</v>
      </c>
      <c r="J123" s="6">
        <f t="shared" ca="1" si="102"/>
        <v>0</v>
      </c>
      <c r="K123" s="6">
        <f ca="1">SUMIF(INDIRECT(F117),'1-Configuracion'!E123,INDIRECT(K117))+SUMIF(INDIRECT(H117),'1-Configuracion'!E123,INDIRECT(L117))</f>
        <v>0</v>
      </c>
      <c r="L123" s="6">
        <f ca="1">SUMIF(INDIRECT(F117),'1-Configuracion'!E123,INDIRECT(L117))+SUMIF(INDIRECT(H117),'1-Configuracion'!E123,INDIRECT(K117))</f>
        <v>0</v>
      </c>
      <c r="M123" s="100">
        <f t="shared" ca="1" si="103"/>
        <v>0</v>
      </c>
      <c r="N123" s="56">
        <f t="shared" ca="1" si="104"/>
        <v>0</v>
      </c>
      <c r="P123" s="81" t="str">
        <f t="shared" si="105"/>
        <v>F.C. Barcelona</v>
      </c>
      <c r="Q123" s="85">
        <f t="shared" ca="1" si="106"/>
        <v>0</v>
      </c>
      <c r="R123" s="6">
        <f t="shared" ca="1" si="91"/>
        <v>0</v>
      </c>
      <c r="S123" s="6">
        <f t="shared" ca="1" si="92"/>
        <v>0</v>
      </c>
      <c r="T123" s="6">
        <f t="shared" ca="1" si="93"/>
        <v>0</v>
      </c>
      <c r="U123" s="6">
        <f t="shared" ca="1" si="94"/>
        <v>0</v>
      </c>
      <c r="V123" s="6">
        <f t="shared" ca="1" si="95"/>
        <v>0</v>
      </c>
      <c r="W123" s="6">
        <f t="shared" ca="1" si="96"/>
        <v>0</v>
      </c>
      <c r="X123" s="8">
        <f t="shared" ca="1" si="97"/>
        <v>0</v>
      </c>
      <c r="Y123" s="8">
        <f t="shared" ca="1" si="98"/>
        <v>0</v>
      </c>
      <c r="Z123" s="61" t="e">
        <f ca="1">MATCH(P123,AC118:AC137,0)</f>
        <v>#N/A</v>
      </c>
      <c r="AB123">
        <v>6</v>
      </c>
      <c r="AC123" s="81" t="str">
        <f ca="1">INDEX(P118:P137,MATCH(LARGE(Y118:Y137,AB123),Y118:Y137,0))</f>
        <v>Atlethic Club</v>
      </c>
      <c r="AD123" s="85">
        <f ca="1">LOOKUP(AC123,P118:P137,Q118:Q137)</f>
        <v>0</v>
      </c>
      <c r="AE123" s="6">
        <f ca="1">LOOKUP(AC123,P118:P137,R118:R137)</f>
        <v>0</v>
      </c>
      <c r="AF123" s="6">
        <f ca="1">LOOKUP(AC123,P118:P137,S118:S137)</f>
        <v>0</v>
      </c>
      <c r="AG123" s="6">
        <f ca="1">LOOKUP(AC123,P118:P137,T118:T137)</f>
        <v>0</v>
      </c>
      <c r="AH123" s="6">
        <f ca="1">LOOKUP(AC123,P118:P137,U118:U137)</f>
        <v>0</v>
      </c>
      <c r="AI123" s="6">
        <f ca="1">LOOKUP(AC123,P118:P137,V118:V137)</f>
        <v>0</v>
      </c>
      <c r="AJ123" s="6">
        <f ca="1">LOOKUP(AC123,P118:P137,W118:W137)</f>
        <v>0</v>
      </c>
      <c r="AK123" s="8">
        <f ca="1">LOOKUP(AC123,P118:P137,X118:X137)</f>
        <v>0</v>
      </c>
      <c r="AL123" s="8">
        <f ca="1">LOOKUP(AC123,P118:P137,Y118:Y137)</f>
        <v>0</v>
      </c>
    </row>
    <row r="124" spans="5:38" x14ac:dyDescent="0.25">
      <c r="E124" s="81" t="str">
        <f t="shared" si="99"/>
        <v>Getafe C.F.</v>
      </c>
      <c r="F124" s="85">
        <f ca="1">SUMIF(INDIRECT(F117),'1-Configuracion'!E124,INDIRECT(G117))+SUMIF(INDIRECT(H117),'1-Configuracion'!E124,INDIRECT(I117))</f>
        <v>0</v>
      </c>
      <c r="G124" s="6">
        <f ca="1">SUMIF(INDIRECT(F117),'1-Configuracion'!E124,INDIRECT(J117))+SUMIF(INDIRECT(H117),'1-Configuracion'!E124,INDIRECT(J117))</f>
        <v>0</v>
      </c>
      <c r="H124" s="6">
        <f t="shared" ca="1" si="100"/>
        <v>0</v>
      </c>
      <c r="I124" s="6">
        <f t="shared" ca="1" si="101"/>
        <v>0</v>
      </c>
      <c r="J124" s="6">
        <f t="shared" ca="1" si="102"/>
        <v>0</v>
      </c>
      <c r="K124" s="6">
        <f ca="1">SUMIF(INDIRECT(F117),'1-Configuracion'!E124,INDIRECT(K117))+SUMIF(INDIRECT(H117),'1-Configuracion'!E124,INDIRECT(L117))</f>
        <v>0</v>
      </c>
      <c r="L124" s="6">
        <f ca="1">SUMIF(INDIRECT(F117),'1-Configuracion'!E124,INDIRECT(L117))+SUMIF(INDIRECT(H117),'1-Configuracion'!E124,INDIRECT(K117))</f>
        <v>0</v>
      </c>
      <c r="M124" s="100">
        <f t="shared" ca="1" si="103"/>
        <v>0</v>
      </c>
      <c r="N124" s="56">
        <f t="shared" ca="1" si="104"/>
        <v>0</v>
      </c>
      <c r="P124" s="81" t="str">
        <f t="shared" si="105"/>
        <v>Getafe C.F.</v>
      </c>
      <c r="Q124" s="85">
        <f t="shared" ca="1" si="106"/>
        <v>0</v>
      </c>
      <c r="R124" s="6">
        <f t="shared" ca="1" si="91"/>
        <v>0</v>
      </c>
      <c r="S124" s="6">
        <f t="shared" ca="1" si="92"/>
        <v>0</v>
      </c>
      <c r="T124" s="6">
        <f t="shared" ca="1" si="93"/>
        <v>0</v>
      </c>
      <c r="U124" s="6">
        <f t="shared" ca="1" si="94"/>
        <v>0</v>
      </c>
      <c r="V124" s="6">
        <f t="shared" ca="1" si="95"/>
        <v>0</v>
      </c>
      <c r="W124" s="6">
        <f t="shared" ca="1" si="96"/>
        <v>0</v>
      </c>
      <c r="X124" s="8">
        <f t="shared" ca="1" si="97"/>
        <v>0</v>
      </c>
      <c r="Y124" s="8">
        <f t="shared" ca="1" si="98"/>
        <v>0</v>
      </c>
      <c r="Z124" s="61" t="e">
        <f ca="1">MATCH(P124,AC118:AC137,0)</f>
        <v>#N/A</v>
      </c>
      <c r="AB124">
        <v>7</v>
      </c>
      <c r="AC124" s="81" t="str">
        <f ca="1">INDEX(P118:P137,MATCH(LARGE(Y118:Y137,AB124),Y118:Y137,0))</f>
        <v>Atlethic Club</v>
      </c>
      <c r="AD124" s="85">
        <f ca="1">LOOKUP(AC124,P118:P137,Q118:Q137)</f>
        <v>0</v>
      </c>
      <c r="AE124" s="6">
        <f ca="1">LOOKUP(AC124,P118:P137,R118:R137)</f>
        <v>0</v>
      </c>
      <c r="AF124" s="6">
        <f ca="1">LOOKUP(AC124,P118:P137,S118:S137)</f>
        <v>0</v>
      </c>
      <c r="AG124" s="6">
        <f ca="1">LOOKUP(AC124,P118:P137,T118:T137)</f>
        <v>0</v>
      </c>
      <c r="AH124" s="6">
        <f ca="1">LOOKUP(AC124,P118:P137,U118:U137)</f>
        <v>0</v>
      </c>
      <c r="AI124" s="6">
        <f ca="1">LOOKUP(AC124,P118:P137,V118:V137)</f>
        <v>0</v>
      </c>
      <c r="AJ124" s="6">
        <f ca="1">LOOKUP(AC124,P118:P137,W118:W137)</f>
        <v>0</v>
      </c>
      <c r="AK124" s="8">
        <f ca="1">LOOKUP(AC124,P118:P137,X118:X137)</f>
        <v>0</v>
      </c>
      <c r="AL124" s="8">
        <f ca="1">LOOKUP(AC124,P118:P137,Y118:Y137)</f>
        <v>0</v>
      </c>
    </row>
    <row r="125" spans="5:38" x14ac:dyDescent="0.25">
      <c r="E125" s="81" t="str">
        <f t="shared" si="99"/>
        <v>Granada C.F.</v>
      </c>
      <c r="F125" s="85">
        <f ca="1">SUMIF(INDIRECT(F117),'1-Configuracion'!E125,INDIRECT(G117))+SUMIF(INDIRECT(H117),'1-Configuracion'!E125,INDIRECT(I117))</f>
        <v>0</v>
      </c>
      <c r="G125" s="6">
        <f ca="1">SUMIF(INDIRECT(F117),'1-Configuracion'!E125,INDIRECT(J117))+SUMIF(INDIRECT(H117),'1-Configuracion'!E125,INDIRECT(J117))</f>
        <v>0</v>
      </c>
      <c r="H125" s="6">
        <f t="shared" ca="1" si="100"/>
        <v>0</v>
      </c>
      <c r="I125" s="6">
        <f t="shared" ca="1" si="101"/>
        <v>0</v>
      </c>
      <c r="J125" s="6">
        <f t="shared" ca="1" si="102"/>
        <v>0</v>
      </c>
      <c r="K125" s="6">
        <f ca="1">SUMIF(INDIRECT(F117),'1-Configuracion'!E125,INDIRECT(K117))+SUMIF(INDIRECT(H117),'1-Configuracion'!E125,INDIRECT(L117))</f>
        <v>0</v>
      </c>
      <c r="L125" s="6">
        <f ca="1">SUMIF(INDIRECT(F117),'1-Configuracion'!E125,INDIRECT(L117))+SUMIF(INDIRECT(H117),'1-Configuracion'!E125,INDIRECT(K117))</f>
        <v>0</v>
      </c>
      <c r="M125" s="100">
        <f t="shared" ca="1" si="103"/>
        <v>0</v>
      </c>
      <c r="N125" s="56">
        <f t="shared" ca="1" si="104"/>
        <v>0</v>
      </c>
      <c r="P125" s="81" t="str">
        <f t="shared" si="105"/>
        <v>Granada C.F.</v>
      </c>
      <c r="Q125" s="85">
        <f t="shared" ca="1" si="106"/>
        <v>0</v>
      </c>
      <c r="R125" s="6">
        <f t="shared" ca="1" si="91"/>
        <v>0</v>
      </c>
      <c r="S125" s="6">
        <f t="shared" ca="1" si="92"/>
        <v>0</v>
      </c>
      <c r="T125" s="6">
        <f t="shared" ca="1" si="93"/>
        <v>0</v>
      </c>
      <c r="U125" s="6">
        <f t="shared" ca="1" si="94"/>
        <v>0</v>
      </c>
      <c r="V125" s="6">
        <f t="shared" ca="1" si="95"/>
        <v>0</v>
      </c>
      <c r="W125" s="6">
        <f t="shared" ca="1" si="96"/>
        <v>0</v>
      </c>
      <c r="X125" s="8">
        <f t="shared" ca="1" si="97"/>
        <v>0</v>
      </c>
      <c r="Y125" s="8">
        <f t="shared" ca="1" si="98"/>
        <v>0</v>
      </c>
      <c r="Z125" s="61" t="e">
        <f ca="1">MATCH(P125,AC118:AC137,0)</f>
        <v>#N/A</v>
      </c>
      <c r="AB125">
        <v>8</v>
      </c>
      <c r="AC125" s="81" t="str">
        <f ca="1">INDEX(P118:P137,MATCH(LARGE(Y118:Y137,AB125),Y118:Y137,0))</f>
        <v>Atlethic Club</v>
      </c>
      <c r="AD125" s="85">
        <f ca="1">LOOKUP(AC125,P118:P137,Q118:Q137)</f>
        <v>0</v>
      </c>
      <c r="AE125" s="6">
        <f ca="1">LOOKUP(AC125,P118:P137,R118:R137)</f>
        <v>0</v>
      </c>
      <c r="AF125" s="6">
        <f ca="1">LOOKUP(AC125,P118:P137,S118:S137)</f>
        <v>0</v>
      </c>
      <c r="AG125" s="6">
        <f ca="1">LOOKUP(AC125,P118:P137,T118:T137)</f>
        <v>0</v>
      </c>
      <c r="AH125" s="6">
        <f ca="1">LOOKUP(AC125,P118:P137,U118:U137)</f>
        <v>0</v>
      </c>
      <c r="AI125" s="6">
        <f ca="1">LOOKUP(AC125,P118:P137,V118:V137)</f>
        <v>0</v>
      </c>
      <c r="AJ125" s="6">
        <f ca="1">LOOKUP(AC125,P118:P137,W118:W137)</f>
        <v>0</v>
      </c>
      <c r="AK125" s="8">
        <f ca="1">LOOKUP(AC125,P118:P137,X118:X137)</f>
        <v>0</v>
      </c>
      <c r="AL125" s="8">
        <f ca="1">LOOKUP(AC125,P118:P137,Y118:Y137)</f>
        <v>0</v>
      </c>
    </row>
    <row r="126" spans="5:38" x14ac:dyDescent="0.25">
      <c r="E126" s="81" t="str">
        <f t="shared" si="99"/>
        <v>Levante U.D.</v>
      </c>
      <c r="F126" s="85">
        <f ca="1">SUMIF(INDIRECT(F117),'1-Configuracion'!E126,INDIRECT(G117))+SUMIF(INDIRECT(H117),'1-Configuracion'!E126,INDIRECT(I117))</f>
        <v>0</v>
      </c>
      <c r="G126" s="6">
        <f ca="1">SUMIF(INDIRECT(F117),'1-Configuracion'!E126,INDIRECT(J117))+SUMIF(INDIRECT(H117),'1-Configuracion'!E126,INDIRECT(J117))</f>
        <v>0</v>
      </c>
      <c r="H126" s="6">
        <f t="shared" ca="1" si="100"/>
        <v>0</v>
      </c>
      <c r="I126" s="6">
        <f t="shared" ca="1" si="101"/>
        <v>0</v>
      </c>
      <c r="J126" s="6">
        <f t="shared" ca="1" si="102"/>
        <v>0</v>
      </c>
      <c r="K126" s="6">
        <f ca="1">SUMIF(INDIRECT(F117),'1-Configuracion'!E126,INDIRECT(K117))+SUMIF(INDIRECT(H117),'1-Configuracion'!E126,INDIRECT(L117))</f>
        <v>0</v>
      </c>
      <c r="L126" s="6">
        <f ca="1">SUMIF(INDIRECT(F117),'1-Configuracion'!E126,INDIRECT(L117))+SUMIF(INDIRECT(H117),'1-Configuracion'!E126,INDIRECT(K117))</f>
        <v>0</v>
      </c>
      <c r="M126" s="100">
        <f t="shared" ca="1" si="103"/>
        <v>0</v>
      </c>
      <c r="N126" s="56">
        <f t="shared" ca="1" si="104"/>
        <v>0</v>
      </c>
      <c r="P126" s="81" t="str">
        <f t="shared" si="105"/>
        <v>Levante U.D.</v>
      </c>
      <c r="Q126" s="85">
        <f t="shared" ca="1" si="106"/>
        <v>0</v>
      </c>
      <c r="R126" s="6">
        <f t="shared" ca="1" si="91"/>
        <v>0</v>
      </c>
      <c r="S126" s="6">
        <f t="shared" ca="1" si="92"/>
        <v>0</v>
      </c>
      <c r="T126" s="6">
        <f t="shared" ca="1" si="93"/>
        <v>0</v>
      </c>
      <c r="U126" s="6">
        <f t="shared" ca="1" si="94"/>
        <v>0</v>
      </c>
      <c r="V126" s="6">
        <f t="shared" ca="1" si="95"/>
        <v>0</v>
      </c>
      <c r="W126" s="6">
        <f t="shared" ca="1" si="96"/>
        <v>0</v>
      </c>
      <c r="X126" s="8">
        <f t="shared" ca="1" si="97"/>
        <v>0</v>
      </c>
      <c r="Y126" s="8">
        <f t="shared" ca="1" si="98"/>
        <v>0</v>
      </c>
      <c r="Z126" s="61" t="e">
        <f ca="1">MATCH(P126,AC118:AC137,0)</f>
        <v>#N/A</v>
      </c>
      <c r="AB126">
        <v>9</v>
      </c>
      <c r="AC126" s="81" t="str">
        <f ca="1">INDEX(P118:P137,MATCH(LARGE(Y118:Y137,AB126),Y118:Y137,0))</f>
        <v>Atlethic Club</v>
      </c>
      <c r="AD126" s="85">
        <f ca="1">LOOKUP(AC126,P118:P137,Q118:Q137)</f>
        <v>0</v>
      </c>
      <c r="AE126" s="6">
        <f ca="1">LOOKUP(AC126,P118:P137,R118:R137)</f>
        <v>0</v>
      </c>
      <c r="AF126" s="6">
        <f ca="1">LOOKUP(AC126,P118:P137,S118:S137)</f>
        <v>0</v>
      </c>
      <c r="AG126" s="6">
        <f ca="1">LOOKUP(AC126,P118:P137,T118:T137)</f>
        <v>0</v>
      </c>
      <c r="AH126" s="6">
        <f ca="1">LOOKUP(AC126,P118:P137,U118:U137)</f>
        <v>0</v>
      </c>
      <c r="AI126" s="6">
        <f ca="1">LOOKUP(AC126,P118:P137,V118:V137)</f>
        <v>0</v>
      </c>
      <c r="AJ126" s="6">
        <f ca="1">LOOKUP(AC126,P118:P137,W118:W137)</f>
        <v>0</v>
      </c>
      <c r="AK126" s="8">
        <f ca="1">LOOKUP(AC126,P118:P137,X118:X137)</f>
        <v>0</v>
      </c>
      <c r="AL126" s="8">
        <f ca="1">LOOKUP(AC126,P118:P137,Y118:Y137)</f>
        <v>0</v>
      </c>
    </row>
    <row r="127" spans="5:38" x14ac:dyDescent="0.25">
      <c r="E127" s="81" t="str">
        <f t="shared" si="99"/>
        <v>Málaga C.F.</v>
      </c>
      <c r="F127" s="85">
        <f ca="1">SUMIF(INDIRECT(F117),'1-Configuracion'!E127,INDIRECT(G117))+SUMIF(INDIRECT(H117),'1-Configuracion'!E127,INDIRECT(I117))</f>
        <v>0</v>
      </c>
      <c r="G127" s="6">
        <f ca="1">SUMIF(INDIRECT(F117),'1-Configuracion'!E127,INDIRECT(J117))+SUMIF(INDIRECT(H117),'1-Configuracion'!E127,INDIRECT(J117))</f>
        <v>0</v>
      </c>
      <c r="H127" s="6">
        <f t="shared" ca="1" si="100"/>
        <v>0</v>
      </c>
      <c r="I127" s="6">
        <f t="shared" ca="1" si="101"/>
        <v>0</v>
      </c>
      <c r="J127" s="6">
        <f t="shared" ca="1" si="102"/>
        <v>0</v>
      </c>
      <c r="K127" s="6">
        <f ca="1">SUMIF(INDIRECT(F117),'1-Configuracion'!E127,INDIRECT(K117))+SUMIF(INDIRECT(H117),'1-Configuracion'!E127,INDIRECT(L117))</f>
        <v>0</v>
      </c>
      <c r="L127" s="6">
        <f ca="1">SUMIF(INDIRECT(F117),'1-Configuracion'!E127,INDIRECT(L117))+SUMIF(INDIRECT(H117),'1-Configuracion'!E127,INDIRECT(K117))</f>
        <v>0</v>
      </c>
      <c r="M127" s="100">
        <f t="shared" ca="1" si="103"/>
        <v>0</v>
      </c>
      <c r="N127" s="56">
        <f t="shared" ca="1" si="104"/>
        <v>0</v>
      </c>
      <c r="P127" s="81" t="str">
        <f t="shared" si="105"/>
        <v>Málaga C.F.</v>
      </c>
      <c r="Q127" s="85">
        <f t="shared" ca="1" si="106"/>
        <v>0</v>
      </c>
      <c r="R127" s="6">
        <f t="shared" ca="1" si="91"/>
        <v>0</v>
      </c>
      <c r="S127" s="6">
        <f t="shared" ca="1" si="92"/>
        <v>0</v>
      </c>
      <c r="T127" s="6">
        <f t="shared" ca="1" si="93"/>
        <v>0</v>
      </c>
      <c r="U127" s="6">
        <f t="shared" ca="1" si="94"/>
        <v>0</v>
      </c>
      <c r="V127" s="6">
        <f t="shared" ca="1" si="95"/>
        <v>0</v>
      </c>
      <c r="W127" s="6">
        <f t="shared" ca="1" si="96"/>
        <v>0</v>
      </c>
      <c r="X127" s="8">
        <f t="shared" ca="1" si="97"/>
        <v>0</v>
      </c>
      <c r="Y127" s="8">
        <f t="shared" ca="1" si="98"/>
        <v>0</v>
      </c>
      <c r="Z127" s="61" t="e">
        <f ca="1">MATCH(P127,AC118:AC137,0)</f>
        <v>#N/A</v>
      </c>
      <c r="AB127">
        <v>10</v>
      </c>
      <c r="AC127" s="81" t="str">
        <f ca="1">INDEX(P118:P137,MATCH(LARGE(Y118:Y137,AB127),Y118:Y137,0))</f>
        <v>Atlethic Club</v>
      </c>
      <c r="AD127" s="85">
        <f ca="1">LOOKUP(AC127,P118:P137,Q118:Q137)</f>
        <v>0</v>
      </c>
      <c r="AE127" s="6">
        <f ca="1">LOOKUP(AC127,P118:P137,R118:R137)</f>
        <v>0</v>
      </c>
      <c r="AF127" s="6">
        <f ca="1">LOOKUP(AC127,P118:P137,S118:S137)</f>
        <v>0</v>
      </c>
      <c r="AG127" s="6">
        <f ca="1">LOOKUP(AC127,P118:P137,T118:T137)</f>
        <v>0</v>
      </c>
      <c r="AH127" s="6">
        <f ca="1">LOOKUP(AC127,P118:P137,U118:U137)</f>
        <v>0</v>
      </c>
      <c r="AI127" s="6">
        <f ca="1">LOOKUP(AC127,P118:P137,V118:V137)</f>
        <v>0</v>
      </c>
      <c r="AJ127" s="6">
        <f ca="1">LOOKUP(AC127,P118:P137,W118:W137)</f>
        <v>0</v>
      </c>
      <c r="AK127" s="8">
        <f ca="1">LOOKUP(AC127,P118:P137,X118:X137)</f>
        <v>0</v>
      </c>
      <c r="AL127" s="8">
        <f ca="1">LOOKUP(AC127,P118:P137,Y118:Y137)</f>
        <v>0</v>
      </c>
    </row>
    <row r="128" spans="5:38" x14ac:dyDescent="0.25">
      <c r="E128" s="81" t="str">
        <f t="shared" si="99"/>
        <v>R.C.D. Español</v>
      </c>
      <c r="F128" s="85">
        <f ca="1">SUMIF(INDIRECT(F117),'1-Configuracion'!E128,INDIRECT(G117))+SUMIF(INDIRECT(H117),'1-Configuracion'!E128,INDIRECT(I117))</f>
        <v>0</v>
      </c>
      <c r="G128" s="6">
        <f ca="1">SUMIF(INDIRECT(F117),'1-Configuracion'!E128,INDIRECT(J117))+SUMIF(INDIRECT(H117),'1-Configuracion'!E128,INDIRECT(J117))</f>
        <v>0</v>
      </c>
      <c r="H128" s="6">
        <f t="shared" ca="1" si="100"/>
        <v>0</v>
      </c>
      <c r="I128" s="6">
        <f t="shared" ca="1" si="101"/>
        <v>0</v>
      </c>
      <c r="J128" s="6">
        <f t="shared" ca="1" si="102"/>
        <v>0</v>
      </c>
      <c r="K128" s="6">
        <f ca="1">SUMIF(INDIRECT(F117),'1-Configuracion'!E128,INDIRECT(K117))+SUMIF(INDIRECT(H117),'1-Configuracion'!E128,INDIRECT(L117))</f>
        <v>0</v>
      </c>
      <c r="L128" s="6">
        <f ca="1">SUMIF(INDIRECT(F117),'1-Configuracion'!E128,INDIRECT(L117))+SUMIF(INDIRECT(H117),'1-Configuracion'!E128,INDIRECT(K117))</f>
        <v>0</v>
      </c>
      <c r="M128" s="100">
        <f t="shared" ca="1" si="103"/>
        <v>0</v>
      </c>
      <c r="N128" s="56">
        <f t="shared" ca="1" si="104"/>
        <v>0</v>
      </c>
      <c r="P128" s="81" t="str">
        <f t="shared" si="105"/>
        <v>R.C.D. Español</v>
      </c>
      <c r="Q128" s="85">
        <f t="shared" ca="1" si="106"/>
        <v>0</v>
      </c>
      <c r="R128" s="6">
        <f t="shared" ca="1" si="91"/>
        <v>0</v>
      </c>
      <c r="S128" s="6">
        <f t="shared" ca="1" si="92"/>
        <v>0</v>
      </c>
      <c r="T128" s="6">
        <f t="shared" ca="1" si="93"/>
        <v>0</v>
      </c>
      <c r="U128" s="6">
        <f t="shared" ca="1" si="94"/>
        <v>0</v>
      </c>
      <c r="V128" s="6">
        <f t="shared" ca="1" si="95"/>
        <v>0</v>
      </c>
      <c r="W128" s="6">
        <f t="shared" ca="1" si="96"/>
        <v>0</v>
      </c>
      <c r="X128" s="8">
        <f t="shared" ca="1" si="97"/>
        <v>0</v>
      </c>
      <c r="Y128" s="8">
        <f t="shared" ca="1" si="98"/>
        <v>0</v>
      </c>
      <c r="Z128" s="61" t="e">
        <f ca="1">MATCH(P128,AC118:AC137,0)</f>
        <v>#N/A</v>
      </c>
      <c r="AB128">
        <v>11</v>
      </c>
      <c r="AC128" s="81" t="str">
        <f ca="1">INDEX(P118:P137,MATCH(LARGE(Y118:Y137,AB128),Y118:Y137,0))</f>
        <v>Atlethic Club</v>
      </c>
      <c r="AD128" s="85">
        <f ca="1">LOOKUP(AC128,P118:P137,Q118:Q137)</f>
        <v>0</v>
      </c>
      <c r="AE128" s="6">
        <f ca="1">LOOKUP(AC128,P118:P137,R118:R137)</f>
        <v>0</v>
      </c>
      <c r="AF128" s="6">
        <f ca="1">LOOKUP(AC128,P118:P137,S118:S137)</f>
        <v>0</v>
      </c>
      <c r="AG128" s="6">
        <f ca="1">LOOKUP(AC128,P118:P137,T118:T137)</f>
        <v>0</v>
      </c>
      <c r="AH128" s="6">
        <f ca="1">LOOKUP(AC128,P118:P137,U118:U137)</f>
        <v>0</v>
      </c>
      <c r="AI128" s="6">
        <f ca="1">LOOKUP(AC128,P118:P137,V118:V137)</f>
        <v>0</v>
      </c>
      <c r="AJ128" s="6">
        <f ca="1">LOOKUP(AC128,P118:P137,W118:W137)</f>
        <v>0</v>
      </c>
      <c r="AK128" s="8">
        <f ca="1">LOOKUP(AC128,P118:P137,X118:X137)</f>
        <v>0</v>
      </c>
      <c r="AL128" s="8">
        <f ca="1">LOOKUP(AC128,P118:P137,Y118:Y137)</f>
        <v>0</v>
      </c>
    </row>
    <row r="129" spans="5:38" x14ac:dyDescent="0.25">
      <c r="E129" s="81" t="str">
        <f t="shared" si="99"/>
        <v>R.C.D.Mallorca</v>
      </c>
      <c r="F129" s="85">
        <f ca="1">SUMIF(INDIRECT(F117),'1-Configuracion'!E129,INDIRECT(G117))+SUMIF(INDIRECT(H117),'1-Configuracion'!E129,INDIRECT(I117))</f>
        <v>0</v>
      </c>
      <c r="G129" s="6">
        <f ca="1">SUMIF(INDIRECT(F117),'1-Configuracion'!E129,INDIRECT(J117))+SUMIF(INDIRECT(H117),'1-Configuracion'!E129,INDIRECT(J117))</f>
        <v>0</v>
      </c>
      <c r="H129" s="6">
        <f t="shared" ca="1" si="100"/>
        <v>0</v>
      </c>
      <c r="I129" s="6">
        <f t="shared" ca="1" si="101"/>
        <v>0</v>
      </c>
      <c r="J129" s="6">
        <f t="shared" ca="1" si="102"/>
        <v>0</v>
      </c>
      <c r="K129" s="6">
        <f ca="1">SUMIF(INDIRECT(F117),'1-Configuracion'!E129,INDIRECT(K117))+SUMIF(INDIRECT(H117),'1-Configuracion'!E129,INDIRECT(L117))</f>
        <v>0</v>
      </c>
      <c r="L129" s="6">
        <f ca="1">SUMIF(INDIRECT(F117),'1-Configuracion'!E129,INDIRECT(L117))+SUMIF(INDIRECT(H117),'1-Configuracion'!E129,INDIRECT(K117))</f>
        <v>0</v>
      </c>
      <c r="M129" s="100">
        <f t="shared" ca="1" si="103"/>
        <v>0</v>
      </c>
      <c r="N129" s="56">
        <f t="shared" ca="1" si="104"/>
        <v>0</v>
      </c>
      <c r="P129" s="81" t="str">
        <f t="shared" si="105"/>
        <v>R.C.D.Mallorca</v>
      </c>
      <c r="Q129" s="85">
        <f t="shared" ca="1" si="106"/>
        <v>0</v>
      </c>
      <c r="R129" s="6">
        <f t="shared" ca="1" si="91"/>
        <v>0</v>
      </c>
      <c r="S129" s="6">
        <f t="shared" ca="1" si="92"/>
        <v>0</v>
      </c>
      <c r="T129" s="6">
        <f t="shared" ca="1" si="93"/>
        <v>0</v>
      </c>
      <c r="U129" s="6">
        <f t="shared" ca="1" si="94"/>
        <v>0</v>
      </c>
      <c r="V129" s="6">
        <f t="shared" ca="1" si="95"/>
        <v>0</v>
      </c>
      <c r="W129" s="6">
        <f t="shared" ca="1" si="96"/>
        <v>0</v>
      </c>
      <c r="X129" s="8">
        <f t="shared" ca="1" si="97"/>
        <v>0</v>
      </c>
      <c r="Y129" s="8">
        <f t="shared" ca="1" si="98"/>
        <v>0</v>
      </c>
      <c r="Z129" s="61" t="e">
        <f ca="1">MATCH(P129,AC118:AC137,0)</f>
        <v>#N/A</v>
      </c>
      <c r="AB129">
        <v>12</v>
      </c>
      <c r="AC129" s="81" t="str">
        <f ca="1">INDEX(P118:P137,MATCH(LARGE(Y118:Y137,AB129),Y118:Y137,0))</f>
        <v>Atlethic Club</v>
      </c>
      <c r="AD129" s="85">
        <f ca="1">LOOKUP(AC129,P118:P137,Q118:Q137)</f>
        <v>0</v>
      </c>
      <c r="AE129" s="6">
        <f ca="1">LOOKUP(AC129,P118:P137,R118:R137)</f>
        <v>0</v>
      </c>
      <c r="AF129" s="6">
        <f ca="1">LOOKUP(AC129,P118:P137,S118:S137)</f>
        <v>0</v>
      </c>
      <c r="AG129" s="6">
        <f ca="1">LOOKUP(AC129,P118:P137,T118:T137)</f>
        <v>0</v>
      </c>
      <c r="AH129" s="6">
        <f ca="1">LOOKUP(AC129,P118:P137,U118:U137)</f>
        <v>0</v>
      </c>
      <c r="AI129" s="6">
        <f ca="1">LOOKUP(AC129,P118:P137,V118:V137)</f>
        <v>0</v>
      </c>
      <c r="AJ129" s="6">
        <f ca="1">LOOKUP(AC129,P118:P137,W118:W137)</f>
        <v>0</v>
      </c>
      <c r="AK129" s="8">
        <f ca="1">LOOKUP(AC129,P118:P137,X118:X137)</f>
        <v>0</v>
      </c>
      <c r="AL129" s="8">
        <f ca="1">LOOKUP(AC129,P118:P137,Y118:Y137)</f>
        <v>0</v>
      </c>
    </row>
    <row r="130" spans="5:38" x14ac:dyDescent="0.25">
      <c r="E130" s="81" t="str">
        <f t="shared" si="99"/>
        <v>Rayo Vallecano</v>
      </c>
      <c r="F130" s="85">
        <f ca="1">SUMIF(INDIRECT(F117),'1-Configuracion'!E130,INDIRECT(G117))+SUMIF(INDIRECT(H117),'1-Configuracion'!E130,INDIRECT(I117))</f>
        <v>0</v>
      </c>
      <c r="G130" s="6">
        <f ca="1">SUMIF(INDIRECT(F117),'1-Configuracion'!E130,INDIRECT(J117))+SUMIF(INDIRECT(H117),'1-Configuracion'!E130,INDIRECT(J117))</f>
        <v>0</v>
      </c>
      <c r="H130" s="6">
        <f t="shared" ca="1" si="100"/>
        <v>0</v>
      </c>
      <c r="I130" s="6">
        <f t="shared" ca="1" si="101"/>
        <v>0</v>
      </c>
      <c r="J130" s="6">
        <f t="shared" ca="1" si="102"/>
        <v>0</v>
      </c>
      <c r="K130" s="6">
        <f ca="1">SUMIF(INDIRECT(F117),'1-Configuracion'!E130,INDIRECT(K117))+SUMIF(INDIRECT(H117),'1-Configuracion'!E130,INDIRECT(L117))</f>
        <v>0</v>
      </c>
      <c r="L130" s="6">
        <f ca="1">SUMIF(INDIRECT(F117),'1-Configuracion'!E130,INDIRECT(L117))+SUMIF(INDIRECT(H117),'1-Configuracion'!E130,INDIRECT(K117))</f>
        <v>0</v>
      </c>
      <c r="M130" s="100">
        <f t="shared" ca="1" si="103"/>
        <v>0</v>
      </c>
      <c r="N130" s="56">
        <f t="shared" ca="1" si="104"/>
        <v>0</v>
      </c>
      <c r="P130" s="81" t="str">
        <f t="shared" si="105"/>
        <v>Rayo Vallecano</v>
      </c>
      <c r="Q130" s="85">
        <f t="shared" ca="1" si="106"/>
        <v>0</v>
      </c>
      <c r="R130" s="6">
        <f t="shared" ca="1" si="91"/>
        <v>0</v>
      </c>
      <c r="S130" s="6">
        <f t="shared" ca="1" si="92"/>
        <v>0</v>
      </c>
      <c r="T130" s="6">
        <f t="shared" ca="1" si="93"/>
        <v>0</v>
      </c>
      <c r="U130" s="6">
        <f t="shared" ca="1" si="94"/>
        <v>0</v>
      </c>
      <c r="V130" s="6">
        <f t="shared" ca="1" si="95"/>
        <v>0</v>
      </c>
      <c r="W130" s="6">
        <f t="shared" ca="1" si="96"/>
        <v>0</v>
      </c>
      <c r="X130" s="8">
        <f t="shared" ca="1" si="97"/>
        <v>0</v>
      </c>
      <c r="Y130" s="8">
        <f t="shared" ca="1" si="98"/>
        <v>0</v>
      </c>
      <c r="Z130" s="61" t="e">
        <f ca="1">MATCH(P130,AC118:AC137,0)</f>
        <v>#N/A</v>
      </c>
      <c r="AB130">
        <v>13</v>
      </c>
      <c r="AC130" s="81" t="str">
        <f ca="1">INDEX(P118:P137,MATCH(LARGE(Y118:Y137,AB130),Y118:Y137,0))</f>
        <v>Atlethic Club</v>
      </c>
      <c r="AD130" s="85">
        <f ca="1">LOOKUP(AC130,P118:P137,Q118:Q137)</f>
        <v>0</v>
      </c>
      <c r="AE130" s="6">
        <f ca="1">LOOKUP(AC130,P118:P137,R118:R137)</f>
        <v>0</v>
      </c>
      <c r="AF130" s="6">
        <f ca="1">LOOKUP(AC130,P118:P137,S118:S137)</f>
        <v>0</v>
      </c>
      <c r="AG130" s="6">
        <f ca="1">LOOKUP(AC130,P118:P137,T118:T137)</f>
        <v>0</v>
      </c>
      <c r="AH130" s="6">
        <f ca="1">LOOKUP(AC130,P118:P137,U118:U137)</f>
        <v>0</v>
      </c>
      <c r="AI130" s="6">
        <f ca="1">LOOKUP(AC130,P118:P137,V118:V137)</f>
        <v>0</v>
      </c>
      <c r="AJ130" s="6">
        <f ca="1">LOOKUP(AC130,P118:P137,W118:W137)</f>
        <v>0</v>
      </c>
      <c r="AK130" s="8">
        <f ca="1">LOOKUP(AC130,P118:P137,X118:X137)</f>
        <v>0</v>
      </c>
      <c r="AL130" s="8">
        <f ca="1">LOOKUP(AC130,P118:P137,Y118:Y137)</f>
        <v>0</v>
      </c>
    </row>
    <row r="131" spans="5:38" x14ac:dyDescent="0.25">
      <c r="E131" s="81" t="str">
        <f t="shared" si="99"/>
        <v>Real Betis Balompié</v>
      </c>
      <c r="F131" s="85">
        <f ca="1">SUMIF(INDIRECT(F117),'1-Configuracion'!E131,INDIRECT(G117))+SUMIF(INDIRECT(H117),'1-Configuracion'!E131,INDIRECT(I117))</f>
        <v>0</v>
      </c>
      <c r="G131" s="6">
        <f ca="1">SUMIF(INDIRECT(F117),'1-Configuracion'!E131,INDIRECT(J117))+SUMIF(INDIRECT(H117),'1-Configuracion'!E131,INDIRECT(J117))</f>
        <v>0</v>
      </c>
      <c r="H131" s="6">
        <f t="shared" ca="1" si="100"/>
        <v>0</v>
      </c>
      <c r="I131" s="6">
        <f t="shared" ca="1" si="101"/>
        <v>0</v>
      </c>
      <c r="J131" s="6">
        <f t="shared" ca="1" si="102"/>
        <v>0</v>
      </c>
      <c r="K131" s="6">
        <f ca="1">SUMIF(INDIRECT(F117),'1-Configuracion'!E131,INDIRECT(K117))+SUMIF(INDIRECT(H117),'1-Configuracion'!E131,INDIRECT(L117))</f>
        <v>0</v>
      </c>
      <c r="L131" s="6">
        <f ca="1">SUMIF(INDIRECT(F117),'1-Configuracion'!E131,INDIRECT(L117))+SUMIF(INDIRECT(H117),'1-Configuracion'!E131,INDIRECT(K117))</f>
        <v>0</v>
      </c>
      <c r="M131" s="100">
        <f t="shared" ca="1" si="103"/>
        <v>0</v>
      </c>
      <c r="N131" s="56">
        <f t="shared" ca="1" si="104"/>
        <v>0</v>
      </c>
      <c r="P131" s="81" t="str">
        <f t="shared" si="105"/>
        <v>Real Betis Balompié</v>
      </c>
      <c r="Q131" s="85">
        <f t="shared" ca="1" si="106"/>
        <v>0</v>
      </c>
      <c r="R131" s="6">
        <f t="shared" ca="1" si="91"/>
        <v>0</v>
      </c>
      <c r="S131" s="6">
        <f t="shared" ca="1" si="92"/>
        <v>0</v>
      </c>
      <c r="T131" s="6">
        <f t="shared" ca="1" si="93"/>
        <v>0</v>
      </c>
      <c r="U131" s="6">
        <f t="shared" ca="1" si="94"/>
        <v>0</v>
      </c>
      <c r="V131" s="6">
        <f t="shared" ca="1" si="95"/>
        <v>0</v>
      </c>
      <c r="W131" s="6">
        <f t="shared" ca="1" si="96"/>
        <v>0</v>
      </c>
      <c r="X131" s="8">
        <f t="shared" ca="1" si="97"/>
        <v>0</v>
      </c>
      <c r="Y131" s="8">
        <f t="shared" ca="1" si="98"/>
        <v>0</v>
      </c>
      <c r="Z131" s="61" t="e">
        <f ca="1">MATCH(P131,AC118:AC137,0)</f>
        <v>#N/A</v>
      </c>
      <c r="AB131">
        <v>14</v>
      </c>
      <c r="AC131" s="81" t="str">
        <f ca="1">INDEX(P118:P137,MATCH(LARGE(Y118:Y137,AB131),Y118:Y137,0))</f>
        <v>Atlethic Club</v>
      </c>
      <c r="AD131" s="85">
        <f ca="1">LOOKUP(AC131,P118:P137,Q118:Q137)</f>
        <v>0</v>
      </c>
      <c r="AE131" s="6">
        <f ca="1">LOOKUP(AC131,P118:P137,R118:R137)</f>
        <v>0</v>
      </c>
      <c r="AF131" s="6">
        <f ca="1">LOOKUP(AC131,P118:P137,S118:S137)</f>
        <v>0</v>
      </c>
      <c r="AG131" s="6">
        <f ca="1">LOOKUP(AC131,P118:P137,T118:T137)</f>
        <v>0</v>
      </c>
      <c r="AH131" s="6">
        <f ca="1">LOOKUP(AC131,P118:P137,U118:U137)</f>
        <v>0</v>
      </c>
      <c r="AI131" s="6">
        <f ca="1">LOOKUP(AC131,P118:P137,V118:V137)</f>
        <v>0</v>
      </c>
      <c r="AJ131" s="6">
        <f ca="1">LOOKUP(AC131,P118:P137,W118:W137)</f>
        <v>0</v>
      </c>
      <c r="AK131" s="8">
        <f ca="1">LOOKUP(AC131,P118:P137,X118:X137)</f>
        <v>0</v>
      </c>
      <c r="AL131" s="8">
        <f ca="1">LOOKUP(AC131,P118:P137,Y118:Y137)</f>
        <v>0</v>
      </c>
    </row>
    <row r="132" spans="5:38" x14ac:dyDescent="0.25">
      <c r="E132" s="81" t="str">
        <f t="shared" si="99"/>
        <v>Real Madrid</v>
      </c>
      <c r="F132" s="85">
        <f ca="1">SUMIF(INDIRECT(F117),'1-Configuracion'!E132,INDIRECT(G117))+SUMIF(INDIRECT(H117),'1-Configuracion'!E132,INDIRECT(I117))</f>
        <v>0</v>
      </c>
      <c r="G132" s="6">
        <f ca="1">SUMIF(INDIRECT(F117),'1-Configuracion'!E132,INDIRECT(J117))+SUMIF(INDIRECT(H117),'1-Configuracion'!E132,INDIRECT(J117))</f>
        <v>0</v>
      </c>
      <c r="H132" s="6">
        <f t="shared" ca="1" si="100"/>
        <v>0</v>
      </c>
      <c r="I132" s="6">
        <f t="shared" ca="1" si="101"/>
        <v>0</v>
      </c>
      <c r="J132" s="6">
        <f t="shared" ca="1" si="102"/>
        <v>0</v>
      </c>
      <c r="K132" s="6">
        <f ca="1">SUMIF(INDIRECT(F117),'1-Configuracion'!E132,INDIRECT(K117))+SUMIF(INDIRECT(H117),'1-Configuracion'!E132,INDIRECT(L117))</f>
        <v>0</v>
      </c>
      <c r="L132" s="6">
        <f ca="1">SUMIF(INDIRECT(F117),'1-Configuracion'!E132,INDIRECT(L117))+SUMIF(INDIRECT(H117),'1-Configuracion'!E132,INDIRECT(K117))</f>
        <v>0</v>
      </c>
      <c r="M132" s="100">
        <f t="shared" ca="1" si="103"/>
        <v>0</v>
      </c>
      <c r="N132" s="56">
        <f t="shared" ca="1" si="104"/>
        <v>0</v>
      </c>
      <c r="P132" s="81" t="str">
        <f t="shared" si="105"/>
        <v>Real Madrid</v>
      </c>
      <c r="Q132" s="85">
        <f t="shared" ca="1" si="106"/>
        <v>0</v>
      </c>
      <c r="R132" s="6">
        <f t="shared" ca="1" si="91"/>
        <v>0</v>
      </c>
      <c r="S132" s="6">
        <f t="shared" ca="1" si="92"/>
        <v>0</v>
      </c>
      <c r="T132" s="6">
        <f t="shared" ca="1" si="93"/>
        <v>0</v>
      </c>
      <c r="U132" s="6">
        <f t="shared" ca="1" si="94"/>
        <v>0</v>
      </c>
      <c r="V132" s="6">
        <f t="shared" ca="1" si="95"/>
        <v>0</v>
      </c>
      <c r="W132" s="6">
        <f t="shared" ca="1" si="96"/>
        <v>0</v>
      </c>
      <c r="X132" s="8">
        <f t="shared" ca="1" si="97"/>
        <v>0</v>
      </c>
      <c r="Y132" s="8">
        <f t="shared" ca="1" si="98"/>
        <v>0</v>
      </c>
      <c r="Z132" s="61" t="e">
        <f ca="1">MATCH(P132,AC118:AC137,0)</f>
        <v>#N/A</v>
      </c>
      <c r="AB132">
        <v>15</v>
      </c>
      <c r="AC132" s="81" t="str">
        <f ca="1">INDEX(P118:P137,MATCH(LARGE(Y118:Y137,AB132),Y118:Y137,0))</f>
        <v>Atlethic Club</v>
      </c>
      <c r="AD132" s="85">
        <f ca="1">LOOKUP(AC132,P118:P137,Q118:Q137)</f>
        <v>0</v>
      </c>
      <c r="AE132" s="6">
        <f ca="1">LOOKUP(AC132,P118:P137,R118:R137)</f>
        <v>0</v>
      </c>
      <c r="AF132" s="6">
        <f ca="1">LOOKUP(AC132,P118:P137,S118:S137)</f>
        <v>0</v>
      </c>
      <c r="AG132" s="6">
        <f ca="1">LOOKUP(AC132,P118:P137,T118:T137)</f>
        <v>0</v>
      </c>
      <c r="AH132" s="6">
        <f ca="1">LOOKUP(AC132,P118:P137,U118:U137)</f>
        <v>0</v>
      </c>
      <c r="AI132" s="6">
        <f ca="1">LOOKUP(AC132,P118:P137,V118:V137)</f>
        <v>0</v>
      </c>
      <c r="AJ132" s="6">
        <f ca="1">LOOKUP(AC132,P118:P137,W118:W137)</f>
        <v>0</v>
      </c>
      <c r="AK132" s="8">
        <f ca="1">LOOKUP(AC132,P118:P137,X118:X137)</f>
        <v>0</v>
      </c>
      <c r="AL132" s="8">
        <f ca="1">LOOKUP(AC132,P118:P137,Y118:Y137)</f>
        <v>0</v>
      </c>
    </row>
    <row r="133" spans="5:38" x14ac:dyDescent="0.25">
      <c r="E133" s="81" t="str">
        <f t="shared" si="99"/>
        <v>Real Sociedad</v>
      </c>
      <c r="F133" s="85">
        <f ca="1">SUMIF(INDIRECT(F117),'1-Configuracion'!E133,INDIRECT(G117))+SUMIF(INDIRECT(H117),'1-Configuracion'!E133,INDIRECT(I117))</f>
        <v>0</v>
      </c>
      <c r="G133" s="6">
        <f ca="1">SUMIF(INDIRECT(F117),'1-Configuracion'!E133,INDIRECT(J117))+SUMIF(INDIRECT(H117),'1-Configuracion'!E133,INDIRECT(J117))</f>
        <v>0</v>
      </c>
      <c r="H133" s="6">
        <f t="shared" ca="1" si="100"/>
        <v>0</v>
      </c>
      <c r="I133" s="6">
        <f t="shared" ca="1" si="101"/>
        <v>0</v>
      </c>
      <c r="J133" s="6">
        <f t="shared" ca="1" si="102"/>
        <v>0</v>
      </c>
      <c r="K133" s="6">
        <f ca="1">SUMIF(INDIRECT(F117),'1-Configuracion'!E133,INDIRECT(K117))+SUMIF(INDIRECT(H117),'1-Configuracion'!E133,INDIRECT(L117))</f>
        <v>0</v>
      </c>
      <c r="L133" s="6">
        <f ca="1">SUMIF(INDIRECT(F117),'1-Configuracion'!E133,INDIRECT(L117))+SUMIF(INDIRECT(H117),'1-Configuracion'!E133,INDIRECT(K117))</f>
        <v>0</v>
      </c>
      <c r="M133" s="100">
        <f t="shared" ca="1" si="103"/>
        <v>0</v>
      </c>
      <c r="N133" s="56">
        <f t="shared" ca="1" si="104"/>
        <v>0</v>
      </c>
      <c r="P133" s="81" t="str">
        <f t="shared" si="105"/>
        <v>Real Sociedad</v>
      </c>
      <c r="Q133" s="85">
        <f t="shared" ca="1" si="106"/>
        <v>0</v>
      </c>
      <c r="R133" s="6">
        <f t="shared" ca="1" si="91"/>
        <v>0</v>
      </c>
      <c r="S133" s="6">
        <f t="shared" ca="1" si="92"/>
        <v>0</v>
      </c>
      <c r="T133" s="6">
        <f t="shared" ca="1" si="93"/>
        <v>0</v>
      </c>
      <c r="U133" s="6">
        <f t="shared" ca="1" si="94"/>
        <v>0</v>
      </c>
      <c r="V133" s="6">
        <f t="shared" ca="1" si="95"/>
        <v>0</v>
      </c>
      <c r="W133" s="6">
        <f t="shared" ca="1" si="96"/>
        <v>0</v>
      </c>
      <c r="X133" s="8">
        <f t="shared" ca="1" si="97"/>
        <v>0</v>
      </c>
      <c r="Y133" s="8">
        <f t="shared" ca="1" si="98"/>
        <v>0</v>
      </c>
      <c r="Z133" s="61" t="e">
        <f ca="1">MATCH(P133,AC118:AC137,0)</f>
        <v>#N/A</v>
      </c>
      <c r="AB133">
        <v>16</v>
      </c>
      <c r="AC133" s="81" t="str">
        <f ca="1">INDEX(P118:P137,MATCH(LARGE(Y118:Y137,AB133),Y118:Y137,0))</f>
        <v>Atlethic Club</v>
      </c>
      <c r="AD133" s="85">
        <f ca="1">LOOKUP(AC133,P118:P137,Q118:Q137)</f>
        <v>0</v>
      </c>
      <c r="AE133" s="6">
        <f ca="1">LOOKUP(AC133,P118:P137,R118:R137)</f>
        <v>0</v>
      </c>
      <c r="AF133" s="6">
        <f ca="1">LOOKUP(AC133,P118:P137,S118:S137)</f>
        <v>0</v>
      </c>
      <c r="AG133" s="6">
        <f ca="1">LOOKUP(AC133,P118:P137,T118:T137)</f>
        <v>0</v>
      </c>
      <c r="AH133" s="6">
        <f ca="1">LOOKUP(AC133,P118:P137,U118:U137)</f>
        <v>0</v>
      </c>
      <c r="AI133" s="6">
        <f ca="1">LOOKUP(AC133,P118:P137,V118:V137)</f>
        <v>0</v>
      </c>
      <c r="AJ133" s="6">
        <f ca="1">LOOKUP(AC133,P118:P137,W118:W137)</f>
        <v>0</v>
      </c>
      <c r="AK133" s="8">
        <f ca="1">LOOKUP(AC133,P118:P137,X118:X137)</f>
        <v>0</v>
      </c>
      <c r="AL133" s="8">
        <f ca="1">LOOKUP(AC133,P118:P137,Y118:Y137)</f>
        <v>0</v>
      </c>
    </row>
    <row r="134" spans="5:38" x14ac:dyDescent="0.25">
      <c r="E134" s="81" t="str">
        <f t="shared" si="99"/>
        <v>Real Valladolid</v>
      </c>
      <c r="F134" s="85">
        <f ca="1">SUMIF(INDIRECT(F117),'1-Configuracion'!E134,INDIRECT(G117))+SUMIF(INDIRECT(H117),'1-Configuracion'!E134,INDIRECT(I117))</f>
        <v>0</v>
      </c>
      <c r="G134" s="6">
        <f ca="1">SUMIF(INDIRECT(F117),'1-Configuracion'!E134,INDIRECT(J117))+SUMIF(INDIRECT(H117),'1-Configuracion'!E134,INDIRECT(J117))</f>
        <v>0</v>
      </c>
      <c r="H134" s="6">
        <f t="shared" ca="1" si="100"/>
        <v>0</v>
      </c>
      <c r="I134" s="6">
        <f t="shared" ca="1" si="101"/>
        <v>0</v>
      </c>
      <c r="J134" s="6">
        <f t="shared" ca="1" si="102"/>
        <v>0</v>
      </c>
      <c r="K134" s="6">
        <f ca="1">SUMIF(INDIRECT(F117),'1-Configuracion'!E134,INDIRECT(K117))+SUMIF(INDIRECT(H117),'1-Configuracion'!E134,INDIRECT(L117))</f>
        <v>0</v>
      </c>
      <c r="L134" s="6">
        <f ca="1">SUMIF(INDIRECT(F117),'1-Configuracion'!E134,INDIRECT(L117))+SUMIF(INDIRECT(H117),'1-Configuracion'!E134,INDIRECT(K117))</f>
        <v>0</v>
      </c>
      <c r="M134" s="100">
        <f t="shared" ca="1" si="103"/>
        <v>0</v>
      </c>
      <c r="N134" s="56">
        <f t="shared" ca="1" si="104"/>
        <v>0</v>
      </c>
      <c r="P134" s="81" t="str">
        <f t="shared" si="105"/>
        <v>Real Valladolid</v>
      </c>
      <c r="Q134" s="85">
        <f t="shared" ca="1" si="106"/>
        <v>0</v>
      </c>
      <c r="R134" s="6">
        <f t="shared" ca="1" si="91"/>
        <v>0</v>
      </c>
      <c r="S134" s="6">
        <f t="shared" ca="1" si="92"/>
        <v>0</v>
      </c>
      <c r="T134" s="6">
        <f t="shared" ca="1" si="93"/>
        <v>0</v>
      </c>
      <c r="U134" s="6">
        <f t="shared" ca="1" si="94"/>
        <v>0</v>
      </c>
      <c r="V134" s="6">
        <f t="shared" ca="1" si="95"/>
        <v>0</v>
      </c>
      <c r="W134" s="6">
        <f t="shared" ca="1" si="96"/>
        <v>0</v>
      </c>
      <c r="X134" s="8">
        <f t="shared" ca="1" si="97"/>
        <v>0</v>
      </c>
      <c r="Y134" s="8">
        <f t="shared" ca="1" si="98"/>
        <v>0</v>
      </c>
      <c r="Z134" s="61" t="e">
        <f ca="1">MATCH(P134,AC118:AC137,0)</f>
        <v>#N/A</v>
      </c>
      <c r="AB134">
        <v>17</v>
      </c>
      <c r="AC134" s="81" t="str">
        <f ca="1">INDEX(P118:P137,MATCH(LARGE(Y118:Y137,AB134),Y118:Y137,0))</f>
        <v>Atlethic Club</v>
      </c>
      <c r="AD134" s="85">
        <f ca="1">LOOKUP(AC134,P118:P137,Q118:Q137)</f>
        <v>0</v>
      </c>
      <c r="AE134" s="6">
        <f ca="1">LOOKUP(AC134,P118:P137,R118:R137)</f>
        <v>0</v>
      </c>
      <c r="AF134" s="6">
        <f ca="1">LOOKUP(AC134,P118:P137,S118:S137)</f>
        <v>0</v>
      </c>
      <c r="AG134" s="6">
        <f ca="1">LOOKUP(AC134,P118:P137,T118:T137)</f>
        <v>0</v>
      </c>
      <c r="AH134" s="6">
        <f ca="1">LOOKUP(AC134,P118:P137,U118:U137)</f>
        <v>0</v>
      </c>
      <c r="AI134" s="6">
        <f ca="1">LOOKUP(AC134,P118:P137,V118:V137)</f>
        <v>0</v>
      </c>
      <c r="AJ134" s="6">
        <f ca="1">LOOKUP(AC134,P118:P137,W118:W137)</f>
        <v>0</v>
      </c>
      <c r="AK134" s="8">
        <f ca="1">LOOKUP(AC134,P118:P137,X118:X137)</f>
        <v>0</v>
      </c>
      <c r="AL134" s="8">
        <f ca="1">LOOKUP(AC134,P118:P137,Y118:Y137)</f>
        <v>0</v>
      </c>
    </row>
    <row r="135" spans="5:38" x14ac:dyDescent="0.25">
      <c r="E135" s="81" t="str">
        <f t="shared" si="99"/>
        <v>Real Zaragoza</v>
      </c>
      <c r="F135" s="85">
        <f ca="1">SUMIF(INDIRECT(F117),'1-Configuracion'!E135,INDIRECT(G117))+SUMIF(INDIRECT(H117),'1-Configuracion'!E135,INDIRECT(I117))</f>
        <v>0</v>
      </c>
      <c r="G135" s="6">
        <f ca="1">SUMIF(INDIRECT(F117),'1-Configuracion'!E135,INDIRECT(J117))+SUMIF(INDIRECT(H117),'1-Configuracion'!E135,INDIRECT(J117))</f>
        <v>0</v>
      </c>
      <c r="H135" s="6">
        <f t="shared" ca="1" si="100"/>
        <v>0</v>
      </c>
      <c r="I135" s="6">
        <f t="shared" ca="1" si="101"/>
        <v>0</v>
      </c>
      <c r="J135" s="6">
        <f t="shared" ca="1" si="102"/>
        <v>0</v>
      </c>
      <c r="K135" s="6">
        <f ca="1">SUMIF(INDIRECT(F117),'1-Configuracion'!E135,INDIRECT(K117))+SUMIF(INDIRECT(H117),'1-Configuracion'!E135,INDIRECT(L117))</f>
        <v>0</v>
      </c>
      <c r="L135" s="6">
        <f ca="1">SUMIF(INDIRECT(F117),'1-Configuracion'!E135,INDIRECT(L117))+SUMIF(INDIRECT(H117),'1-Configuracion'!E135,INDIRECT(K117))</f>
        <v>0</v>
      </c>
      <c r="M135" s="100">
        <f t="shared" ca="1" si="103"/>
        <v>0</v>
      </c>
      <c r="N135" s="56">
        <f t="shared" ca="1" si="104"/>
        <v>0</v>
      </c>
      <c r="P135" s="81" t="str">
        <f t="shared" si="105"/>
        <v>Real Zaragoza</v>
      </c>
      <c r="Q135" s="85">
        <f t="shared" ca="1" si="106"/>
        <v>0</v>
      </c>
      <c r="R135" s="6">
        <f t="shared" ca="1" si="91"/>
        <v>0</v>
      </c>
      <c r="S135" s="6">
        <f t="shared" ca="1" si="92"/>
        <v>0</v>
      </c>
      <c r="T135" s="6">
        <f t="shared" ca="1" si="93"/>
        <v>0</v>
      </c>
      <c r="U135" s="6">
        <f t="shared" ca="1" si="94"/>
        <v>0</v>
      </c>
      <c r="V135" s="6">
        <f t="shared" ca="1" si="95"/>
        <v>0</v>
      </c>
      <c r="W135" s="6">
        <f t="shared" ca="1" si="96"/>
        <v>0</v>
      </c>
      <c r="X135" s="8">
        <f t="shared" ca="1" si="97"/>
        <v>0</v>
      </c>
      <c r="Y135" s="8">
        <f t="shared" ca="1" si="98"/>
        <v>0</v>
      </c>
      <c r="Z135" s="61" t="e">
        <f ca="1">MATCH(P135,AC118:AC137,0)</f>
        <v>#N/A</v>
      </c>
      <c r="AB135">
        <v>18</v>
      </c>
      <c r="AC135" s="81" t="str">
        <f ca="1">INDEX(P118:P137,MATCH(LARGE(Y118:Y137,AB135),Y118:Y137,0))</f>
        <v>Atlethic Club</v>
      </c>
      <c r="AD135" s="85">
        <f ca="1">LOOKUP(AC135,P118:P137,Q118:Q137)</f>
        <v>0</v>
      </c>
      <c r="AE135" s="6">
        <f ca="1">LOOKUP(AC135,P118:P137,R118:R137)</f>
        <v>0</v>
      </c>
      <c r="AF135" s="6">
        <f ca="1">LOOKUP(AC135,P118:P137,S118:S137)</f>
        <v>0</v>
      </c>
      <c r="AG135" s="6">
        <f ca="1">LOOKUP(AC135,P118:P137,T118:T137)</f>
        <v>0</v>
      </c>
      <c r="AH135" s="6">
        <f ca="1">LOOKUP(AC135,P118:P137,U118:U137)</f>
        <v>0</v>
      </c>
      <c r="AI135" s="6">
        <f ca="1">LOOKUP(AC135,P118:P137,V118:V137)</f>
        <v>0</v>
      </c>
      <c r="AJ135" s="6">
        <f ca="1">LOOKUP(AC135,P118:P137,W118:W137)</f>
        <v>0</v>
      </c>
      <c r="AK135" s="8">
        <f ca="1">LOOKUP(AC135,P118:P137,X118:X137)</f>
        <v>0</v>
      </c>
      <c r="AL135" s="8">
        <f ca="1">LOOKUP(AC135,P118:P137,Y118:Y137)</f>
        <v>0</v>
      </c>
    </row>
    <row r="136" spans="5:38" x14ac:dyDescent="0.25">
      <c r="E136" s="81" t="str">
        <f t="shared" si="99"/>
        <v>Sevilla F.C.</v>
      </c>
      <c r="F136" s="85">
        <f ca="1">SUMIF(INDIRECT(F117),'1-Configuracion'!E136,INDIRECT(G117))+SUMIF(INDIRECT(H117),'1-Configuracion'!E136,INDIRECT(I117))</f>
        <v>0</v>
      </c>
      <c r="G136" s="6">
        <f ca="1">SUMIF(INDIRECT(F117),'1-Configuracion'!E136,INDIRECT(J117))+SUMIF(INDIRECT(H117),'1-Configuracion'!E136,INDIRECT(J117))</f>
        <v>0</v>
      </c>
      <c r="H136" s="6">
        <f t="shared" ca="1" si="100"/>
        <v>0</v>
      </c>
      <c r="I136" s="6">
        <f t="shared" ca="1" si="101"/>
        <v>0</v>
      </c>
      <c r="J136" s="6">
        <f t="shared" ca="1" si="102"/>
        <v>0</v>
      </c>
      <c r="K136" s="6">
        <f ca="1">SUMIF(INDIRECT(F117),'1-Configuracion'!E136,INDIRECT(K117))+SUMIF(INDIRECT(H117),'1-Configuracion'!E136,INDIRECT(L117))</f>
        <v>0</v>
      </c>
      <c r="L136" s="6">
        <f ca="1">SUMIF(INDIRECT(F117),'1-Configuracion'!E136,INDIRECT(L117))+SUMIF(INDIRECT(H117),'1-Configuracion'!E136,INDIRECT(K117))</f>
        <v>0</v>
      </c>
      <c r="M136" s="100">
        <f t="shared" ca="1" si="103"/>
        <v>0</v>
      </c>
      <c r="N136" s="56">
        <f t="shared" ca="1" si="104"/>
        <v>0</v>
      </c>
      <c r="P136" s="81" t="str">
        <f t="shared" si="105"/>
        <v>Sevilla F.C.</v>
      </c>
      <c r="Q136" s="85">
        <f t="shared" ca="1" si="106"/>
        <v>0</v>
      </c>
      <c r="R136" s="6">
        <f t="shared" ca="1" si="91"/>
        <v>0</v>
      </c>
      <c r="S136" s="6">
        <f t="shared" ca="1" si="92"/>
        <v>0</v>
      </c>
      <c r="T136" s="6">
        <f t="shared" ca="1" si="93"/>
        <v>0</v>
      </c>
      <c r="U136" s="6">
        <f t="shared" ca="1" si="94"/>
        <v>0</v>
      </c>
      <c r="V136" s="6">
        <f t="shared" ca="1" si="95"/>
        <v>0</v>
      </c>
      <c r="W136" s="6">
        <f t="shared" ca="1" si="96"/>
        <v>0</v>
      </c>
      <c r="X136" s="8">
        <f t="shared" ca="1" si="97"/>
        <v>0</v>
      </c>
      <c r="Y136" s="8">
        <f t="shared" ca="1" si="98"/>
        <v>0</v>
      </c>
      <c r="Z136" s="61" t="e">
        <f ca="1">MATCH(P136,AC118:AC137,0)</f>
        <v>#N/A</v>
      </c>
      <c r="AB136">
        <v>19</v>
      </c>
      <c r="AC136" s="81" t="str">
        <f ca="1">INDEX(P118:P137,MATCH(LARGE(Y118:Y137,AB136),Y118:Y137,0))</f>
        <v>Atlethic Club</v>
      </c>
      <c r="AD136" s="85">
        <f ca="1">LOOKUP(AC136,P118:P137,Q118:Q137)</f>
        <v>0</v>
      </c>
      <c r="AE136" s="6">
        <f ca="1">LOOKUP(AC136,P118:P137,R118:R137)</f>
        <v>0</v>
      </c>
      <c r="AF136" s="6">
        <f ca="1">LOOKUP(AC136,P118:P137,S118:S137)</f>
        <v>0</v>
      </c>
      <c r="AG136" s="6">
        <f ca="1">LOOKUP(AC136,P118:P137,T118:T137)</f>
        <v>0</v>
      </c>
      <c r="AH136" s="6">
        <f ca="1">LOOKUP(AC136,P118:P137,U118:U137)</f>
        <v>0</v>
      </c>
      <c r="AI136" s="6">
        <f ca="1">LOOKUP(AC136,P118:P137,V118:V137)</f>
        <v>0</v>
      </c>
      <c r="AJ136" s="6">
        <f ca="1">LOOKUP(AC136,P118:P137,W118:W137)</f>
        <v>0</v>
      </c>
      <c r="AK136" s="8">
        <f ca="1">LOOKUP(AC136,P118:P137,X118:X137)</f>
        <v>0</v>
      </c>
      <c r="AL136" s="8">
        <f ca="1">LOOKUP(AC136,P118:P137,Y118:Y137)</f>
        <v>0</v>
      </c>
    </row>
    <row r="137" spans="5:38" ht="15.75" thickBot="1" x14ac:dyDescent="0.3">
      <c r="E137" s="82" t="str">
        <f t="shared" si="99"/>
        <v>Valencia C.F.</v>
      </c>
      <c r="F137" s="86">
        <f ca="1">SUMIF(INDIRECT(F117),'1-Configuracion'!E137,INDIRECT(G117))+SUMIF(INDIRECT(H117),'1-Configuracion'!E137,INDIRECT(I117))</f>
        <v>0</v>
      </c>
      <c r="G137" s="34">
        <f ca="1">SUMIF(INDIRECT(F117),'1-Configuracion'!E137,INDIRECT(J117))+SUMIF(INDIRECT(H117),'1-Configuracion'!E137,INDIRECT(J117))</f>
        <v>0</v>
      </c>
      <c r="H137" s="34">
        <f t="shared" ca="1" si="100"/>
        <v>0</v>
      </c>
      <c r="I137" s="34">
        <f t="shared" ca="1" si="101"/>
        <v>0</v>
      </c>
      <c r="J137" s="34">
        <f t="shared" ca="1" si="102"/>
        <v>0</v>
      </c>
      <c r="K137" s="34">
        <f ca="1">SUMIF(INDIRECT(F117),'1-Configuracion'!E137,INDIRECT(K117))+SUMIF(INDIRECT(H117),'1-Configuracion'!E137,INDIRECT(L117))</f>
        <v>0</v>
      </c>
      <c r="L137" s="34">
        <f ca="1">SUMIF(INDIRECT(F117),'1-Configuracion'!E137,INDIRECT(L117))+SUMIF(INDIRECT(H117),'1-Configuracion'!E137,INDIRECT(K117))</f>
        <v>0</v>
      </c>
      <c r="M137" s="101">
        <f t="shared" ca="1" si="103"/>
        <v>0</v>
      </c>
      <c r="N137" s="57">
        <f t="shared" ca="1" si="104"/>
        <v>0</v>
      </c>
      <c r="P137" s="82" t="str">
        <f t="shared" si="105"/>
        <v>Valencia C.F.</v>
      </c>
      <c r="Q137" s="86">
        <f t="shared" ca="1" si="106"/>
        <v>0</v>
      </c>
      <c r="R137" s="34">
        <f t="shared" ca="1" si="91"/>
        <v>0</v>
      </c>
      <c r="S137" s="34">
        <f t="shared" ca="1" si="92"/>
        <v>0</v>
      </c>
      <c r="T137" s="34">
        <f t="shared" ca="1" si="93"/>
        <v>0</v>
      </c>
      <c r="U137" s="34">
        <f t="shared" ca="1" si="94"/>
        <v>0</v>
      </c>
      <c r="V137" s="34">
        <f t="shared" ca="1" si="95"/>
        <v>0</v>
      </c>
      <c r="W137" s="34">
        <f t="shared" ca="1" si="96"/>
        <v>0</v>
      </c>
      <c r="X137" s="37">
        <f t="shared" ca="1" si="97"/>
        <v>0</v>
      </c>
      <c r="Y137" s="37">
        <f t="shared" ca="1" si="98"/>
        <v>0</v>
      </c>
      <c r="Z137" s="61" t="e">
        <f ca="1">MATCH(P137,AC118:AC137,0)</f>
        <v>#N/A</v>
      </c>
      <c r="AB137">
        <v>20</v>
      </c>
      <c r="AC137" s="82" t="str">
        <f ca="1">INDEX(P118:P137,MATCH(LARGE(Y118:Y137,AB137),Y118:Y137,0))</f>
        <v>Atlethic Club</v>
      </c>
      <c r="AD137" s="86">
        <f ca="1">LOOKUP(AC137,P118:P137,Q118:Q137)</f>
        <v>0</v>
      </c>
      <c r="AE137" s="34">
        <f ca="1">LOOKUP(AC137,P118:P137,R118:R137)</f>
        <v>0</v>
      </c>
      <c r="AF137" s="34">
        <f ca="1">LOOKUP(AC137,P118:P137,S118:S137)</f>
        <v>0</v>
      </c>
      <c r="AG137" s="34">
        <f ca="1">LOOKUP(AC137,P118:P137,T118:T137)</f>
        <v>0</v>
      </c>
      <c r="AH137" s="34">
        <f ca="1">LOOKUP(AC137,P118:P137,U118:U137)</f>
        <v>0</v>
      </c>
      <c r="AI137" s="34">
        <f ca="1">LOOKUP(AC137,P118:P137,V118:V137)</f>
        <v>0</v>
      </c>
      <c r="AJ137" s="34">
        <f ca="1">LOOKUP(AC137,P118:P137,W118:W137)</f>
        <v>0</v>
      </c>
      <c r="AK137" s="37">
        <f ca="1">LOOKUP(AC137,P118:P137,X118:X137)</f>
        <v>0</v>
      </c>
      <c r="AL137" s="37">
        <f ca="1">LOOKUP(AC137,P118:P137,Y118:Y137)</f>
        <v>0</v>
      </c>
    </row>
    <row r="138" spans="5:38" ht="15.75" thickBot="1" x14ac:dyDescent="0.3"/>
    <row r="139" spans="5:38" ht="15.75" thickBot="1" x14ac:dyDescent="0.3">
      <c r="E139" s="88">
        <v>7</v>
      </c>
      <c r="F139" s="95" t="s">
        <v>21</v>
      </c>
      <c r="G139" s="95" t="s">
        <v>22</v>
      </c>
      <c r="H139" s="95" t="s">
        <v>23</v>
      </c>
      <c r="I139" s="95" t="s">
        <v>24</v>
      </c>
      <c r="J139" s="95" t="s">
        <v>25</v>
      </c>
      <c r="K139" s="95" t="s">
        <v>26</v>
      </c>
      <c r="L139" s="95" t="s">
        <v>27</v>
      </c>
      <c r="M139" s="96" t="s">
        <v>135</v>
      </c>
      <c r="N139" s="98" t="s">
        <v>136</v>
      </c>
      <c r="P139" s="88">
        <f>E139</f>
        <v>7</v>
      </c>
      <c r="Q139" s="89" t="s">
        <v>21</v>
      </c>
      <c r="R139" s="87" t="s">
        <v>22</v>
      </c>
      <c r="S139" s="83" t="s">
        <v>23</v>
      </c>
      <c r="T139" s="83" t="s">
        <v>24</v>
      </c>
      <c r="U139" s="83" t="s">
        <v>25</v>
      </c>
      <c r="V139" s="83" t="s">
        <v>26</v>
      </c>
      <c r="W139" s="83" t="s">
        <v>27</v>
      </c>
      <c r="X139" s="84" t="s">
        <v>135</v>
      </c>
      <c r="Y139" s="84" t="s">
        <v>136</v>
      </c>
      <c r="AC139" s="88">
        <f>P139</f>
        <v>7</v>
      </c>
      <c r="AD139" s="89" t="s">
        <v>21</v>
      </c>
      <c r="AE139" s="87" t="s">
        <v>22</v>
      </c>
      <c r="AF139" s="83" t="s">
        <v>23</v>
      </c>
      <c r="AG139" s="83" t="s">
        <v>24</v>
      </c>
      <c r="AH139" s="83" t="s">
        <v>25</v>
      </c>
      <c r="AI139" s="83" t="s">
        <v>26</v>
      </c>
      <c r="AJ139" s="83" t="s">
        <v>27</v>
      </c>
      <c r="AK139" s="84" t="s">
        <v>135</v>
      </c>
      <c r="AL139" s="84" t="s">
        <v>136</v>
      </c>
    </row>
    <row r="140" spans="5:38" ht="15.75" thickBot="1" x14ac:dyDescent="0.3">
      <c r="E140" s="91"/>
      <c r="F140" s="93" t="str">
        <f>'1-Rangos'!C7</f>
        <v>'1-Jornadas'!ac29:ac38</v>
      </c>
      <c r="G140" s="93" t="str">
        <f>'1-Rangos'!D7</f>
        <v>'1-Jornadas'!AA29:AA38</v>
      </c>
      <c r="H140" s="93" t="str">
        <f>'1-Rangos'!E7</f>
        <v>'1-Jornadas'!AF29:AF38</v>
      </c>
      <c r="I140" s="93" t="str">
        <f>'1-Rangos'!F7</f>
        <v>'1-Jornadas'!AH29:AH38</v>
      </c>
      <c r="J140" s="93" t="str">
        <f>'1-Rangos'!G7</f>
        <v>'1-Jornadas'!Z29:Z38</v>
      </c>
      <c r="K140" s="93" t="str">
        <f>'1-Rangos'!H7</f>
        <v>'1-Jornadas'!AD29:AD38</v>
      </c>
      <c r="L140" s="93" t="str">
        <f>'1-Rangos'!I7</f>
        <v>'1-Jornadas'!AE29:AE38</v>
      </c>
      <c r="M140" s="91"/>
      <c r="N140" s="91"/>
    </row>
    <row r="141" spans="5:38" x14ac:dyDescent="0.25">
      <c r="E141" s="81" t="str">
        <f>E118</f>
        <v>Atlethic Club</v>
      </c>
      <c r="F141" s="97">
        <f ca="1">SUMIF(INDIRECT(F140),'1-Configuracion'!E141,INDIRECT(G140))+SUMIF(INDIRECT(H140),'1-Configuracion'!E141,INDIRECT(I140))</f>
        <v>0</v>
      </c>
      <c r="G141" s="94">
        <f ca="1">SUMIF(INDIRECT(F140),'1-Configuracion'!E141,INDIRECT(J140))+SUMIF(INDIRECT(H140),'1-Configuracion'!E141,INDIRECT(J140))</f>
        <v>0</v>
      </c>
      <c r="H141" s="94">
        <f ca="1">IF(G141&gt;0,IF(F141=3,1,0),0)</f>
        <v>0</v>
      </c>
      <c r="I141" s="94">
        <f ca="1">IF(G141&gt;0,IF(F141=1,1,0),0)</f>
        <v>0</v>
      </c>
      <c r="J141" s="94">
        <f ca="1">IF(G141&gt;0,IF(F141=0,1,0),0)</f>
        <v>0</v>
      </c>
      <c r="K141" s="94">
        <f ca="1">SUMIF(INDIRECT(F140),'1-Configuracion'!E141,INDIRECT(K140))+SUMIF(INDIRECT(H140),'1-Configuracion'!E141,INDIRECT(L140))</f>
        <v>0</v>
      </c>
      <c r="L141" s="94">
        <f ca="1">SUMIF(INDIRECT(F140),'1-Configuracion'!E141,INDIRECT(L140))+SUMIF(INDIRECT(H140),'1-Configuracion'!E141,INDIRECT(K140))</f>
        <v>0</v>
      </c>
      <c r="M141" s="99">
        <f ca="1">K141-L141</f>
        <v>0</v>
      </c>
      <c r="N141" s="102">
        <f ca="1">F141*1000+M141*100+K141</f>
        <v>0</v>
      </c>
      <c r="P141" s="81" t="str">
        <f>E141</f>
        <v>Atlethic Club</v>
      </c>
      <c r="Q141" s="85">
        <f ca="1">F141+Q118</f>
        <v>0</v>
      </c>
      <c r="R141" s="6">
        <f t="shared" ref="R141:R160" ca="1" si="107">G141+R118</f>
        <v>0</v>
      </c>
      <c r="S141" s="6">
        <f t="shared" ref="S141:S160" ca="1" si="108">H141+S118</f>
        <v>0</v>
      </c>
      <c r="T141" s="6">
        <f t="shared" ref="T141:T160" ca="1" si="109">I141+T118</f>
        <v>0</v>
      </c>
      <c r="U141" s="6">
        <f t="shared" ref="U141:U160" ca="1" si="110">J141+U118</f>
        <v>0</v>
      </c>
      <c r="V141" s="6">
        <f t="shared" ref="V141:V160" ca="1" si="111">K141+V118</f>
        <v>0</v>
      </c>
      <c r="W141" s="6">
        <f t="shared" ref="W141:W160" ca="1" si="112">L141+W118</f>
        <v>0</v>
      </c>
      <c r="X141" s="8">
        <f t="shared" ref="X141:X160" ca="1" si="113">M141+X118</f>
        <v>0</v>
      </c>
      <c r="Y141" s="8">
        <f t="shared" ref="Y141:Y160" ca="1" si="114">N141+Y118</f>
        <v>0</v>
      </c>
      <c r="Z141" s="61">
        <f ca="1">MATCH(P141,AC141:AC160,0)</f>
        <v>1</v>
      </c>
      <c r="AB141">
        <v>1</v>
      </c>
      <c r="AC141" s="81" t="str">
        <f ca="1">INDEX(P141:P160,MATCH(LARGE(Y141:Y160,AB141),Y141:Y160,0))</f>
        <v>Atlethic Club</v>
      </c>
      <c r="AD141" s="85">
        <f ca="1">LOOKUP(AC141,P141:P160,Q141:Q160)</f>
        <v>0</v>
      </c>
      <c r="AE141" s="6">
        <f ca="1">LOOKUP(AC141,P141:P160,R141:R160)</f>
        <v>0</v>
      </c>
      <c r="AF141" s="6">
        <f ca="1">LOOKUP(AC141,P141:P160,S141:S160)</f>
        <v>0</v>
      </c>
      <c r="AG141" s="6">
        <f ca="1">LOOKUP(AC141,P141:P160,T141:T160)</f>
        <v>0</v>
      </c>
      <c r="AH141" s="6">
        <f ca="1">LOOKUP(AC141,P141:P160,U141:U160)</f>
        <v>0</v>
      </c>
      <c r="AI141" s="6">
        <f ca="1">LOOKUP(AC141,P141:P160,V141:V160)</f>
        <v>0</v>
      </c>
      <c r="AJ141" s="6">
        <f ca="1">LOOKUP(AC141,P141:P160,W141:W160)</f>
        <v>0</v>
      </c>
      <c r="AK141" s="8">
        <f ca="1">LOOKUP(AC141,P141:P160,X141:X160)</f>
        <v>0</v>
      </c>
      <c r="AL141" s="8">
        <f ca="1">LOOKUP(AC141,P141:P160,Y141:Y160)</f>
        <v>0</v>
      </c>
    </row>
    <row r="142" spans="5:38" x14ac:dyDescent="0.25">
      <c r="E142" s="81" t="str">
        <f t="shared" ref="E142:E160" si="115">E119</f>
        <v>Atlético Madrid</v>
      </c>
      <c r="F142" s="85">
        <f ca="1">SUMIF(INDIRECT(F140),'1-Configuracion'!E142,INDIRECT(G140))+SUMIF(INDIRECT(H140),'1-Configuracion'!E142,INDIRECT(I140))</f>
        <v>0</v>
      </c>
      <c r="G142" s="6">
        <f ca="1">SUMIF(INDIRECT(F140),'1-Configuracion'!E142,INDIRECT(J140))+SUMIF(INDIRECT(H140),'1-Configuracion'!E142,INDIRECT(J140))</f>
        <v>0</v>
      </c>
      <c r="H142" s="6">
        <f t="shared" ref="H142:H160" ca="1" si="116">IF(G142&gt;0,IF(F142=3,1,0),0)</f>
        <v>0</v>
      </c>
      <c r="I142" s="6">
        <f t="shared" ref="I142:I160" ca="1" si="117">IF(G142&gt;0,IF(F142=1,1,0),0)</f>
        <v>0</v>
      </c>
      <c r="J142" s="6">
        <f t="shared" ref="J142:J160" ca="1" si="118">IF(G142&gt;0,IF(F142=0,1,0),0)</f>
        <v>0</v>
      </c>
      <c r="K142" s="6">
        <f ca="1">SUMIF(INDIRECT(F140),'1-Configuracion'!E142,INDIRECT(K140))+SUMIF(INDIRECT(H140),'1-Configuracion'!E142,INDIRECT(L140))</f>
        <v>0</v>
      </c>
      <c r="L142" s="6">
        <f ca="1">SUMIF(INDIRECT(F140),'1-Configuracion'!E142,INDIRECT(L140))+SUMIF(INDIRECT(H140),'1-Configuracion'!E142,INDIRECT(K140))</f>
        <v>0</v>
      </c>
      <c r="M142" s="100">
        <f t="shared" ref="M142:M160" ca="1" si="119">K142-L142</f>
        <v>0</v>
      </c>
      <c r="N142" s="56">
        <f t="shared" ref="N142:N160" ca="1" si="120">F142*1000+M142*100+K142</f>
        <v>0</v>
      </c>
      <c r="P142" s="81" t="str">
        <f t="shared" ref="P142:P160" si="121">E142</f>
        <v>Atlético Madrid</v>
      </c>
      <c r="Q142" s="85">
        <f t="shared" ref="Q142:Q160" ca="1" si="122">F142+Q119</f>
        <v>0</v>
      </c>
      <c r="R142" s="6">
        <f t="shared" ca="1" si="107"/>
        <v>0</v>
      </c>
      <c r="S142" s="6">
        <f t="shared" ca="1" si="108"/>
        <v>0</v>
      </c>
      <c r="T142" s="6">
        <f t="shared" ca="1" si="109"/>
        <v>0</v>
      </c>
      <c r="U142" s="6">
        <f t="shared" ca="1" si="110"/>
        <v>0</v>
      </c>
      <c r="V142" s="6">
        <f t="shared" ca="1" si="111"/>
        <v>0</v>
      </c>
      <c r="W142" s="6">
        <f t="shared" ca="1" si="112"/>
        <v>0</v>
      </c>
      <c r="X142" s="8">
        <f t="shared" ca="1" si="113"/>
        <v>0</v>
      </c>
      <c r="Y142" s="8">
        <f t="shared" ca="1" si="114"/>
        <v>0</v>
      </c>
      <c r="Z142" s="61" t="e">
        <f ca="1">MATCH(P142,AC141:AC160,0)</f>
        <v>#N/A</v>
      </c>
      <c r="AB142">
        <v>2</v>
      </c>
      <c r="AC142" s="81" t="str">
        <f ca="1">INDEX(P141:P160,MATCH(LARGE(Y141:Y160,AB142),Y141:Y160,0))</f>
        <v>Atlethic Club</v>
      </c>
      <c r="AD142" s="85">
        <f ca="1">LOOKUP(AC142,P141:P160,Q141:Q160)</f>
        <v>0</v>
      </c>
      <c r="AE142" s="6">
        <f ca="1">LOOKUP(AC142,P141:P160,R141:R160)</f>
        <v>0</v>
      </c>
      <c r="AF142" s="6">
        <f ca="1">LOOKUP(AC142,P141:P160,S141:S160)</f>
        <v>0</v>
      </c>
      <c r="AG142" s="6">
        <f ca="1">LOOKUP(AC142,P141:P160,T141:T160)</f>
        <v>0</v>
      </c>
      <c r="AH142" s="6">
        <f ca="1">LOOKUP(AC142,P141:P160,U141:U160)</f>
        <v>0</v>
      </c>
      <c r="AI142" s="6">
        <f ca="1">LOOKUP(AC142,P141:P160,V141:V160)</f>
        <v>0</v>
      </c>
      <c r="AJ142" s="6">
        <f ca="1">LOOKUP(AC142,P141:P160,W141:W160)</f>
        <v>0</v>
      </c>
      <c r="AK142" s="8">
        <f ca="1">LOOKUP(AC142,P141:P160,X141:X160)</f>
        <v>0</v>
      </c>
      <c r="AL142" s="8">
        <f ca="1">LOOKUP(AC142,P141:P160,Y141:Y160)</f>
        <v>0</v>
      </c>
    </row>
    <row r="143" spans="5:38" x14ac:dyDescent="0.25">
      <c r="E143" s="81" t="str">
        <f t="shared" si="115"/>
        <v>C.A. Osasuna</v>
      </c>
      <c r="F143" s="85">
        <f ca="1">SUMIF(INDIRECT(F140),'1-Configuracion'!E143,INDIRECT(G140))+SUMIF(INDIRECT(H140),'1-Configuracion'!E143,INDIRECT(I140))</f>
        <v>0</v>
      </c>
      <c r="G143" s="6">
        <f ca="1">SUMIF(INDIRECT(F140),'1-Configuracion'!E143,INDIRECT(J140))+SUMIF(INDIRECT(H140),'1-Configuracion'!E143,INDIRECT(J140))</f>
        <v>0</v>
      </c>
      <c r="H143" s="6">
        <f t="shared" ca="1" si="116"/>
        <v>0</v>
      </c>
      <c r="I143" s="6">
        <f t="shared" ca="1" si="117"/>
        <v>0</v>
      </c>
      <c r="J143" s="6">
        <f t="shared" ca="1" si="118"/>
        <v>0</v>
      </c>
      <c r="K143" s="6">
        <f ca="1">SUMIF(INDIRECT(F140),'1-Configuracion'!E143,INDIRECT(K140))+SUMIF(INDIRECT(H140),'1-Configuracion'!E143,INDIRECT(L140))</f>
        <v>0</v>
      </c>
      <c r="L143" s="6">
        <f ca="1">SUMIF(INDIRECT(F140),'1-Configuracion'!E143,INDIRECT(L140))+SUMIF(INDIRECT(H140),'1-Configuracion'!E143,INDIRECT(K140))</f>
        <v>0</v>
      </c>
      <c r="M143" s="100">
        <f t="shared" ca="1" si="119"/>
        <v>0</v>
      </c>
      <c r="N143" s="56">
        <f t="shared" ca="1" si="120"/>
        <v>0</v>
      </c>
      <c r="P143" s="81" t="str">
        <f t="shared" si="121"/>
        <v>C.A. Osasuna</v>
      </c>
      <c r="Q143" s="85">
        <f t="shared" ca="1" si="122"/>
        <v>0</v>
      </c>
      <c r="R143" s="6">
        <f t="shared" ca="1" si="107"/>
        <v>0</v>
      </c>
      <c r="S143" s="6">
        <f t="shared" ca="1" si="108"/>
        <v>0</v>
      </c>
      <c r="T143" s="6">
        <f t="shared" ca="1" si="109"/>
        <v>0</v>
      </c>
      <c r="U143" s="6">
        <f t="shared" ca="1" si="110"/>
        <v>0</v>
      </c>
      <c r="V143" s="6">
        <f t="shared" ca="1" si="111"/>
        <v>0</v>
      </c>
      <c r="W143" s="6">
        <f t="shared" ca="1" si="112"/>
        <v>0</v>
      </c>
      <c r="X143" s="8">
        <f t="shared" ca="1" si="113"/>
        <v>0</v>
      </c>
      <c r="Y143" s="8">
        <f t="shared" ca="1" si="114"/>
        <v>0</v>
      </c>
      <c r="Z143" s="61" t="e">
        <f ca="1">MATCH(P143,AC141:AC160,0)</f>
        <v>#N/A</v>
      </c>
      <c r="AB143">
        <v>3</v>
      </c>
      <c r="AC143" s="81" t="str">
        <f ca="1">INDEX(P141:P160,MATCH(LARGE(Y141:Y160,AB143),Y141:Y160,0))</f>
        <v>Atlethic Club</v>
      </c>
      <c r="AD143" s="85">
        <f ca="1">LOOKUP(AC143,P141:P160,Q141:Q160)</f>
        <v>0</v>
      </c>
      <c r="AE143" s="6">
        <f ca="1">LOOKUP(AC143,P141:P160,R141:R160)</f>
        <v>0</v>
      </c>
      <c r="AF143" s="6">
        <f ca="1">LOOKUP(AC143,P141:P160,S141:S160)</f>
        <v>0</v>
      </c>
      <c r="AG143" s="6">
        <f ca="1">LOOKUP(AC143,P141:P160,T141:T160)</f>
        <v>0</v>
      </c>
      <c r="AH143" s="6">
        <f ca="1">LOOKUP(AC143,P141:P160,U141:U160)</f>
        <v>0</v>
      </c>
      <c r="AI143" s="6">
        <f ca="1">LOOKUP(AC143,P141:P160,V141:V160)</f>
        <v>0</v>
      </c>
      <c r="AJ143" s="6">
        <f ca="1">LOOKUP(AC143,P141:P160,W141:W160)</f>
        <v>0</v>
      </c>
      <c r="AK143" s="8">
        <f ca="1">LOOKUP(AC143,P141:P160,X141:X160)</f>
        <v>0</v>
      </c>
      <c r="AL143" s="8">
        <f ca="1">LOOKUP(AC143,P141:P160,Y141:Y160)</f>
        <v>0</v>
      </c>
    </row>
    <row r="144" spans="5:38" x14ac:dyDescent="0.25">
      <c r="E144" s="81" t="str">
        <f t="shared" si="115"/>
        <v>Celta de Vigo</v>
      </c>
      <c r="F144" s="85">
        <f ca="1">SUMIF(INDIRECT(F140),'1-Configuracion'!E144,INDIRECT(G140))+SUMIF(INDIRECT(H140),'1-Configuracion'!E144,INDIRECT(I140))</f>
        <v>0</v>
      </c>
      <c r="G144" s="6">
        <f ca="1">SUMIF(INDIRECT(F140),'1-Configuracion'!E144,INDIRECT(J140))+SUMIF(INDIRECT(H140),'1-Configuracion'!E144,INDIRECT(J140))</f>
        <v>0</v>
      </c>
      <c r="H144" s="6">
        <f t="shared" ca="1" si="116"/>
        <v>0</v>
      </c>
      <c r="I144" s="6">
        <f t="shared" ca="1" si="117"/>
        <v>0</v>
      </c>
      <c r="J144" s="6">
        <f t="shared" ca="1" si="118"/>
        <v>0</v>
      </c>
      <c r="K144" s="6">
        <f ca="1">SUMIF(INDIRECT(F140),'1-Configuracion'!E144,INDIRECT(K140))+SUMIF(INDIRECT(H140),'1-Configuracion'!E144,INDIRECT(L140))</f>
        <v>0</v>
      </c>
      <c r="L144" s="6">
        <f ca="1">SUMIF(INDIRECT(F140),'1-Configuracion'!E144,INDIRECT(L140))+SUMIF(INDIRECT(H140),'1-Configuracion'!E144,INDIRECT(K140))</f>
        <v>0</v>
      </c>
      <c r="M144" s="100">
        <f t="shared" ca="1" si="119"/>
        <v>0</v>
      </c>
      <c r="N144" s="56">
        <f t="shared" ca="1" si="120"/>
        <v>0</v>
      </c>
      <c r="P144" s="81" t="str">
        <f t="shared" si="121"/>
        <v>Celta de Vigo</v>
      </c>
      <c r="Q144" s="85">
        <f t="shared" ca="1" si="122"/>
        <v>0</v>
      </c>
      <c r="R144" s="6">
        <f t="shared" ca="1" si="107"/>
        <v>0</v>
      </c>
      <c r="S144" s="6">
        <f t="shared" ca="1" si="108"/>
        <v>0</v>
      </c>
      <c r="T144" s="6">
        <f t="shared" ca="1" si="109"/>
        <v>0</v>
      </c>
      <c r="U144" s="6">
        <f t="shared" ca="1" si="110"/>
        <v>0</v>
      </c>
      <c r="V144" s="6">
        <f t="shared" ca="1" si="111"/>
        <v>0</v>
      </c>
      <c r="W144" s="6">
        <f t="shared" ca="1" si="112"/>
        <v>0</v>
      </c>
      <c r="X144" s="8">
        <f t="shared" ca="1" si="113"/>
        <v>0</v>
      </c>
      <c r="Y144" s="8">
        <f t="shared" ca="1" si="114"/>
        <v>0</v>
      </c>
      <c r="Z144" s="61" t="e">
        <f ca="1">MATCH(P144,AC141:AC160,0)</f>
        <v>#N/A</v>
      </c>
      <c r="AB144">
        <v>4</v>
      </c>
      <c r="AC144" s="81" t="str">
        <f ca="1">INDEX(P141:P160,MATCH(LARGE(Y141:Y160,AB144),Y141:Y160,0))</f>
        <v>Atlethic Club</v>
      </c>
      <c r="AD144" s="85">
        <f ca="1">LOOKUP(AC144,P141:P160,Q141:Q160)</f>
        <v>0</v>
      </c>
      <c r="AE144" s="6">
        <f ca="1">LOOKUP(AC144,P141:P160,R141:R160)</f>
        <v>0</v>
      </c>
      <c r="AF144" s="6">
        <f ca="1">LOOKUP(AC144,P141:P160,S141:S160)</f>
        <v>0</v>
      </c>
      <c r="AG144" s="6">
        <f ca="1">LOOKUP(AC144,P141:P160,T141:T160)</f>
        <v>0</v>
      </c>
      <c r="AH144" s="6">
        <f ca="1">LOOKUP(AC144,P141:P160,U141:U160)</f>
        <v>0</v>
      </c>
      <c r="AI144" s="6">
        <f ca="1">LOOKUP(AC144,P141:P160,V141:V160)</f>
        <v>0</v>
      </c>
      <c r="AJ144" s="6">
        <f ca="1">LOOKUP(AC144,P141:P160,W141:W160)</f>
        <v>0</v>
      </c>
      <c r="AK144" s="8">
        <f ca="1">LOOKUP(AC144,P141:P160,X141:X160)</f>
        <v>0</v>
      </c>
      <c r="AL144" s="8">
        <f ca="1">LOOKUP(AC144,P141:P160,Y141:Y160)</f>
        <v>0</v>
      </c>
    </row>
    <row r="145" spans="5:38" x14ac:dyDescent="0.25">
      <c r="E145" s="81" t="str">
        <f t="shared" si="115"/>
        <v>Deportivo de la Coruña</v>
      </c>
      <c r="F145" s="85">
        <f ca="1">SUMIF(INDIRECT(F140),'1-Configuracion'!E145,INDIRECT(G140))+SUMIF(INDIRECT(H140),'1-Configuracion'!E145,INDIRECT(I140))</f>
        <v>0</v>
      </c>
      <c r="G145" s="6">
        <f ca="1">SUMIF(INDIRECT(F140),'1-Configuracion'!E145,INDIRECT(J140))+SUMIF(INDIRECT(H140),'1-Configuracion'!E145,INDIRECT(J140))</f>
        <v>0</v>
      </c>
      <c r="H145" s="6">
        <f t="shared" ca="1" si="116"/>
        <v>0</v>
      </c>
      <c r="I145" s="6">
        <f t="shared" ca="1" si="117"/>
        <v>0</v>
      </c>
      <c r="J145" s="6">
        <f t="shared" ca="1" si="118"/>
        <v>0</v>
      </c>
      <c r="K145" s="6">
        <f ca="1">SUMIF(INDIRECT(F140),'1-Configuracion'!E145,INDIRECT(K140))+SUMIF(INDIRECT(H140),'1-Configuracion'!E145,INDIRECT(L140))</f>
        <v>0</v>
      </c>
      <c r="L145" s="6">
        <f ca="1">SUMIF(INDIRECT(F140),'1-Configuracion'!E145,INDIRECT(L140))+SUMIF(INDIRECT(H140),'1-Configuracion'!E145,INDIRECT(K140))</f>
        <v>0</v>
      </c>
      <c r="M145" s="100">
        <f t="shared" ca="1" si="119"/>
        <v>0</v>
      </c>
      <c r="N145" s="56">
        <f t="shared" ca="1" si="120"/>
        <v>0</v>
      </c>
      <c r="P145" s="81" t="str">
        <f t="shared" si="121"/>
        <v>Deportivo de la Coruña</v>
      </c>
      <c r="Q145" s="85">
        <f t="shared" ca="1" si="122"/>
        <v>0</v>
      </c>
      <c r="R145" s="6">
        <f t="shared" ca="1" si="107"/>
        <v>0</v>
      </c>
      <c r="S145" s="6">
        <f t="shared" ca="1" si="108"/>
        <v>0</v>
      </c>
      <c r="T145" s="6">
        <f t="shared" ca="1" si="109"/>
        <v>0</v>
      </c>
      <c r="U145" s="6">
        <f t="shared" ca="1" si="110"/>
        <v>0</v>
      </c>
      <c r="V145" s="6">
        <f t="shared" ca="1" si="111"/>
        <v>0</v>
      </c>
      <c r="W145" s="6">
        <f t="shared" ca="1" si="112"/>
        <v>0</v>
      </c>
      <c r="X145" s="8">
        <f t="shared" ca="1" si="113"/>
        <v>0</v>
      </c>
      <c r="Y145" s="8">
        <f t="shared" ca="1" si="114"/>
        <v>0</v>
      </c>
      <c r="Z145" s="61" t="e">
        <f ca="1">MATCH(P145,AC141:AC160,0)</f>
        <v>#N/A</v>
      </c>
      <c r="AB145">
        <v>5</v>
      </c>
      <c r="AC145" s="81" t="str">
        <f ca="1">INDEX(P141:P160,MATCH(LARGE(Y141:Y160,AB145),Y141:Y160,0))</f>
        <v>Atlethic Club</v>
      </c>
      <c r="AD145" s="85">
        <f ca="1">LOOKUP(AC145,P141:P160,Q141:Q160)</f>
        <v>0</v>
      </c>
      <c r="AE145" s="6">
        <f ca="1">LOOKUP(AC145,P141:P160,R141:R160)</f>
        <v>0</v>
      </c>
      <c r="AF145" s="6">
        <f ca="1">LOOKUP(AC145,P141:P160,S141:S160)</f>
        <v>0</v>
      </c>
      <c r="AG145" s="6">
        <f ca="1">LOOKUP(AC145,P141:P160,T141:T160)</f>
        <v>0</v>
      </c>
      <c r="AH145" s="6">
        <f ca="1">LOOKUP(AC145,P141:P160,U141:U160)</f>
        <v>0</v>
      </c>
      <c r="AI145" s="6">
        <f ca="1">LOOKUP(AC145,P141:P160,V141:V160)</f>
        <v>0</v>
      </c>
      <c r="AJ145" s="6">
        <f ca="1">LOOKUP(AC145,P141:P160,W141:W160)</f>
        <v>0</v>
      </c>
      <c r="AK145" s="8">
        <f ca="1">LOOKUP(AC145,P141:P160,X141:X160)</f>
        <v>0</v>
      </c>
      <c r="AL145" s="8">
        <f ca="1">LOOKUP(AC145,P141:P160,Y141:Y160)</f>
        <v>0</v>
      </c>
    </row>
    <row r="146" spans="5:38" x14ac:dyDescent="0.25">
      <c r="E146" s="81" t="str">
        <f t="shared" si="115"/>
        <v>F.C. Barcelona</v>
      </c>
      <c r="F146" s="85">
        <f ca="1">SUMIF(INDIRECT(F140),'1-Configuracion'!E146,INDIRECT(G140))+SUMIF(INDIRECT(H140),'1-Configuracion'!E146,INDIRECT(I140))</f>
        <v>0</v>
      </c>
      <c r="G146" s="6">
        <f ca="1">SUMIF(INDIRECT(F140),'1-Configuracion'!E146,INDIRECT(J140))+SUMIF(INDIRECT(H140),'1-Configuracion'!E146,INDIRECT(J140))</f>
        <v>0</v>
      </c>
      <c r="H146" s="6">
        <f t="shared" ca="1" si="116"/>
        <v>0</v>
      </c>
      <c r="I146" s="6">
        <f t="shared" ca="1" si="117"/>
        <v>0</v>
      </c>
      <c r="J146" s="6">
        <f t="shared" ca="1" si="118"/>
        <v>0</v>
      </c>
      <c r="K146" s="6">
        <f ca="1">SUMIF(INDIRECT(F140),'1-Configuracion'!E146,INDIRECT(K140))+SUMIF(INDIRECT(H140),'1-Configuracion'!E146,INDIRECT(L140))</f>
        <v>0</v>
      </c>
      <c r="L146" s="6">
        <f ca="1">SUMIF(INDIRECT(F140),'1-Configuracion'!E146,INDIRECT(L140))+SUMIF(INDIRECT(H140),'1-Configuracion'!E146,INDIRECT(K140))</f>
        <v>0</v>
      </c>
      <c r="M146" s="100">
        <f t="shared" ca="1" si="119"/>
        <v>0</v>
      </c>
      <c r="N146" s="56">
        <f t="shared" ca="1" si="120"/>
        <v>0</v>
      </c>
      <c r="P146" s="81" t="str">
        <f t="shared" si="121"/>
        <v>F.C. Barcelona</v>
      </c>
      <c r="Q146" s="85">
        <f t="shared" ca="1" si="122"/>
        <v>0</v>
      </c>
      <c r="R146" s="6">
        <f t="shared" ca="1" si="107"/>
        <v>0</v>
      </c>
      <c r="S146" s="6">
        <f t="shared" ca="1" si="108"/>
        <v>0</v>
      </c>
      <c r="T146" s="6">
        <f t="shared" ca="1" si="109"/>
        <v>0</v>
      </c>
      <c r="U146" s="6">
        <f t="shared" ca="1" si="110"/>
        <v>0</v>
      </c>
      <c r="V146" s="6">
        <f t="shared" ca="1" si="111"/>
        <v>0</v>
      </c>
      <c r="W146" s="6">
        <f t="shared" ca="1" si="112"/>
        <v>0</v>
      </c>
      <c r="X146" s="8">
        <f t="shared" ca="1" si="113"/>
        <v>0</v>
      </c>
      <c r="Y146" s="8">
        <f t="shared" ca="1" si="114"/>
        <v>0</v>
      </c>
      <c r="Z146" s="61" t="e">
        <f ca="1">MATCH(P146,AC141:AC160,0)</f>
        <v>#N/A</v>
      </c>
      <c r="AB146">
        <v>6</v>
      </c>
      <c r="AC146" s="81" t="str">
        <f ca="1">INDEX(P141:P160,MATCH(LARGE(Y141:Y160,AB146),Y141:Y160,0))</f>
        <v>Atlethic Club</v>
      </c>
      <c r="AD146" s="85">
        <f ca="1">LOOKUP(AC146,P141:P160,Q141:Q160)</f>
        <v>0</v>
      </c>
      <c r="AE146" s="6">
        <f ca="1">LOOKUP(AC146,P141:P160,R141:R160)</f>
        <v>0</v>
      </c>
      <c r="AF146" s="6">
        <f ca="1">LOOKUP(AC146,P141:P160,S141:S160)</f>
        <v>0</v>
      </c>
      <c r="AG146" s="6">
        <f ca="1">LOOKUP(AC146,P141:P160,T141:T160)</f>
        <v>0</v>
      </c>
      <c r="AH146" s="6">
        <f ca="1">LOOKUP(AC146,P141:P160,U141:U160)</f>
        <v>0</v>
      </c>
      <c r="AI146" s="6">
        <f ca="1">LOOKUP(AC146,P141:P160,V141:V160)</f>
        <v>0</v>
      </c>
      <c r="AJ146" s="6">
        <f ca="1">LOOKUP(AC146,P141:P160,W141:W160)</f>
        <v>0</v>
      </c>
      <c r="AK146" s="8">
        <f ca="1">LOOKUP(AC146,P141:P160,X141:X160)</f>
        <v>0</v>
      </c>
      <c r="AL146" s="8">
        <f ca="1">LOOKUP(AC146,P141:P160,Y141:Y160)</f>
        <v>0</v>
      </c>
    </row>
    <row r="147" spans="5:38" x14ac:dyDescent="0.25">
      <c r="E147" s="81" t="str">
        <f t="shared" si="115"/>
        <v>Getafe C.F.</v>
      </c>
      <c r="F147" s="85">
        <f ca="1">SUMIF(INDIRECT(F140),'1-Configuracion'!E147,INDIRECT(G140))+SUMIF(INDIRECT(H140),'1-Configuracion'!E147,INDIRECT(I140))</f>
        <v>0</v>
      </c>
      <c r="G147" s="6">
        <f ca="1">SUMIF(INDIRECT(F140),'1-Configuracion'!E147,INDIRECT(J140))+SUMIF(INDIRECT(H140),'1-Configuracion'!E147,INDIRECT(J140))</f>
        <v>0</v>
      </c>
      <c r="H147" s="6">
        <f t="shared" ca="1" si="116"/>
        <v>0</v>
      </c>
      <c r="I147" s="6">
        <f t="shared" ca="1" si="117"/>
        <v>0</v>
      </c>
      <c r="J147" s="6">
        <f t="shared" ca="1" si="118"/>
        <v>0</v>
      </c>
      <c r="K147" s="6">
        <f ca="1">SUMIF(INDIRECT(F140),'1-Configuracion'!E147,INDIRECT(K140))+SUMIF(INDIRECT(H140),'1-Configuracion'!E147,INDIRECT(L140))</f>
        <v>0</v>
      </c>
      <c r="L147" s="6">
        <f ca="1">SUMIF(INDIRECT(F140),'1-Configuracion'!E147,INDIRECT(L140))+SUMIF(INDIRECT(H140),'1-Configuracion'!E147,INDIRECT(K140))</f>
        <v>0</v>
      </c>
      <c r="M147" s="100">
        <f t="shared" ca="1" si="119"/>
        <v>0</v>
      </c>
      <c r="N147" s="56">
        <f t="shared" ca="1" si="120"/>
        <v>0</v>
      </c>
      <c r="P147" s="81" t="str">
        <f t="shared" si="121"/>
        <v>Getafe C.F.</v>
      </c>
      <c r="Q147" s="85">
        <f t="shared" ca="1" si="122"/>
        <v>0</v>
      </c>
      <c r="R147" s="6">
        <f t="shared" ca="1" si="107"/>
        <v>0</v>
      </c>
      <c r="S147" s="6">
        <f t="shared" ca="1" si="108"/>
        <v>0</v>
      </c>
      <c r="T147" s="6">
        <f t="shared" ca="1" si="109"/>
        <v>0</v>
      </c>
      <c r="U147" s="6">
        <f t="shared" ca="1" si="110"/>
        <v>0</v>
      </c>
      <c r="V147" s="6">
        <f t="shared" ca="1" si="111"/>
        <v>0</v>
      </c>
      <c r="W147" s="6">
        <f t="shared" ca="1" si="112"/>
        <v>0</v>
      </c>
      <c r="X147" s="8">
        <f t="shared" ca="1" si="113"/>
        <v>0</v>
      </c>
      <c r="Y147" s="8">
        <f t="shared" ca="1" si="114"/>
        <v>0</v>
      </c>
      <c r="Z147" s="61" t="e">
        <f ca="1">MATCH(P147,AC141:AC160,0)</f>
        <v>#N/A</v>
      </c>
      <c r="AB147">
        <v>7</v>
      </c>
      <c r="AC147" s="81" t="str">
        <f ca="1">INDEX(P141:P160,MATCH(LARGE(Y141:Y160,AB147),Y141:Y160,0))</f>
        <v>Atlethic Club</v>
      </c>
      <c r="AD147" s="85">
        <f ca="1">LOOKUP(AC147,P141:P160,Q141:Q160)</f>
        <v>0</v>
      </c>
      <c r="AE147" s="6">
        <f ca="1">LOOKUP(AC147,P141:P160,R141:R160)</f>
        <v>0</v>
      </c>
      <c r="AF147" s="6">
        <f ca="1">LOOKUP(AC147,P141:P160,S141:S160)</f>
        <v>0</v>
      </c>
      <c r="AG147" s="6">
        <f ca="1">LOOKUP(AC147,P141:P160,T141:T160)</f>
        <v>0</v>
      </c>
      <c r="AH147" s="6">
        <f ca="1">LOOKUP(AC147,P141:P160,U141:U160)</f>
        <v>0</v>
      </c>
      <c r="AI147" s="6">
        <f ca="1">LOOKUP(AC147,P141:P160,V141:V160)</f>
        <v>0</v>
      </c>
      <c r="AJ147" s="6">
        <f ca="1">LOOKUP(AC147,P141:P160,W141:W160)</f>
        <v>0</v>
      </c>
      <c r="AK147" s="8">
        <f ca="1">LOOKUP(AC147,P141:P160,X141:X160)</f>
        <v>0</v>
      </c>
      <c r="AL147" s="8">
        <f ca="1">LOOKUP(AC147,P141:P160,Y141:Y160)</f>
        <v>0</v>
      </c>
    </row>
    <row r="148" spans="5:38" x14ac:dyDescent="0.25">
      <c r="E148" s="81" t="str">
        <f t="shared" si="115"/>
        <v>Granada C.F.</v>
      </c>
      <c r="F148" s="85">
        <f ca="1">SUMIF(INDIRECT(F140),'1-Configuracion'!E148,INDIRECT(G140))+SUMIF(INDIRECT(H140),'1-Configuracion'!E148,INDIRECT(I140))</f>
        <v>0</v>
      </c>
      <c r="G148" s="6">
        <f ca="1">SUMIF(INDIRECT(F140),'1-Configuracion'!E148,INDIRECT(J140))+SUMIF(INDIRECT(H140),'1-Configuracion'!E148,INDIRECT(J140))</f>
        <v>0</v>
      </c>
      <c r="H148" s="6">
        <f t="shared" ca="1" si="116"/>
        <v>0</v>
      </c>
      <c r="I148" s="6">
        <f t="shared" ca="1" si="117"/>
        <v>0</v>
      </c>
      <c r="J148" s="6">
        <f t="shared" ca="1" si="118"/>
        <v>0</v>
      </c>
      <c r="K148" s="6">
        <f ca="1">SUMIF(INDIRECT(F140),'1-Configuracion'!E148,INDIRECT(K140))+SUMIF(INDIRECT(H140),'1-Configuracion'!E148,INDIRECT(L140))</f>
        <v>0</v>
      </c>
      <c r="L148" s="6">
        <f ca="1">SUMIF(INDIRECT(F140),'1-Configuracion'!E148,INDIRECT(L140))+SUMIF(INDIRECT(H140),'1-Configuracion'!E148,INDIRECT(K140))</f>
        <v>0</v>
      </c>
      <c r="M148" s="100">
        <f t="shared" ca="1" si="119"/>
        <v>0</v>
      </c>
      <c r="N148" s="56">
        <f t="shared" ca="1" si="120"/>
        <v>0</v>
      </c>
      <c r="P148" s="81" t="str">
        <f t="shared" si="121"/>
        <v>Granada C.F.</v>
      </c>
      <c r="Q148" s="85">
        <f t="shared" ca="1" si="122"/>
        <v>0</v>
      </c>
      <c r="R148" s="6">
        <f t="shared" ca="1" si="107"/>
        <v>0</v>
      </c>
      <c r="S148" s="6">
        <f t="shared" ca="1" si="108"/>
        <v>0</v>
      </c>
      <c r="T148" s="6">
        <f t="shared" ca="1" si="109"/>
        <v>0</v>
      </c>
      <c r="U148" s="6">
        <f t="shared" ca="1" si="110"/>
        <v>0</v>
      </c>
      <c r="V148" s="6">
        <f t="shared" ca="1" si="111"/>
        <v>0</v>
      </c>
      <c r="W148" s="6">
        <f t="shared" ca="1" si="112"/>
        <v>0</v>
      </c>
      <c r="X148" s="8">
        <f t="shared" ca="1" si="113"/>
        <v>0</v>
      </c>
      <c r="Y148" s="8">
        <f t="shared" ca="1" si="114"/>
        <v>0</v>
      </c>
      <c r="Z148" s="61" t="e">
        <f ca="1">MATCH(P148,AC141:AC160,0)</f>
        <v>#N/A</v>
      </c>
      <c r="AB148">
        <v>8</v>
      </c>
      <c r="AC148" s="81" t="str">
        <f ca="1">INDEX(P141:P160,MATCH(LARGE(Y141:Y160,AB148),Y141:Y160,0))</f>
        <v>Atlethic Club</v>
      </c>
      <c r="AD148" s="85">
        <f ca="1">LOOKUP(AC148,P141:P160,Q141:Q160)</f>
        <v>0</v>
      </c>
      <c r="AE148" s="6">
        <f ca="1">LOOKUP(AC148,P141:P160,R141:R160)</f>
        <v>0</v>
      </c>
      <c r="AF148" s="6">
        <f ca="1">LOOKUP(AC148,P141:P160,S141:S160)</f>
        <v>0</v>
      </c>
      <c r="AG148" s="6">
        <f ca="1">LOOKUP(AC148,P141:P160,T141:T160)</f>
        <v>0</v>
      </c>
      <c r="AH148" s="6">
        <f ca="1">LOOKUP(AC148,P141:P160,U141:U160)</f>
        <v>0</v>
      </c>
      <c r="AI148" s="6">
        <f ca="1">LOOKUP(AC148,P141:P160,V141:V160)</f>
        <v>0</v>
      </c>
      <c r="AJ148" s="6">
        <f ca="1">LOOKUP(AC148,P141:P160,W141:W160)</f>
        <v>0</v>
      </c>
      <c r="AK148" s="8">
        <f ca="1">LOOKUP(AC148,P141:P160,X141:X160)</f>
        <v>0</v>
      </c>
      <c r="AL148" s="8">
        <f ca="1">LOOKUP(AC148,P141:P160,Y141:Y160)</f>
        <v>0</v>
      </c>
    </row>
    <row r="149" spans="5:38" x14ac:dyDescent="0.25">
      <c r="E149" s="81" t="str">
        <f t="shared" si="115"/>
        <v>Levante U.D.</v>
      </c>
      <c r="F149" s="85">
        <f ca="1">SUMIF(INDIRECT(F140),'1-Configuracion'!E149,INDIRECT(G140))+SUMIF(INDIRECT(H140),'1-Configuracion'!E149,INDIRECT(I140))</f>
        <v>0</v>
      </c>
      <c r="G149" s="6">
        <f ca="1">SUMIF(INDIRECT(F140),'1-Configuracion'!E149,INDIRECT(J140))+SUMIF(INDIRECT(H140),'1-Configuracion'!E149,INDIRECT(J140))</f>
        <v>0</v>
      </c>
      <c r="H149" s="6">
        <f t="shared" ca="1" si="116"/>
        <v>0</v>
      </c>
      <c r="I149" s="6">
        <f t="shared" ca="1" si="117"/>
        <v>0</v>
      </c>
      <c r="J149" s="6">
        <f t="shared" ca="1" si="118"/>
        <v>0</v>
      </c>
      <c r="K149" s="6">
        <f ca="1">SUMIF(INDIRECT(F140),'1-Configuracion'!E149,INDIRECT(K140))+SUMIF(INDIRECT(H140),'1-Configuracion'!E149,INDIRECT(L140))</f>
        <v>0</v>
      </c>
      <c r="L149" s="6">
        <f ca="1">SUMIF(INDIRECT(F140),'1-Configuracion'!E149,INDIRECT(L140))+SUMIF(INDIRECT(H140),'1-Configuracion'!E149,INDIRECT(K140))</f>
        <v>0</v>
      </c>
      <c r="M149" s="100">
        <f t="shared" ca="1" si="119"/>
        <v>0</v>
      </c>
      <c r="N149" s="56">
        <f t="shared" ca="1" si="120"/>
        <v>0</v>
      </c>
      <c r="P149" s="81" t="str">
        <f t="shared" si="121"/>
        <v>Levante U.D.</v>
      </c>
      <c r="Q149" s="85">
        <f t="shared" ca="1" si="122"/>
        <v>0</v>
      </c>
      <c r="R149" s="6">
        <f t="shared" ca="1" si="107"/>
        <v>0</v>
      </c>
      <c r="S149" s="6">
        <f t="shared" ca="1" si="108"/>
        <v>0</v>
      </c>
      <c r="T149" s="6">
        <f t="shared" ca="1" si="109"/>
        <v>0</v>
      </c>
      <c r="U149" s="6">
        <f t="shared" ca="1" si="110"/>
        <v>0</v>
      </c>
      <c r="V149" s="6">
        <f t="shared" ca="1" si="111"/>
        <v>0</v>
      </c>
      <c r="W149" s="6">
        <f t="shared" ca="1" si="112"/>
        <v>0</v>
      </c>
      <c r="X149" s="8">
        <f t="shared" ca="1" si="113"/>
        <v>0</v>
      </c>
      <c r="Y149" s="8">
        <f t="shared" ca="1" si="114"/>
        <v>0</v>
      </c>
      <c r="Z149" s="61" t="e">
        <f ca="1">MATCH(P149,AC141:AC160,0)</f>
        <v>#N/A</v>
      </c>
      <c r="AB149">
        <v>9</v>
      </c>
      <c r="AC149" s="81" t="str">
        <f ca="1">INDEX(P141:P160,MATCH(LARGE(Y141:Y160,AB149),Y141:Y160,0))</f>
        <v>Atlethic Club</v>
      </c>
      <c r="AD149" s="85">
        <f ca="1">LOOKUP(AC149,P141:P160,Q141:Q160)</f>
        <v>0</v>
      </c>
      <c r="AE149" s="6">
        <f ca="1">LOOKUP(AC149,P141:P160,R141:R160)</f>
        <v>0</v>
      </c>
      <c r="AF149" s="6">
        <f ca="1">LOOKUP(AC149,P141:P160,S141:S160)</f>
        <v>0</v>
      </c>
      <c r="AG149" s="6">
        <f ca="1">LOOKUP(AC149,P141:P160,T141:T160)</f>
        <v>0</v>
      </c>
      <c r="AH149" s="6">
        <f ca="1">LOOKUP(AC149,P141:P160,U141:U160)</f>
        <v>0</v>
      </c>
      <c r="AI149" s="6">
        <f ca="1">LOOKUP(AC149,P141:P160,V141:V160)</f>
        <v>0</v>
      </c>
      <c r="AJ149" s="6">
        <f ca="1">LOOKUP(AC149,P141:P160,W141:W160)</f>
        <v>0</v>
      </c>
      <c r="AK149" s="8">
        <f ca="1">LOOKUP(AC149,P141:P160,X141:X160)</f>
        <v>0</v>
      </c>
      <c r="AL149" s="8">
        <f ca="1">LOOKUP(AC149,P141:P160,Y141:Y160)</f>
        <v>0</v>
      </c>
    </row>
    <row r="150" spans="5:38" x14ac:dyDescent="0.25">
      <c r="E150" s="81" t="str">
        <f t="shared" si="115"/>
        <v>Málaga C.F.</v>
      </c>
      <c r="F150" s="85">
        <f ca="1">SUMIF(INDIRECT(F140),'1-Configuracion'!E150,INDIRECT(G140))+SUMIF(INDIRECT(H140),'1-Configuracion'!E150,INDIRECT(I140))</f>
        <v>0</v>
      </c>
      <c r="G150" s="6">
        <f ca="1">SUMIF(INDIRECT(F140),'1-Configuracion'!E150,INDIRECT(J140))+SUMIF(INDIRECT(H140),'1-Configuracion'!E150,INDIRECT(J140))</f>
        <v>0</v>
      </c>
      <c r="H150" s="6">
        <f t="shared" ca="1" si="116"/>
        <v>0</v>
      </c>
      <c r="I150" s="6">
        <f t="shared" ca="1" si="117"/>
        <v>0</v>
      </c>
      <c r="J150" s="6">
        <f t="shared" ca="1" si="118"/>
        <v>0</v>
      </c>
      <c r="K150" s="6">
        <f ca="1">SUMIF(INDIRECT(F140),'1-Configuracion'!E150,INDIRECT(K140))+SUMIF(INDIRECT(H140),'1-Configuracion'!E150,INDIRECT(L140))</f>
        <v>0</v>
      </c>
      <c r="L150" s="6">
        <f ca="1">SUMIF(INDIRECT(F140),'1-Configuracion'!E150,INDIRECT(L140))+SUMIF(INDIRECT(H140),'1-Configuracion'!E150,INDIRECT(K140))</f>
        <v>0</v>
      </c>
      <c r="M150" s="100">
        <f t="shared" ca="1" si="119"/>
        <v>0</v>
      </c>
      <c r="N150" s="56">
        <f t="shared" ca="1" si="120"/>
        <v>0</v>
      </c>
      <c r="P150" s="81" t="str">
        <f t="shared" si="121"/>
        <v>Málaga C.F.</v>
      </c>
      <c r="Q150" s="85">
        <f t="shared" ca="1" si="122"/>
        <v>0</v>
      </c>
      <c r="R150" s="6">
        <f t="shared" ca="1" si="107"/>
        <v>0</v>
      </c>
      <c r="S150" s="6">
        <f t="shared" ca="1" si="108"/>
        <v>0</v>
      </c>
      <c r="T150" s="6">
        <f t="shared" ca="1" si="109"/>
        <v>0</v>
      </c>
      <c r="U150" s="6">
        <f t="shared" ca="1" si="110"/>
        <v>0</v>
      </c>
      <c r="V150" s="6">
        <f t="shared" ca="1" si="111"/>
        <v>0</v>
      </c>
      <c r="W150" s="6">
        <f t="shared" ca="1" si="112"/>
        <v>0</v>
      </c>
      <c r="X150" s="8">
        <f t="shared" ca="1" si="113"/>
        <v>0</v>
      </c>
      <c r="Y150" s="8">
        <f t="shared" ca="1" si="114"/>
        <v>0</v>
      </c>
      <c r="Z150" s="61" t="e">
        <f ca="1">MATCH(P150,AC141:AC160,0)</f>
        <v>#N/A</v>
      </c>
      <c r="AB150">
        <v>10</v>
      </c>
      <c r="AC150" s="81" t="str">
        <f ca="1">INDEX(P141:P160,MATCH(LARGE(Y141:Y160,AB150),Y141:Y160,0))</f>
        <v>Atlethic Club</v>
      </c>
      <c r="AD150" s="85">
        <f ca="1">LOOKUP(AC150,P141:P160,Q141:Q160)</f>
        <v>0</v>
      </c>
      <c r="AE150" s="6">
        <f ca="1">LOOKUP(AC150,P141:P160,R141:R160)</f>
        <v>0</v>
      </c>
      <c r="AF150" s="6">
        <f ca="1">LOOKUP(AC150,P141:P160,S141:S160)</f>
        <v>0</v>
      </c>
      <c r="AG150" s="6">
        <f ca="1">LOOKUP(AC150,P141:P160,T141:T160)</f>
        <v>0</v>
      </c>
      <c r="AH150" s="6">
        <f ca="1">LOOKUP(AC150,P141:P160,U141:U160)</f>
        <v>0</v>
      </c>
      <c r="AI150" s="6">
        <f ca="1">LOOKUP(AC150,P141:P160,V141:V160)</f>
        <v>0</v>
      </c>
      <c r="AJ150" s="6">
        <f ca="1">LOOKUP(AC150,P141:P160,W141:W160)</f>
        <v>0</v>
      </c>
      <c r="AK150" s="8">
        <f ca="1">LOOKUP(AC150,P141:P160,X141:X160)</f>
        <v>0</v>
      </c>
      <c r="AL150" s="8">
        <f ca="1">LOOKUP(AC150,P141:P160,Y141:Y160)</f>
        <v>0</v>
      </c>
    </row>
    <row r="151" spans="5:38" x14ac:dyDescent="0.25">
      <c r="E151" s="81" t="str">
        <f t="shared" si="115"/>
        <v>R.C.D. Español</v>
      </c>
      <c r="F151" s="85">
        <f ca="1">SUMIF(INDIRECT(F140),'1-Configuracion'!E151,INDIRECT(G140))+SUMIF(INDIRECT(H140),'1-Configuracion'!E151,INDIRECT(I140))</f>
        <v>0</v>
      </c>
      <c r="G151" s="6">
        <f ca="1">SUMIF(INDIRECT(F140),'1-Configuracion'!E151,INDIRECT(J140))+SUMIF(INDIRECT(H140),'1-Configuracion'!E151,INDIRECT(J140))</f>
        <v>0</v>
      </c>
      <c r="H151" s="6">
        <f t="shared" ca="1" si="116"/>
        <v>0</v>
      </c>
      <c r="I151" s="6">
        <f t="shared" ca="1" si="117"/>
        <v>0</v>
      </c>
      <c r="J151" s="6">
        <f t="shared" ca="1" si="118"/>
        <v>0</v>
      </c>
      <c r="K151" s="6">
        <f ca="1">SUMIF(INDIRECT(F140),'1-Configuracion'!E151,INDIRECT(K140))+SUMIF(INDIRECT(H140),'1-Configuracion'!E151,INDIRECT(L140))</f>
        <v>0</v>
      </c>
      <c r="L151" s="6">
        <f ca="1">SUMIF(INDIRECT(F140),'1-Configuracion'!E151,INDIRECT(L140))+SUMIF(INDIRECT(H140),'1-Configuracion'!E151,INDIRECT(K140))</f>
        <v>0</v>
      </c>
      <c r="M151" s="100">
        <f t="shared" ca="1" si="119"/>
        <v>0</v>
      </c>
      <c r="N151" s="56">
        <f t="shared" ca="1" si="120"/>
        <v>0</v>
      </c>
      <c r="P151" s="81" t="str">
        <f t="shared" si="121"/>
        <v>R.C.D. Español</v>
      </c>
      <c r="Q151" s="85">
        <f t="shared" ca="1" si="122"/>
        <v>0</v>
      </c>
      <c r="R151" s="6">
        <f t="shared" ca="1" si="107"/>
        <v>0</v>
      </c>
      <c r="S151" s="6">
        <f t="shared" ca="1" si="108"/>
        <v>0</v>
      </c>
      <c r="T151" s="6">
        <f t="shared" ca="1" si="109"/>
        <v>0</v>
      </c>
      <c r="U151" s="6">
        <f t="shared" ca="1" si="110"/>
        <v>0</v>
      </c>
      <c r="V151" s="6">
        <f t="shared" ca="1" si="111"/>
        <v>0</v>
      </c>
      <c r="W151" s="6">
        <f t="shared" ca="1" si="112"/>
        <v>0</v>
      </c>
      <c r="X151" s="8">
        <f t="shared" ca="1" si="113"/>
        <v>0</v>
      </c>
      <c r="Y151" s="8">
        <f t="shared" ca="1" si="114"/>
        <v>0</v>
      </c>
      <c r="Z151" s="61" t="e">
        <f ca="1">MATCH(P151,AC141:AC160,0)</f>
        <v>#N/A</v>
      </c>
      <c r="AB151">
        <v>11</v>
      </c>
      <c r="AC151" s="81" t="str">
        <f ca="1">INDEX(P141:P160,MATCH(LARGE(Y141:Y160,AB151),Y141:Y160,0))</f>
        <v>Atlethic Club</v>
      </c>
      <c r="AD151" s="85">
        <f ca="1">LOOKUP(AC151,P141:P160,Q141:Q160)</f>
        <v>0</v>
      </c>
      <c r="AE151" s="6">
        <f ca="1">LOOKUP(AC151,P141:P160,R141:R160)</f>
        <v>0</v>
      </c>
      <c r="AF151" s="6">
        <f ca="1">LOOKUP(AC151,P141:P160,S141:S160)</f>
        <v>0</v>
      </c>
      <c r="AG151" s="6">
        <f ca="1">LOOKUP(AC151,P141:P160,T141:T160)</f>
        <v>0</v>
      </c>
      <c r="AH151" s="6">
        <f ca="1">LOOKUP(AC151,P141:P160,U141:U160)</f>
        <v>0</v>
      </c>
      <c r="AI151" s="6">
        <f ca="1">LOOKUP(AC151,P141:P160,V141:V160)</f>
        <v>0</v>
      </c>
      <c r="AJ151" s="6">
        <f ca="1">LOOKUP(AC151,P141:P160,W141:W160)</f>
        <v>0</v>
      </c>
      <c r="AK151" s="8">
        <f ca="1">LOOKUP(AC151,P141:P160,X141:X160)</f>
        <v>0</v>
      </c>
      <c r="AL151" s="8">
        <f ca="1">LOOKUP(AC151,P141:P160,Y141:Y160)</f>
        <v>0</v>
      </c>
    </row>
    <row r="152" spans="5:38" x14ac:dyDescent="0.25">
      <c r="E152" s="81" t="str">
        <f t="shared" si="115"/>
        <v>R.C.D.Mallorca</v>
      </c>
      <c r="F152" s="85">
        <f ca="1">SUMIF(INDIRECT(F140),'1-Configuracion'!E152,INDIRECT(G140))+SUMIF(INDIRECT(H140),'1-Configuracion'!E152,INDIRECT(I140))</f>
        <v>0</v>
      </c>
      <c r="G152" s="6">
        <f ca="1">SUMIF(INDIRECT(F140),'1-Configuracion'!E152,INDIRECT(J140))+SUMIF(INDIRECT(H140),'1-Configuracion'!E152,INDIRECT(J140))</f>
        <v>0</v>
      </c>
      <c r="H152" s="6">
        <f t="shared" ca="1" si="116"/>
        <v>0</v>
      </c>
      <c r="I152" s="6">
        <f t="shared" ca="1" si="117"/>
        <v>0</v>
      </c>
      <c r="J152" s="6">
        <f t="shared" ca="1" si="118"/>
        <v>0</v>
      </c>
      <c r="K152" s="6">
        <f ca="1">SUMIF(INDIRECT(F140),'1-Configuracion'!E152,INDIRECT(K140))+SUMIF(INDIRECT(H140),'1-Configuracion'!E152,INDIRECT(L140))</f>
        <v>0</v>
      </c>
      <c r="L152" s="6">
        <f ca="1">SUMIF(INDIRECT(F140),'1-Configuracion'!E152,INDIRECT(L140))+SUMIF(INDIRECT(H140),'1-Configuracion'!E152,INDIRECT(K140))</f>
        <v>0</v>
      </c>
      <c r="M152" s="100">
        <f t="shared" ca="1" si="119"/>
        <v>0</v>
      </c>
      <c r="N152" s="56">
        <f t="shared" ca="1" si="120"/>
        <v>0</v>
      </c>
      <c r="P152" s="81" t="str">
        <f t="shared" si="121"/>
        <v>R.C.D.Mallorca</v>
      </c>
      <c r="Q152" s="85">
        <f t="shared" ca="1" si="122"/>
        <v>0</v>
      </c>
      <c r="R152" s="6">
        <f t="shared" ca="1" si="107"/>
        <v>0</v>
      </c>
      <c r="S152" s="6">
        <f t="shared" ca="1" si="108"/>
        <v>0</v>
      </c>
      <c r="T152" s="6">
        <f t="shared" ca="1" si="109"/>
        <v>0</v>
      </c>
      <c r="U152" s="6">
        <f t="shared" ca="1" si="110"/>
        <v>0</v>
      </c>
      <c r="V152" s="6">
        <f t="shared" ca="1" si="111"/>
        <v>0</v>
      </c>
      <c r="W152" s="6">
        <f t="shared" ca="1" si="112"/>
        <v>0</v>
      </c>
      <c r="X152" s="8">
        <f t="shared" ca="1" si="113"/>
        <v>0</v>
      </c>
      <c r="Y152" s="8">
        <f t="shared" ca="1" si="114"/>
        <v>0</v>
      </c>
      <c r="Z152" s="61" t="e">
        <f ca="1">MATCH(P152,AC141:AC160,0)</f>
        <v>#N/A</v>
      </c>
      <c r="AB152">
        <v>12</v>
      </c>
      <c r="AC152" s="81" t="str">
        <f ca="1">INDEX(P141:P160,MATCH(LARGE(Y141:Y160,AB152),Y141:Y160,0))</f>
        <v>Atlethic Club</v>
      </c>
      <c r="AD152" s="85">
        <f ca="1">LOOKUP(AC152,P141:P160,Q141:Q160)</f>
        <v>0</v>
      </c>
      <c r="AE152" s="6">
        <f ca="1">LOOKUP(AC152,P141:P160,R141:R160)</f>
        <v>0</v>
      </c>
      <c r="AF152" s="6">
        <f ca="1">LOOKUP(AC152,P141:P160,S141:S160)</f>
        <v>0</v>
      </c>
      <c r="AG152" s="6">
        <f ca="1">LOOKUP(AC152,P141:P160,T141:T160)</f>
        <v>0</v>
      </c>
      <c r="AH152" s="6">
        <f ca="1">LOOKUP(AC152,P141:P160,U141:U160)</f>
        <v>0</v>
      </c>
      <c r="AI152" s="6">
        <f ca="1">LOOKUP(AC152,P141:P160,V141:V160)</f>
        <v>0</v>
      </c>
      <c r="AJ152" s="6">
        <f ca="1">LOOKUP(AC152,P141:P160,W141:W160)</f>
        <v>0</v>
      </c>
      <c r="AK152" s="8">
        <f ca="1">LOOKUP(AC152,P141:P160,X141:X160)</f>
        <v>0</v>
      </c>
      <c r="AL152" s="8">
        <f ca="1">LOOKUP(AC152,P141:P160,Y141:Y160)</f>
        <v>0</v>
      </c>
    </row>
    <row r="153" spans="5:38" x14ac:dyDescent="0.25">
      <c r="E153" s="81" t="str">
        <f t="shared" si="115"/>
        <v>Rayo Vallecano</v>
      </c>
      <c r="F153" s="85">
        <f ca="1">SUMIF(INDIRECT(F140),'1-Configuracion'!E153,INDIRECT(G140))+SUMIF(INDIRECT(H140),'1-Configuracion'!E153,INDIRECT(I140))</f>
        <v>0</v>
      </c>
      <c r="G153" s="6">
        <f ca="1">SUMIF(INDIRECT(F140),'1-Configuracion'!E153,INDIRECT(J140))+SUMIF(INDIRECT(H140),'1-Configuracion'!E153,INDIRECT(J140))</f>
        <v>0</v>
      </c>
      <c r="H153" s="6">
        <f t="shared" ca="1" si="116"/>
        <v>0</v>
      </c>
      <c r="I153" s="6">
        <f t="shared" ca="1" si="117"/>
        <v>0</v>
      </c>
      <c r="J153" s="6">
        <f t="shared" ca="1" si="118"/>
        <v>0</v>
      </c>
      <c r="K153" s="6">
        <f ca="1">SUMIF(INDIRECT(F140),'1-Configuracion'!E153,INDIRECT(K140))+SUMIF(INDIRECT(H140),'1-Configuracion'!E153,INDIRECT(L140))</f>
        <v>0</v>
      </c>
      <c r="L153" s="6">
        <f ca="1">SUMIF(INDIRECT(F140),'1-Configuracion'!E153,INDIRECT(L140))+SUMIF(INDIRECT(H140),'1-Configuracion'!E153,INDIRECT(K140))</f>
        <v>0</v>
      </c>
      <c r="M153" s="100">
        <f t="shared" ca="1" si="119"/>
        <v>0</v>
      </c>
      <c r="N153" s="56">
        <f t="shared" ca="1" si="120"/>
        <v>0</v>
      </c>
      <c r="P153" s="81" t="str">
        <f t="shared" si="121"/>
        <v>Rayo Vallecano</v>
      </c>
      <c r="Q153" s="85">
        <f t="shared" ca="1" si="122"/>
        <v>0</v>
      </c>
      <c r="R153" s="6">
        <f t="shared" ca="1" si="107"/>
        <v>0</v>
      </c>
      <c r="S153" s="6">
        <f t="shared" ca="1" si="108"/>
        <v>0</v>
      </c>
      <c r="T153" s="6">
        <f t="shared" ca="1" si="109"/>
        <v>0</v>
      </c>
      <c r="U153" s="6">
        <f t="shared" ca="1" si="110"/>
        <v>0</v>
      </c>
      <c r="V153" s="6">
        <f t="shared" ca="1" si="111"/>
        <v>0</v>
      </c>
      <c r="W153" s="6">
        <f t="shared" ca="1" si="112"/>
        <v>0</v>
      </c>
      <c r="X153" s="8">
        <f t="shared" ca="1" si="113"/>
        <v>0</v>
      </c>
      <c r="Y153" s="8">
        <f t="shared" ca="1" si="114"/>
        <v>0</v>
      </c>
      <c r="Z153" s="61" t="e">
        <f ca="1">MATCH(P153,AC141:AC160,0)</f>
        <v>#N/A</v>
      </c>
      <c r="AB153">
        <v>13</v>
      </c>
      <c r="AC153" s="81" t="str">
        <f ca="1">INDEX(P141:P160,MATCH(LARGE(Y141:Y160,AB153),Y141:Y160,0))</f>
        <v>Atlethic Club</v>
      </c>
      <c r="AD153" s="85">
        <f ca="1">LOOKUP(AC153,P141:P160,Q141:Q160)</f>
        <v>0</v>
      </c>
      <c r="AE153" s="6">
        <f ca="1">LOOKUP(AC153,P141:P160,R141:R160)</f>
        <v>0</v>
      </c>
      <c r="AF153" s="6">
        <f ca="1">LOOKUP(AC153,P141:P160,S141:S160)</f>
        <v>0</v>
      </c>
      <c r="AG153" s="6">
        <f ca="1">LOOKUP(AC153,P141:P160,T141:T160)</f>
        <v>0</v>
      </c>
      <c r="AH153" s="6">
        <f ca="1">LOOKUP(AC153,P141:P160,U141:U160)</f>
        <v>0</v>
      </c>
      <c r="AI153" s="6">
        <f ca="1">LOOKUP(AC153,P141:P160,V141:V160)</f>
        <v>0</v>
      </c>
      <c r="AJ153" s="6">
        <f ca="1">LOOKUP(AC153,P141:P160,W141:W160)</f>
        <v>0</v>
      </c>
      <c r="AK153" s="8">
        <f ca="1">LOOKUP(AC153,P141:P160,X141:X160)</f>
        <v>0</v>
      </c>
      <c r="AL153" s="8">
        <f ca="1">LOOKUP(AC153,P141:P160,Y141:Y160)</f>
        <v>0</v>
      </c>
    </row>
    <row r="154" spans="5:38" x14ac:dyDescent="0.25">
      <c r="E154" s="81" t="str">
        <f t="shared" si="115"/>
        <v>Real Betis Balompié</v>
      </c>
      <c r="F154" s="85">
        <f ca="1">SUMIF(INDIRECT(F140),'1-Configuracion'!E154,INDIRECT(G140))+SUMIF(INDIRECT(H140),'1-Configuracion'!E154,INDIRECT(I140))</f>
        <v>0</v>
      </c>
      <c r="G154" s="6">
        <f ca="1">SUMIF(INDIRECT(F140),'1-Configuracion'!E154,INDIRECT(J140))+SUMIF(INDIRECT(H140),'1-Configuracion'!E154,INDIRECT(J140))</f>
        <v>0</v>
      </c>
      <c r="H154" s="6">
        <f t="shared" ca="1" si="116"/>
        <v>0</v>
      </c>
      <c r="I154" s="6">
        <f t="shared" ca="1" si="117"/>
        <v>0</v>
      </c>
      <c r="J154" s="6">
        <f t="shared" ca="1" si="118"/>
        <v>0</v>
      </c>
      <c r="K154" s="6">
        <f ca="1">SUMIF(INDIRECT(F140),'1-Configuracion'!E154,INDIRECT(K140))+SUMIF(INDIRECT(H140),'1-Configuracion'!E154,INDIRECT(L140))</f>
        <v>0</v>
      </c>
      <c r="L154" s="6">
        <f ca="1">SUMIF(INDIRECT(F140),'1-Configuracion'!E154,INDIRECT(L140))+SUMIF(INDIRECT(H140),'1-Configuracion'!E154,INDIRECT(K140))</f>
        <v>0</v>
      </c>
      <c r="M154" s="100">
        <f t="shared" ca="1" si="119"/>
        <v>0</v>
      </c>
      <c r="N154" s="56">
        <f t="shared" ca="1" si="120"/>
        <v>0</v>
      </c>
      <c r="P154" s="81" t="str">
        <f t="shared" si="121"/>
        <v>Real Betis Balompié</v>
      </c>
      <c r="Q154" s="85">
        <f t="shared" ca="1" si="122"/>
        <v>0</v>
      </c>
      <c r="R154" s="6">
        <f t="shared" ca="1" si="107"/>
        <v>0</v>
      </c>
      <c r="S154" s="6">
        <f t="shared" ca="1" si="108"/>
        <v>0</v>
      </c>
      <c r="T154" s="6">
        <f t="shared" ca="1" si="109"/>
        <v>0</v>
      </c>
      <c r="U154" s="6">
        <f t="shared" ca="1" si="110"/>
        <v>0</v>
      </c>
      <c r="V154" s="6">
        <f t="shared" ca="1" si="111"/>
        <v>0</v>
      </c>
      <c r="W154" s="6">
        <f t="shared" ca="1" si="112"/>
        <v>0</v>
      </c>
      <c r="X154" s="8">
        <f t="shared" ca="1" si="113"/>
        <v>0</v>
      </c>
      <c r="Y154" s="8">
        <f t="shared" ca="1" si="114"/>
        <v>0</v>
      </c>
      <c r="Z154" s="61" t="e">
        <f ca="1">MATCH(P154,AC141:AC160,0)</f>
        <v>#N/A</v>
      </c>
      <c r="AB154">
        <v>14</v>
      </c>
      <c r="AC154" s="81" t="str">
        <f ca="1">INDEX(P141:P160,MATCH(LARGE(Y141:Y160,AB154),Y141:Y160,0))</f>
        <v>Atlethic Club</v>
      </c>
      <c r="AD154" s="85">
        <f ca="1">LOOKUP(AC154,P141:P160,Q141:Q160)</f>
        <v>0</v>
      </c>
      <c r="AE154" s="6">
        <f ca="1">LOOKUP(AC154,P141:P160,R141:R160)</f>
        <v>0</v>
      </c>
      <c r="AF154" s="6">
        <f ca="1">LOOKUP(AC154,P141:P160,S141:S160)</f>
        <v>0</v>
      </c>
      <c r="AG154" s="6">
        <f ca="1">LOOKUP(AC154,P141:P160,T141:T160)</f>
        <v>0</v>
      </c>
      <c r="AH154" s="6">
        <f ca="1">LOOKUP(AC154,P141:P160,U141:U160)</f>
        <v>0</v>
      </c>
      <c r="AI154" s="6">
        <f ca="1">LOOKUP(AC154,P141:P160,V141:V160)</f>
        <v>0</v>
      </c>
      <c r="AJ154" s="6">
        <f ca="1">LOOKUP(AC154,P141:P160,W141:W160)</f>
        <v>0</v>
      </c>
      <c r="AK154" s="8">
        <f ca="1">LOOKUP(AC154,P141:P160,X141:X160)</f>
        <v>0</v>
      </c>
      <c r="AL154" s="8">
        <f ca="1">LOOKUP(AC154,P141:P160,Y141:Y160)</f>
        <v>0</v>
      </c>
    </row>
    <row r="155" spans="5:38" x14ac:dyDescent="0.25">
      <c r="E155" s="81" t="str">
        <f t="shared" si="115"/>
        <v>Real Madrid</v>
      </c>
      <c r="F155" s="85">
        <f ca="1">SUMIF(INDIRECT(F140),'1-Configuracion'!E155,INDIRECT(G140))+SUMIF(INDIRECT(H140),'1-Configuracion'!E155,INDIRECT(I140))</f>
        <v>0</v>
      </c>
      <c r="G155" s="6">
        <f ca="1">SUMIF(INDIRECT(F140),'1-Configuracion'!E155,INDIRECT(J140))+SUMIF(INDIRECT(H140),'1-Configuracion'!E155,INDIRECT(J140))</f>
        <v>0</v>
      </c>
      <c r="H155" s="6">
        <f t="shared" ca="1" si="116"/>
        <v>0</v>
      </c>
      <c r="I155" s="6">
        <f t="shared" ca="1" si="117"/>
        <v>0</v>
      </c>
      <c r="J155" s="6">
        <f t="shared" ca="1" si="118"/>
        <v>0</v>
      </c>
      <c r="K155" s="6">
        <f ca="1">SUMIF(INDIRECT(F140),'1-Configuracion'!E155,INDIRECT(K140))+SUMIF(INDIRECT(H140),'1-Configuracion'!E155,INDIRECT(L140))</f>
        <v>0</v>
      </c>
      <c r="L155" s="6">
        <f ca="1">SUMIF(INDIRECT(F140),'1-Configuracion'!E155,INDIRECT(L140))+SUMIF(INDIRECT(H140),'1-Configuracion'!E155,INDIRECT(K140))</f>
        <v>0</v>
      </c>
      <c r="M155" s="100">
        <f t="shared" ca="1" si="119"/>
        <v>0</v>
      </c>
      <c r="N155" s="56">
        <f t="shared" ca="1" si="120"/>
        <v>0</v>
      </c>
      <c r="P155" s="81" t="str">
        <f t="shared" si="121"/>
        <v>Real Madrid</v>
      </c>
      <c r="Q155" s="85">
        <f t="shared" ca="1" si="122"/>
        <v>0</v>
      </c>
      <c r="R155" s="6">
        <f t="shared" ca="1" si="107"/>
        <v>0</v>
      </c>
      <c r="S155" s="6">
        <f t="shared" ca="1" si="108"/>
        <v>0</v>
      </c>
      <c r="T155" s="6">
        <f t="shared" ca="1" si="109"/>
        <v>0</v>
      </c>
      <c r="U155" s="6">
        <f t="shared" ca="1" si="110"/>
        <v>0</v>
      </c>
      <c r="V155" s="6">
        <f t="shared" ca="1" si="111"/>
        <v>0</v>
      </c>
      <c r="W155" s="6">
        <f t="shared" ca="1" si="112"/>
        <v>0</v>
      </c>
      <c r="X155" s="8">
        <f t="shared" ca="1" si="113"/>
        <v>0</v>
      </c>
      <c r="Y155" s="8">
        <f t="shared" ca="1" si="114"/>
        <v>0</v>
      </c>
      <c r="Z155" s="61" t="e">
        <f ca="1">MATCH(P155,AC141:AC160,0)</f>
        <v>#N/A</v>
      </c>
      <c r="AB155">
        <v>15</v>
      </c>
      <c r="AC155" s="81" t="str">
        <f ca="1">INDEX(P141:P160,MATCH(LARGE(Y141:Y160,AB155),Y141:Y160,0))</f>
        <v>Atlethic Club</v>
      </c>
      <c r="AD155" s="85">
        <f ca="1">LOOKUP(AC155,P141:P160,Q141:Q160)</f>
        <v>0</v>
      </c>
      <c r="AE155" s="6">
        <f ca="1">LOOKUP(AC155,P141:P160,R141:R160)</f>
        <v>0</v>
      </c>
      <c r="AF155" s="6">
        <f ca="1">LOOKUP(AC155,P141:P160,S141:S160)</f>
        <v>0</v>
      </c>
      <c r="AG155" s="6">
        <f ca="1">LOOKUP(AC155,P141:P160,T141:T160)</f>
        <v>0</v>
      </c>
      <c r="AH155" s="6">
        <f ca="1">LOOKUP(AC155,P141:P160,U141:U160)</f>
        <v>0</v>
      </c>
      <c r="AI155" s="6">
        <f ca="1">LOOKUP(AC155,P141:P160,V141:V160)</f>
        <v>0</v>
      </c>
      <c r="AJ155" s="6">
        <f ca="1">LOOKUP(AC155,P141:P160,W141:W160)</f>
        <v>0</v>
      </c>
      <c r="AK155" s="8">
        <f ca="1">LOOKUP(AC155,P141:P160,X141:X160)</f>
        <v>0</v>
      </c>
      <c r="AL155" s="8">
        <f ca="1">LOOKUP(AC155,P141:P160,Y141:Y160)</f>
        <v>0</v>
      </c>
    </row>
    <row r="156" spans="5:38" x14ac:dyDescent="0.25">
      <c r="E156" s="81" t="str">
        <f t="shared" si="115"/>
        <v>Real Sociedad</v>
      </c>
      <c r="F156" s="85">
        <f ca="1">SUMIF(INDIRECT(F140),'1-Configuracion'!E156,INDIRECT(G140))+SUMIF(INDIRECT(H140),'1-Configuracion'!E156,INDIRECT(I140))</f>
        <v>0</v>
      </c>
      <c r="G156" s="6">
        <f ca="1">SUMIF(INDIRECT(F140),'1-Configuracion'!E156,INDIRECT(J140))+SUMIF(INDIRECT(H140),'1-Configuracion'!E156,INDIRECT(J140))</f>
        <v>0</v>
      </c>
      <c r="H156" s="6">
        <f t="shared" ca="1" si="116"/>
        <v>0</v>
      </c>
      <c r="I156" s="6">
        <f t="shared" ca="1" si="117"/>
        <v>0</v>
      </c>
      <c r="J156" s="6">
        <f t="shared" ca="1" si="118"/>
        <v>0</v>
      </c>
      <c r="K156" s="6">
        <f ca="1">SUMIF(INDIRECT(F140),'1-Configuracion'!E156,INDIRECT(K140))+SUMIF(INDIRECT(H140),'1-Configuracion'!E156,INDIRECT(L140))</f>
        <v>0</v>
      </c>
      <c r="L156" s="6">
        <f ca="1">SUMIF(INDIRECT(F140),'1-Configuracion'!E156,INDIRECT(L140))+SUMIF(INDIRECT(H140),'1-Configuracion'!E156,INDIRECT(K140))</f>
        <v>0</v>
      </c>
      <c r="M156" s="100">
        <f t="shared" ca="1" si="119"/>
        <v>0</v>
      </c>
      <c r="N156" s="56">
        <f t="shared" ca="1" si="120"/>
        <v>0</v>
      </c>
      <c r="P156" s="81" t="str">
        <f t="shared" si="121"/>
        <v>Real Sociedad</v>
      </c>
      <c r="Q156" s="85">
        <f t="shared" ca="1" si="122"/>
        <v>0</v>
      </c>
      <c r="R156" s="6">
        <f t="shared" ca="1" si="107"/>
        <v>0</v>
      </c>
      <c r="S156" s="6">
        <f t="shared" ca="1" si="108"/>
        <v>0</v>
      </c>
      <c r="T156" s="6">
        <f t="shared" ca="1" si="109"/>
        <v>0</v>
      </c>
      <c r="U156" s="6">
        <f t="shared" ca="1" si="110"/>
        <v>0</v>
      </c>
      <c r="V156" s="6">
        <f t="shared" ca="1" si="111"/>
        <v>0</v>
      </c>
      <c r="W156" s="6">
        <f t="shared" ca="1" si="112"/>
        <v>0</v>
      </c>
      <c r="X156" s="8">
        <f t="shared" ca="1" si="113"/>
        <v>0</v>
      </c>
      <c r="Y156" s="8">
        <f t="shared" ca="1" si="114"/>
        <v>0</v>
      </c>
      <c r="Z156" s="61" t="e">
        <f ca="1">MATCH(P156,AC141:AC160,0)</f>
        <v>#N/A</v>
      </c>
      <c r="AB156">
        <v>16</v>
      </c>
      <c r="AC156" s="81" t="str">
        <f ca="1">INDEX(P141:P160,MATCH(LARGE(Y141:Y160,AB156),Y141:Y160,0))</f>
        <v>Atlethic Club</v>
      </c>
      <c r="AD156" s="85">
        <f ca="1">LOOKUP(AC156,P141:P160,Q141:Q160)</f>
        <v>0</v>
      </c>
      <c r="AE156" s="6">
        <f ca="1">LOOKUP(AC156,P141:P160,R141:R160)</f>
        <v>0</v>
      </c>
      <c r="AF156" s="6">
        <f ca="1">LOOKUP(AC156,P141:P160,S141:S160)</f>
        <v>0</v>
      </c>
      <c r="AG156" s="6">
        <f ca="1">LOOKUP(AC156,P141:P160,T141:T160)</f>
        <v>0</v>
      </c>
      <c r="AH156" s="6">
        <f ca="1">LOOKUP(AC156,P141:P160,U141:U160)</f>
        <v>0</v>
      </c>
      <c r="AI156" s="6">
        <f ca="1">LOOKUP(AC156,P141:P160,V141:V160)</f>
        <v>0</v>
      </c>
      <c r="AJ156" s="6">
        <f ca="1">LOOKUP(AC156,P141:P160,W141:W160)</f>
        <v>0</v>
      </c>
      <c r="AK156" s="8">
        <f ca="1">LOOKUP(AC156,P141:P160,X141:X160)</f>
        <v>0</v>
      </c>
      <c r="AL156" s="8">
        <f ca="1">LOOKUP(AC156,P141:P160,Y141:Y160)</f>
        <v>0</v>
      </c>
    </row>
    <row r="157" spans="5:38" x14ac:dyDescent="0.25">
      <c r="E157" s="81" t="str">
        <f t="shared" si="115"/>
        <v>Real Valladolid</v>
      </c>
      <c r="F157" s="85">
        <f ca="1">SUMIF(INDIRECT(F140),'1-Configuracion'!E157,INDIRECT(G140))+SUMIF(INDIRECT(H140),'1-Configuracion'!E157,INDIRECT(I140))</f>
        <v>0</v>
      </c>
      <c r="G157" s="6">
        <f ca="1">SUMIF(INDIRECT(F140),'1-Configuracion'!E157,INDIRECT(J140))+SUMIF(INDIRECT(H140),'1-Configuracion'!E157,INDIRECT(J140))</f>
        <v>0</v>
      </c>
      <c r="H157" s="6">
        <f t="shared" ca="1" si="116"/>
        <v>0</v>
      </c>
      <c r="I157" s="6">
        <f t="shared" ca="1" si="117"/>
        <v>0</v>
      </c>
      <c r="J157" s="6">
        <f t="shared" ca="1" si="118"/>
        <v>0</v>
      </c>
      <c r="K157" s="6">
        <f ca="1">SUMIF(INDIRECT(F140),'1-Configuracion'!E157,INDIRECT(K140))+SUMIF(INDIRECT(H140),'1-Configuracion'!E157,INDIRECT(L140))</f>
        <v>0</v>
      </c>
      <c r="L157" s="6">
        <f ca="1">SUMIF(INDIRECT(F140),'1-Configuracion'!E157,INDIRECT(L140))+SUMIF(INDIRECT(H140),'1-Configuracion'!E157,INDIRECT(K140))</f>
        <v>0</v>
      </c>
      <c r="M157" s="100">
        <f t="shared" ca="1" si="119"/>
        <v>0</v>
      </c>
      <c r="N157" s="56">
        <f t="shared" ca="1" si="120"/>
        <v>0</v>
      </c>
      <c r="P157" s="81" t="str">
        <f t="shared" si="121"/>
        <v>Real Valladolid</v>
      </c>
      <c r="Q157" s="85">
        <f t="shared" ca="1" si="122"/>
        <v>0</v>
      </c>
      <c r="R157" s="6">
        <f t="shared" ca="1" si="107"/>
        <v>0</v>
      </c>
      <c r="S157" s="6">
        <f t="shared" ca="1" si="108"/>
        <v>0</v>
      </c>
      <c r="T157" s="6">
        <f t="shared" ca="1" si="109"/>
        <v>0</v>
      </c>
      <c r="U157" s="6">
        <f t="shared" ca="1" si="110"/>
        <v>0</v>
      </c>
      <c r="V157" s="6">
        <f t="shared" ca="1" si="111"/>
        <v>0</v>
      </c>
      <c r="W157" s="6">
        <f t="shared" ca="1" si="112"/>
        <v>0</v>
      </c>
      <c r="X157" s="8">
        <f t="shared" ca="1" si="113"/>
        <v>0</v>
      </c>
      <c r="Y157" s="8">
        <f t="shared" ca="1" si="114"/>
        <v>0</v>
      </c>
      <c r="Z157" s="61" t="e">
        <f ca="1">MATCH(P157,AC141:AC160,0)</f>
        <v>#N/A</v>
      </c>
      <c r="AB157">
        <v>17</v>
      </c>
      <c r="AC157" s="81" t="str">
        <f ca="1">INDEX(P141:P160,MATCH(LARGE(Y141:Y160,AB157),Y141:Y160,0))</f>
        <v>Atlethic Club</v>
      </c>
      <c r="AD157" s="85">
        <f ca="1">LOOKUP(AC157,P141:P160,Q141:Q160)</f>
        <v>0</v>
      </c>
      <c r="AE157" s="6">
        <f ca="1">LOOKUP(AC157,P141:P160,R141:R160)</f>
        <v>0</v>
      </c>
      <c r="AF157" s="6">
        <f ca="1">LOOKUP(AC157,P141:P160,S141:S160)</f>
        <v>0</v>
      </c>
      <c r="AG157" s="6">
        <f ca="1">LOOKUP(AC157,P141:P160,T141:T160)</f>
        <v>0</v>
      </c>
      <c r="AH157" s="6">
        <f ca="1">LOOKUP(AC157,P141:P160,U141:U160)</f>
        <v>0</v>
      </c>
      <c r="AI157" s="6">
        <f ca="1">LOOKUP(AC157,P141:P160,V141:V160)</f>
        <v>0</v>
      </c>
      <c r="AJ157" s="6">
        <f ca="1">LOOKUP(AC157,P141:P160,W141:W160)</f>
        <v>0</v>
      </c>
      <c r="AK157" s="8">
        <f ca="1">LOOKUP(AC157,P141:P160,X141:X160)</f>
        <v>0</v>
      </c>
      <c r="AL157" s="8">
        <f ca="1">LOOKUP(AC157,P141:P160,Y141:Y160)</f>
        <v>0</v>
      </c>
    </row>
    <row r="158" spans="5:38" x14ac:dyDescent="0.25">
      <c r="E158" s="81" t="str">
        <f t="shared" si="115"/>
        <v>Real Zaragoza</v>
      </c>
      <c r="F158" s="85">
        <f ca="1">SUMIF(INDIRECT(F140),'1-Configuracion'!E158,INDIRECT(G140))+SUMIF(INDIRECT(H140),'1-Configuracion'!E158,INDIRECT(I140))</f>
        <v>0</v>
      </c>
      <c r="G158" s="6">
        <f ca="1">SUMIF(INDIRECT(F140),'1-Configuracion'!E158,INDIRECT(J140))+SUMIF(INDIRECT(H140),'1-Configuracion'!E158,INDIRECT(J140))</f>
        <v>0</v>
      </c>
      <c r="H158" s="6">
        <f t="shared" ca="1" si="116"/>
        <v>0</v>
      </c>
      <c r="I158" s="6">
        <f t="shared" ca="1" si="117"/>
        <v>0</v>
      </c>
      <c r="J158" s="6">
        <f t="shared" ca="1" si="118"/>
        <v>0</v>
      </c>
      <c r="K158" s="6">
        <f ca="1">SUMIF(INDIRECT(F140),'1-Configuracion'!E158,INDIRECT(K140))+SUMIF(INDIRECT(H140),'1-Configuracion'!E158,INDIRECT(L140))</f>
        <v>0</v>
      </c>
      <c r="L158" s="6">
        <f ca="1">SUMIF(INDIRECT(F140),'1-Configuracion'!E158,INDIRECT(L140))+SUMIF(INDIRECT(H140),'1-Configuracion'!E158,INDIRECT(K140))</f>
        <v>0</v>
      </c>
      <c r="M158" s="100">
        <f t="shared" ca="1" si="119"/>
        <v>0</v>
      </c>
      <c r="N158" s="56">
        <f t="shared" ca="1" si="120"/>
        <v>0</v>
      </c>
      <c r="P158" s="81" t="str">
        <f t="shared" si="121"/>
        <v>Real Zaragoza</v>
      </c>
      <c r="Q158" s="85">
        <f t="shared" ca="1" si="122"/>
        <v>0</v>
      </c>
      <c r="R158" s="6">
        <f t="shared" ca="1" si="107"/>
        <v>0</v>
      </c>
      <c r="S158" s="6">
        <f t="shared" ca="1" si="108"/>
        <v>0</v>
      </c>
      <c r="T158" s="6">
        <f t="shared" ca="1" si="109"/>
        <v>0</v>
      </c>
      <c r="U158" s="6">
        <f t="shared" ca="1" si="110"/>
        <v>0</v>
      </c>
      <c r="V158" s="6">
        <f t="shared" ca="1" si="111"/>
        <v>0</v>
      </c>
      <c r="W158" s="6">
        <f t="shared" ca="1" si="112"/>
        <v>0</v>
      </c>
      <c r="X158" s="8">
        <f t="shared" ca="1" si="113"/>
        <v>0</v>
      </c>
      <c r="Y158" s="8">
        <f t="shared" ca="1" si="114"/>
        <v>0</v>
      </c>
      <c r="Z158" s="61" t="e">
        <f ca="1">MATCH(P158,AC141:AC160,0)</f>
        <v>#N/A</v>
      </c>
      <c r="AB158">
        <v>18</v>
      </c>
      <c r="AC158" s="81" t="str">
        <f ca="1">INDEX(P141:P160,MATCH(LARGE(Y141:Y160,AB158),Y141:Y160,0))</f>
        <v>Atlethic Club</v>
      </c>
      <c r="AD158" s="85">
        <f ca="1">LOOKUP(AC158,P141:P160,Q141:Q160)</f>
        <v>0</v>
      </c>
      <c r="AE158" s="6">
        <f ca="1">LOOKUP(AC158,P141:P160,R141:R160)</f>
        <v>0</v>
      </c>
      <c r="AF158" s="6">
        <f ca="1">LOOKUP(AC158,P141:P160,S141:S160)</f>
        <v>0</v>
      </c>
      <c r="AG158" s="6">
        <f ca="1">LOOKUP(AC158,P141:P160,T141:T160)</f>
        <v>0</v>
      </c>
      <c r="AH158" s="6">
        <f ca="1">LOOKUP(AC158,P141:P160,U141:U160)</f>
        <v>0</v>
      </c>
      <c r="AI158" s="6">
        <f ca="1">LOOKUP(AC158,P141:P160,V141:V160)</f>
        <v>0</v>
      </c>
      <c r="AJ158" s="6">
        <f ca="1">LOOKUP(AC158,P141:P160,W141:W160)</f>
        <v>0</v>
      </c>
      <c r="AK158" s="8">
        <f ca="1">LOOKUP(AC158,P141:P160,X141:X160)</f>
        <v>0</v>
      </c>
      <c r="AL158" s="8">
        <f ca="1">LOOKUP(AC158,P141:P160,Y141:Y160)</f>
        <v>0</v>
      </c>
    </row>
    <row r="159" spans="5:38" x14ac:dyDescent="0.25">
      <c r="E159" s="81" t="str">
        <f t="shared" si="115"/>
        <v>Sevilla F.C.</v>
      </c>
      <c r="F159" s="85">
        <f ca="1">SUMIF(INDIRECT(F140),'1-Configuracion'!E159,INDIRECT(G140))+SUMIF(INDIRECT(H140),'1-Configuracion'!E159,INDIRECT(I140))</f>
        <v>0</v>
      </c>
      <c r="G159" s="6">
        <f ca="1">SUMIF(INDIRECT(F140),'1-Configuracion'!E159,INDIRECT(J140))+SUMIF(INDIRECT(H140),'1-Configuracion'!E159,INDIRECT(J140))</f>
        <v>0</v>
      </c>
      <c r="H159" s="6">
        <f t="shared" ca="1" si="116"/>
        <v>0</v>
      </c>
      <c r="I159" s="6">
        <f t="shared" ca="1" si="117"/>
        <v>0</v>
      </c>
      <c r="J159" s="6">
        <f t="shared" ca="1" si="118"/>
        <v>0</v>
      </c>
      <c r="K159" s="6">
        <f ca="1">SUMIF(INDIRECT(F140),'1-Configuracion'!E159,INDIRECT(K140))+SUMIF(INDIRECT(H140),'1-Configuracion'!E159,INDIRECT(L140))</f>
        <v>0</v>
      </c>
      <c r="L159" s="6">
        <f ca="1">SUMIF(INDIRECT(F140),'1-Configuracion'!E159,INDIRECT(L140))+SUMIF(INDIRECT(H140),'1-Configuracion'!E159,INDIRECT(K140))</f>
        <v>0</v>
      </c>
      <c r="M159" s="100">
        <f t="shared" ca="1" si="119"/>
        <v>0</v>
      </c>
      <c r="N159" s="56">
        <f t="shared" ca="1" si="120"/>
        <v>0</v>
      </c>
      <c r="P159" s="81" t="str">
        <f t="shared" si="121"/>
        <v>Sevilla F.C.</v>
      </c>
      <c r="Q159" s="85">
        <f t="shared" ca="1" si="122"/>
        <v>0</v>
      </c>
      <c r="R159" s="6">
        <f t="shared" ca="1" si="107"/>
        <v>0</v>
      </c>
      <c r="S159" s="6">
        <f t="shared" ca="1" si="108"/>
        <v>0</v>
      </c>
      <c r="T159" s="6">
        <f t="shared" ca="1" si="109"/>
        <v>0</v>
      </c>
      <c r="U159" s="6">
        <f t="shared" ca="1" si="110"/>
        <v>0</v>
      </c>
      <c r="V159" s="6">
        <f t="shared" ca="1" si="111"/>
        <v>0</v>
      </c>
      <c r="W159" s="6">
        <f t="shared" ca="1" si="112"/>
        <v>0</v>
      </c>
      <c r="X159" s="8">
        <f t="shared" ca="1" si="113"/>
        <v>0</v>
      </c>
      <c r="Y159" s="8">
        <f t="shared" ca="1" si="114"/>
        <v>0</v>
      </c>
      <c r="Z159" s="61" t="e">
        <f ca="1">MATCH(P159,AC141:AC160,0)</f>
        <v>#N/A</v>
      </c>
      <c r="AB159">
        <v>19</v>
      </c>
      <c r="AC159" s="81" t="str">
        <f ca="1">INDEX(P141:P160,MATCH(LARGE(Y141:Y160,AB159),Y141:Y160,0))</f>
        <v>Atlethic Club</v>
      </c>
      <c r="AD159" s="85">
        <f ca="1">LOOKUP(AC159,P141:P160,Q141:Q160)</f>
        <v>0</v>
      </c>
      <c r="AE159" s="6">
        <f ca="1">LOOKUP(AC159,P141:P160,R141:R160)</f>
        <v>0</v>
      </c>
      <c r="AF159" s="6">
        <f ca="1">LOOKUP(AC159,P141:P160,S141:S160)</f>
        <v>0</v>
      </c>
      <c r="AG159" s="6">
        <f ca="1">LOOKUP(AC159,P141:P160,T141:T160)</f>
        <v>0</v>
      </c>
      <c r="AH159" s="6">
        <f ca="1">LOOKUP(AC159,P141:P160,U141:U160)</f>
        <v>0</v>
      </c>
      <c r="AI159" s="6">
        <f ca="1">LOOKUP(AC159,P141:P160,V141:V160)</f>
        <v>0</v>
      </c>
      <c r="AJ159" s="6">
        <f ca="1">LOOKUP(AC159,P141:P160,W141:W160)</f>
        <v>0</v>
      </c>
      <c r="AK159" s="8">
        <f ca="1">LOOKUP(AC159,P141:P160,X141:X160)</f>
        <v>0</v>
      </c>
      <c r="AL159" s="8">
        <f ca="1">LOOKUP(AC159,P141:P160,Y141:Y160)</f>
        <v>0</v>
      </c>
    </row>
    <row r="160" spans="5:38" ht="15.75" thickBot="1" x14ac:dyDescent="0.3">
      <c r="E160" s="82" t="str">
        <f t="shared" si="115"/>
        <v>Valencia C.F.</v>
      </c>
      <c r="F160" s="86">
        <f ca="1">SUMIF(INDIRECT(F140),'1-Configuracion'!E160,INDIRECT(G140))+SUMIF(INDIRECT(H140),'1-Configuracion'!E160,INDIRECT(I140))</f>
        <v>0</v>
      </c>
      <c r="G160" s="34">
        <f ca="1">SUMIF(INDIRECT(F140),'1-Configuracion'!E160,INDIRECT(J140))+SUMIF(INDIRECT(H140),'1-Configuracion'!E160,INDIRECT(J140))</f>
        <v>0</v>
      </c>
      <c r="H160" s="34">
        <f t="shared" ca="1" si="116"/>
        <v>0</v>
      </c>
      <c r="I160" s="34">
        <f t="shared" ca="1" si="117"/>
        <v>0</v>
      </c>
      <c r="J160" s="34">
        <f t="shared" ca="1" si="118"/>
        <v>0</v>
      </c>
      <c r="K160" s="34">
        <f ca="1">SUMIF(INDIRECT(F140),'1-Configuracion'!E160,INDIRECT(K140))+SUMIF(INDIRECT(H140),'1-Configuracion'!E160,INDIRECT(L140))</f>
        <v>0</v>
      </c>
      <c r="L160" s="34">
        <f ca="1">SUMIF(INDIRECT(F140),'1-Configuracion'!E160,INDIRECT(L140))+SUMIF(INDIRECT(H140),'1-Configuracion'!E160,INDIRECT(K140))</f>
        <v>0</v>
      </c>
      <c r="M160" s="101">
        <f t="shared" ca="1" si="119"/>
        <v>0</v>
      </c>
      <c r="N160" s="57">
        <f t="shared" ca="1" si="120"/>
        <v>0</v>
      </c>
      <c r="P160" s="82" t="str">
        <f t="shared" si="121"/>
        <v>Valencia C.F.</v>
      </c>
      <c r="Q160" s="86">
        <f t="shared" ca="1" si="122"/>
        <v>0</v>
      </c>
      <c r="R160" s="34">
        <f t="shared" ca="1" si="107"/>
        <v>0</v>
      </c>
      <c r="S160" s="34">
        <f t="shared" ca="1" si="108"/>
        <v>0</v>
      </c>
      <c r="T160" s="34">
        <f t="shared" ca="1" si="109"/>
        <v>0</v>
      </c>
      <c r="U160" s="34">
        <f t="shared" ca="1" si="110"/>
        <v>0</v>
      </c>
      <c r="V160" s="34">
        <f t="shared" ca="1" si="111"/>
        <v>0</v>
      </c>
      <c r="W160" s="34">
        <f t="shared" ca="1" si="112"/>
        <v>0</v>
      </c>
      <c r="X160" s="37">
        <f t="shared" ca="1" si="113"/>
        <v>0</v>
      </c>
      <c r="Y160" s="37">
        <f t="shared" ca="1" si="114"/>
        <v>0</v>
      </c>
      <c r="Z160" s="61" t="e">
        <f ca="1">MATCH(P160,AC141:AC160,0)</f>
        <v>#N/A</v>
      </c>
      <c r="AB160">
        <v>20</v>
      </c>
      <c r="AC160" s="82" t="str">
        <f ca="1">INDEX(P141:P160,MATCH(LARGE(Y141:Y160,AB160),Y141:Y160,0))</f>
        <v>Atlethic Club</v>
      </c>
      <c r="AD160" s="86">
        <f ca="1">LOOKUP(AC160,P141:P160,Q141:Q160)</f>
        <v>0</v>
      </c>
      <c r="AE160" s="34">
        <f ca="1">LOOKUP(AC160,P141:P160,R141:R160)</f>
        <v>0</v>
      </c>
      <c r="AF160" s="34">
        <f ca="1">LOOKUP(AC160,P141:P160,S141:S160)</f>
        <v>0</v>
      </c>
      <c r="AG160" s="34">
        <f ca="1">LOOKUP(AC160,P141:P160,T141:T160)</f>
        <v>0</v>
      </c>
      <c r="AH160" s="34">
        <f ca="1">LOOKUP(AC160,P141:P160,U141:U160)</f>
        <v>0</v>
      </c>
      <c r="AI160" s="34">
        <f ca="1">LOOKUP(AC160,P141:P160,V141:V160)</f>
        <v>0</v>
      </c>
      <c r="AJ160" s="34">
        <f ca="1">LOOKUP(AC160,P141:P160,W141:W160)</f>
        <v>0</v>
      </c>
      <c r="AK160" s="37">
        <f ca="1">LOOKUP(AC160,P141:P160,X141:X160)</f>
        <v>0</v>
      </c>
      <c r="AL160" s="37">
        <f ca="1">LOOKUP(AC160,P141:P160,Y141:Y160)</f>
        <v>0</v>
      </c>
    </row>
    <row r="161" spans="5:38" ht="15.75" thickBot="1" x14ac:dyDescent="0.3"/>
    <row r="162" spans="5:38" ht="15.75" thickBot="1" x14ac:dyDescent="0.3">
      <c r="E162" s="88">
        <v>8</v>
      </c>
      <c r="F162" s="95" t="s">
        <v>21</v>
      </c>
      <c r="G162" s="95" t="s">
        <v>22</v>
      </c>
      <c r="H162" s="95" t="s">
        <v>23</v>
      </c>
      <c r="I162" s="95" t="s">
        <v>24</v>
      </c>
      <c r="J162" s="95" t="s">
        <v>25</v>
      </c>
      <c r="K162" s="95" t="s">
        <v>26</v>
      </c>
      <c r="L162" s="95" t="s">
        <v>27</v>
      </c>
      <c r="M162" s="96" t="s">
        <v>135</v>
      </c>
      <c r="N162" s="98" t="s">
        <v>136</v>
      </c>
      <c r="P162" s="88">
        <f>E162</f>
        <v>8</v>
      </c>
      <c r="Q162" s="89" t="s">
        <v>21</v>
      </c>
      <c r="R162" s="87" t="s">
        <v>22</v>
      </c>
      <c r="S162" s="83" t="s">
        <v>23</v>
      </c>
      <c r="T162" s="83" t="s">
        <v>24</v>
      </c>
      <c r="U162" s="83" t="s">
        <v>25</v>
      </c>
      <c r="V162" s="83" t="s">
        <v>26</v>
      </c>
      <c r="W162" s="83" t="s">
        <v>27</v>
      </c>
      <c r="X162" s="84" t="s">
        <v>135</v>
      </c>
      <c r="Y162" s="84" t="s">
        <v>136</v>
      </c>
      <c r="AC162" s="88">
        <f>P162</f>
        <v>8</v>
      </c>
      <c r="AD162" s="89" t="s">
        <v>21</v>
      </c>
      <c r="AE162" s="87" t="s">
        <v>22</v>
      </c>
      <c r="AF162" s="83" t="s">
        <v>23</v>
      </c>
      <c r="AG162" s="83" t="s">
        <v>24</v>
      </c>
      <c r="AH162" s="83" t="s">
        <v>25</v>
      </c>
      <c r="AI162" s="83" t="s">
        <v>26</v>
      </c>
      <c r="AJ162" s="83" t="s">
        <v>27</v>
      </c>
      <c r="AK162" s="84" t="s">
        <v>135</v>
      </c>
      <c r="AL162" s="84" t="s">
        <v>136</v>
      </c>
    </row>
    <row r="163" spans="5:38" ht="15.75" thickBot="1" x14ac:dyDescent="0.3">
      <c r="E163" s="91"/>
      <c r="F163" s="93" t="str">
        <f>'1-Rangos'!C8</f>
        <v>'1-Jornadas'!ac41:ac50</v>
      </c>
      <c r="G163" s="93" t="str">
        <f>'1-Rangos'!D8</f>
        <v>'1-Jornadas'!AA41:AA50</v>
      </c>
      <c r="H163" s="93" t="str">
        <f>'1-Rangos'!E8</f>
        <v>'1-Jornadas'!AF41:AF50</v>
      </c>
      <c r="I163" s="93" t="str">
        <f>'1-Rangos'!F8</f>
        <v>'1-Jornadas'!AH41:AH50</v>
      </c>
      <c r="J163" s="93" t="str">
        <f>'1-Rangos'!G8</f>
        <v>'1-Jornadas'!Z41:Z50</v>
      </c>
      <c r="K163" s="93" t="str">
        <f>'1-Rangos'!H8</f>
        <v>'1-Jornadas'!AD41:AD50</v>
      </c>
      <c r="L163" s="93" t="str">
        <f>'1-Rangos'!I8</f>
        <v>'1-Jornadas'!AE41:AE50</v>
      </c>
      <c r="M163" s="91"/>
      <c r="N163" s="91"/>
    </row>
    <row r="164" spans="5:38" x14ac:dyDescent="0.25">
      <c r="E164" s="81" t="str">
        <f>E141</f>
        <v>Atlethic Club</v>
      </c>
      <c r="F164" s="97">
        <f ca="1">SUMIF(INDIRECT(F163),'1-Configuracion'!E164,INDIRECT(G163))+SUMIF(INDIRECT(H163),'1-Configuracion'!E164,INDIRECT(I163))</f>
        <v>0</v>
      </c>
      <c r="G164" s="94">
        <f ca="1">SUMIF(INDIRECT(F163),'1-Configuracion'!E164,INDIRECT(J163))+SUMIF(INDIRECT(H163),'1-Configuracion'!E164,INDIRECT(J163))</f>
        <v>0</v>
      </c>
      <c r="H164" s="94">
        <f ca="1">IF(G164&gt;0,IF(F164=3,1,0),0)</f>
        <v>0</v>
      </c>
      <c r="I164" s="94">
        <f ca="1">IF(G164&gt;0,IF(F164=1,1,0),0)</f>
        <v>0</v>
      </c>
      <c r="J164" s="94">
        <f ca="1">IF(G164&gt;0,IF(F164=0,1,0),0)</f>
        <v>0</v>
      </c>
      <c r="K164" s="94">
        <f ca="1">SUMIF(INDIRECT(F163),'1-Configuracion'!E164,INDIRECT(K163))+SUMIF(INDIRECT(H163),'1-Configuracion'!E164,INDIRECT(L163))</f>
        <v>0</v>
      </c>
      <c r="L164" s="94">
        <f ca="1">SUMIF(INDIRECT(F163),'1-Configuracion'!E164,INDIRECT(L163))+SUMIF(INDIRECT(H163),'1-Configuracion'!E164,INDIRECT(K163))</f>
        <v>0</v>
      </c>
      <c r="M164" s="99">
        <f ca="1">K164-L164</f>
        <v>0</v>
      </c>
      <c r="N164" s="102">
        <f ca="1">F164*1000+M164*100+K164</f>
        <v>0</v>
      </c>
      <c r="P164" s="81" t="str">
        <f>E164</f>
        <v>Atlethic Club</v>
      </c>
      <c r="Q164" s="85">
        <f ca="1">F164+Q141</f>
        <v>0</v>
      </c>
      <c r="R164" s="6">
        <f t="shared" ref="R164:R183" ca="1" si="123">G164+R141</f>
        <v>0</v>
      </c>
      <c r="S164" s="6">
        <f t="shared" ref="S164:S183" ca="1" si="124">H164+S141</f>
        <v>0</v>
      </c>
      <c r="T164" s="6">
        <f t="shared" ref="T164:T183" ca="1" si="125">I164+T141</f>
        <v>0</v>
      </c>
      <c r="U164" s="6">
        <f t="shared" ref="U164:U183" ca="1" si="126">J164+U141</f>
        <v>0</v>
      </c>
      <c r="V164" s="6">
        <f t="shared" ref="V164:V183" ca="1" si="127">K164+V141</f>
        <v>0</v>
      </c>
      <c r="W164" s="6">
        <f t="shared" ref="W164:W183" ca="1" si="128">L164+W141</f>
        <v>0</v>
      </c>
      <c r="X164" s="8">
        <f t="shared" ref="X164:X183" ca="1" si="129">M164+X141</f>
        <v>0</v>
      </c>
      <c r="Y164" s="8">
        <f t="shared" ref="Y164:Y183" ca="1" si="130">N164+Y141</f>
        <v>0</v>
      </c>
      <c r="Z164" s="61">
        <f ca="1">MATCH(P164,AC164:AC183,0)</f>
        <v>1</v>
      </c>
      <c r="AB164">
        <v>1</v>
      </c>
      <c r="AC164" s="81" t="str">
        <f ca="1">INDEX(P164:P183,MATCH(LARGE(Y164:Y183,AB164),Y164:Y183,0))</f>
        <v>Atlethic Club</v>
      </c>
      <c r="AD164" s="85">
        <f ca="1">LOOKUP(AC164,P164:P183,Q164:Q183)</f>
        <v>0</v>
      </c>
      <c r="AE164" s="6">
        <f ca="1">LOOKUP(AC164,P164:P183,R164:R183)</f>
        <v>0</v>
      </c>
      <c r="AF164" s="6">
        <f ca="1">LOOKUP(AC164,P164:P183,S164:S183)</f>
        <v>0</v>
      </c>
      <c r="AG164" s="6">
        <f ca="1">LOOKUP(AC164,P164:P183,T164:T183)</f>
        <v>0</v>
      </c>
      <c r="AH164" s="6">
        <f ca="1">LOOKUP(AC164,P164:P183,U164:U183)</f>
        <v>0</v>
      </c>
      <c r="AI164" s="6">
        <f ca="1">LOOKUP(AC164,P164:P183,V164:V183)</f>
        <v>0</v>
      </c>
      <c r="AJ164" s="6">
        <f ca="1">LOOKUP(AC164,P164:P183,W164:W183)</f>
        <v>0</v>
      </c>
      <c r="AK164" s="8">
        <f ca="1">LOOKUP(AC164,P164:P183,X164:X183)</f>
        <v>0</v>
      </c>
      <c r="AL164" s="8">
        <f ca="1">LOOKUP(AC164,P164:P183,Y164:Y183)</f>
        <v>0</v>
      </c>
    </row>
    <row r="165" spans="5:38" x14ac:dyDescent="0.25">
      <c r="E165" s="81" t="str">
        <f t="shared" ref="E165:E183" si="131">E142</f>
        <v>Atlético Madrid</v>
      </c>
      <c r="F165" s="85">
        <f ca="1">SUMIF(INDIRECT(F163),'1-Configuracion'!E165,INDIRECT(G163))+SUMIF(INDIRECT(H163),'1-Configuracion'!E165,INDIRECT(I163))</f>
        <v>0</v>
      </c>
      <c r="G165" s="6">
        <f ca="1">SUMIF(INDIRECT(F163),'1-Configuracion'!E165,INDIRECT(J163))+SUMIF(INDIRECT(H163),'1-Configuracion'!E165,INDIRECT(J163))</f>
        <v>0</v>
      </c>
      <c r="H165" s="6">
        <f t="shared" ref="H165:H183" ca="1" si="132">IF(G165&gt;0,IF(F165=3,1,0),0)</f>
        <v>0</v>
      </c>
      <c r="I165" s="6">
        <f t="shared" ref="I165:I183" ca="1" si="133">IF(G165&gt;0,IF(F165=1,1,0),0)</f>
        <v>0</v>
      </c>
      <c r="J165" s="6">
        <f t="shared" ref="J165:J183" ca="1" si="134">IF(G165&gt;0,IF(F165=0,1,0),0)</f>
        <v>0</v>
      </c>
      <c r="K165" s="6">
        <f ca="1">SUMIF(INDIRECT(F163),'1-Configuracion'!E165,INDIRECT(K163))+SUMIF(INDIRECT(H163),'1-Configuracion'!E165,INDIRECT(L163))</f>
        <v>0</v>
      </c>
      <c r="L165" s="6">
        <f ca="1">SUMIF(INDIRECT(F163),'1-Configuracion'!E165,INDIRECT(L163))+SUMIF(INDIRECT(H163),'1-Configuracion'!E165,INDIRECT(K163))</f>
        <v>0</v>
      </c>
      <c r="M165" s="100">
        <f t="shared" ref="M165:M183" ca="1" si="135">K165-L165</f>
        <v>0</v>
      </c>
      <c r="N165" s="56">
        <f t="shared" ref="N165:N183" ca="1" si="136">F165*1000+M165*100+K165</f>
        <v>0</v>
      </c>
      <c r="P165" s="81" t="str">
        <f t="shared" ref="P165:P183" si="137">E165</f>
        <v>Atlético Madrid</v>
      </c>
      <c r="Q165" s="85">
        <f t="shared" ref="Q165:Q183" ca="1" si="138">F165+Q142</f>
        <v>0</v>
      </c>
      <c r="R165" s="6">
        <f t="shared" ca="1" si="123"/>
        <v>0</v>
      </c>
      <c r="S165" s="6">
        <f t="shared" ca="1" si="124"/>
        <v>0</v>
      </c>
      <c r="T165" s="6">
        <f t="shared" ca="1" si="125"/>
        <v>0</v>
      </c>
      <c r="U165" s="6">
        <f t="shared" ca="1" si="126"/>
        <v>0</v>
      </c>
      <c r="V165" s="6">
        <f t="shared" ca="1" si="127"/>
        <v>0</v>
      </c>
      <c r="W165" s="6">
        <f t="shared" ca="1" si="128"/>
        <v>0</v>
      </c>
      <c r="X165" s="8">
        <f t="shared" ca="1" si="129"/>
        <v>0</v>
      </c>
      <c r="Y165" s="8">
        <f t="shared" ca="1" si="130"/>
        <v>0</v>
      </c>
      <c r="Z165" s="61" t="e">
        <f ca="1">MATCH(P165,AC164:AC183,0)</f>
        <v>#N/A</v>
      </c>
      <c r="AB165">
        <v>2</v>
      </c>
      <c r="AC165" s="81" t="str">
        <f ca="1">INDEX(P164:P183,MATCH(LARGE(Y164:Y183,AB165),Y164:Y183,0))</f>
        <v>Atlethic Club</v>
      </c>
      <c r="AD165" s="85">
        <f ca="1">LOOKUP(AC165,P164:P183,Q164:Q183)</f>
        <v>0</v>
      </c>
      <c r="AE165" s="6">
        <f ca="1">LOOKUP(AC165,P164:P183,R164:R183)</f>
        <v>0</v>
      </c>
      <c r="AF165" s="6">
        <f ca="1">LOOKUP(AC165,P164:P183,S164:S183)</f>
        <v>0</v>
      </c>
      <c r="AG165" s="6">
        <f ca="1">LOOKUP(AC165,P164:P183,T164:T183)</f>
        <v>0</v>
      </c>
      <c r="AH165" s="6">
        <f ca="1">LOOKUP(AC165,P164:P183,U164:U183)</f>
        <v>0</v>
      </c>
      <c r="AI165" s="6">
        <f ca="1">LOOKUP(AC165,P164:P183,V164:V183)</f>
        <v>0</v>
      </c>
      <c r="AJ165" s="6">
        <f ca="1">LOOKUP(AC165,P164:P183,W164:W183)</f>
        <v>0</v>
      </c>
      <c r="AK165" s="8">
        <f ca="1">LOOKUP(AC165,P164:P183,X164:X183)</f>
        <v>0</v>
      </c>
      <c r="AL165" s="8">
        <f ca="1">LOOKUP(AC165,P164:P183,Y164:Y183)</f>
        <v>0</v>
      </c>
    </row>
    <row r="166" spans="5:38" x14ac:dyDescent="0.25">
      <c r="E166" s="81" t="str">
        <f t="shared" si="131"/>
        <v>C.A. Osasuna</v>
      </c>
      <c r="F166" s="85">
        <f ca="1">SUMIF(INDIRECT(F163),'1-Configuracion'!E166,INDIRECT(G163))+SUMIF(INDIRECT(H163),'1-Configuracion'!E166,INDIRECT(I163))</f>
        <v>0</v>
      </c>
      <c r="G166" s="6">
        <f ca="1">SUMIF(INDIRECT(F163),'1-Configuracion'!E166,INDIRECT(J163))+SUMIF(INDIRECT(H163),'1-Configuracion'!E166,INDIRECT(J163))</f>
        <v>0</v>
      </c>
      <c r="H166" s="6">
        <f t="shared" ca="1" si="132"/>
        <v>0</v>
      </c>
      <c r="I166" s="6">
        <f t="shared" ca="1" si="133"/>
        <v>0</v>
      </c>
      <c r="J166" s="6">
        <f t="shared" ca="1" si="134"/>
        <v>0</v>
      </c>
      <c r="K166" s="6">
        <f ca="1">SUMIF(INDIRECT(F163),'1-Configuracion'!E166,INDIRECT(K163))+SUMIF(INDIRECT(H163),'1-Configuracion'!E166,INDIRECT(L163))</f>
        <v>0</v>
      </c>
      <c r="L166" s="6">
        <f ca="1">SUMIF(INDIRECT(F163),'1-Configuracion'!E166,INDIRECT(L163))+SUMIF(INDIRECT(H163),'1-Configuracion'!E166,INDIRECT(K163))</f>
        <v>0</v>
      </c>
      <c r="M166" s="100">
        <f t="shared" ca="1" si="135"/>
        <v>0</v>
      </c>
      <c r="N166" s="56">
        <f t="shared" ca="1" si="136"/>
        <v>0</v>
      </c>
      <c r="P166" s="81" t="str">
        <f t="shared" si="137"/>
        <v>C.A. Osasuna</v>
      </c>
      <c r="Q166" s="85">
        <f t="shared" ca="1" si="138"/>
        <v>0</v>
      </c>
      <c r="R166" s="6">
        <f t="shared" ca="1" si="123"/>
        <v>0</v>
      </c>
      <c r="S166" s="6">
        <f t="shared" ca="1" si="124"/>
        <v>0</v>
      </c>
      <c r="T166" s="6">
        <f t="shared" ca="1" si="125"/>
        <v>0</v>
      </c>
      <c r="U166" s="6">
        <f t="shared" ca="1" si="126"/>
        <v>0</v>
      </c>
      <c r="V166" s="6">
        <f t="shared" ca="1" si="127"/>
        <v>0</v>
      </c>
      <c r="W166" s="6">
        <f t="shared" ca="1" si="128"/>
        <v>0</v>
      </c>
      <c r="X166" s="8">
        <f t="shared" ca="1" si="129"/>
        <v>0</v>
      </c>
      <c r="Y166" s="8">
        <f t="shared" ca="1" si="130"/>
        <v>0</v>
      </c>
      <c r="Z166" s="61" t="e">
        <f ca="1">MATCH(P166,AC164:AC183,0)</f>
        <v>#N/A</v>
      </c>
      <c r="AB166">
        <v>3</v>
      </c>
      <c r="AC166" s="81" t="str">
        <f ca="1">INDEX(P164:P183,MATCH(LARGE(Y164:Y183,AB166),Y164:Y183,0))</f>
        <v>Atlethic Club</v>
      </c>
      <c r="AD166" s="85">
        <f ca="1">LOOKUP(AC166,P164:P183,Q164:Q183)</f>
        <v>0</v>
      </c>
      <c r="AE166" s="6">
        <f ca="1">LOOKUP(AC166,P164:P183,R164:R183)</f>
        <v>0</v>
      </c>
      <c r="AF166" s="6">
        <f ca="1">LOOKUP(AC166,P164:P183,S164:S183)</f>
        <v>0</v>
      </c>
      <c r="AG166" s="6">
        <f ca="1">LOOKUP(AC166,P164:P183,T164:T183)</f>
        <v>0</v>
      </c>
      <c r="AH166" s="6">
        <f ca="1">LOOKUP(AC166,P164:P183,U164:U183)</f>
        <v>0</v>
      </c>
      <c r="AI166" s="6">
        <f ca="1">LOOKUP(AC166,P164:P183,V164:V183)</f>
        <v>0</v>
      </c>
      <c r="AJ166" s="6">
        <f ca="1">LOOKUP(AC166,P164:P183,W164:W183)</f>
        <v>0</v>
      </c>
      <c r="AK166" s="8">
        <f ca="1">LOOKUP(AC166,P164:P183,X164:X183)</f>
        <v>0</v>
      </c>
      <c r="AL166" s="8">
        <f ca="1">LOOKUP(AC166,P164:P183,Y164:Y183)</f>
        <v>0</v>
      </c>
    </row>
    <row r="167" spans="5:38" x14ac:dyDescent="0.25">
      <c r="E167" s="81" t="str">
        <f t="shared" si="131"/>
        <v>Celta de Vigo</v>
      </c>
      <c r="F167" s="85">
        <f ca="1">SUMIF(INDIRECT(F163),'1-Configuracion'!E167,INDIRECT(G163))+SUMIF(INDIRECT(H163),'1-Configuracion'!E167,INDIRECT(I163))</f>
        <v>0</v>
      </c>
      <c r="G167" s="6">
        <f ca="1">SUMIF(INDIRECT(F163),'1-Configuracion'!E167,INDIRECT(J163))+SUMIF(INDIRECT(H163),'1-Configuracion'!E167,INDIRECT(J163))</f>
        <v>0</v>
      </c>
      <c r="H167" s="6">
        <f t="shared" ca="1" si="132"/>
        <v>0</v>
      </c>
      <c r="I167" s="6">
        <f t="shared" ca="1" si="133"/>
        <v>0</v>
      </c>
      <c r="J167" s="6">
        <f t="shared" ca="1" si="134"/>
        <v>0</v>
      </c>
      <c r="K167" s="6">
        <f ca="1">SUMIF(INDIRECT(F163),'1-Configuracion'!E167,INDIRECT(K163))+SUMIF(INDIRECT(H163),'1-Configuracion'!E167,INDIRECT(L163))</f>
        <v>0</v>
      </c>
      <c r="L167" s="6">
        <f ca="1">SUMIF(INDIRECT(F163),'1-Configuracion'!E167,INDIRECT(L163))+SUMIF(INDIRECT(H163),'1-Configuracion'!E167,INDIRECT(K163))</f>
        <v>0</v>
      </c>
      <c r="M167" s="100">
        <f t="shared" ca="1" si="135"/>
        <v>0</v>
      </c>
      <c r="N167" s="56">
        <f t="shared" ca="1" si="136"/>
        <v>0</v>
      </c>
      <c r="P167" s="81" t="str">
        <f t="shared" si="137"/>
        <v>Celta de Vigo</v>
      </c>
      <c r="Q167" s="85">
        <f t="shared" ca="1" si="138"/>
        <v>0</v>
      </c>
      <c r="R167" s="6">
        <f t="shared" ca="1" si="123"/>
        <v>0</v>
      </c>
      <c r="S167" s="6">
        <f t="shared" ca="1" si="124"/>
        <v>0</v>
      </c>
      <c r="T167" s="6">
        <f t="shared" ca="1" si="125"/>
        <v>0</v>
      </c>
      <c r="U167" s="6">
        <f t="shared" ca="1" si="126"/>
        <v>0</v>
      </c>
      <c r="V167" s="6">
        <f t="shared" ca="1" si="127"/>
        <v>0</v>
      </c>
      <c r="W167" s="6">
        <f t="shared" ca="1" si="128"/>
        <v>0</v>
      </c>
      <c r="X167" s="8">
        <f t="shared" ca="1" si="129"/>
        <v>0</v>
      </c>
      <c r="Y167" s="8">
        <f t="shared" ca="1" si="130"/>
        <v>0</v>
      </c>
      <c r="Z167" s="61" t="e">
        <f ca="1">MATCH(P167,AC164:AC183,0)</f>
        <v>#N/A</v>
      </c>
      <c r="AB167">
        <v>4</v>
      </c>
      <c r="AC167" s="81" t="str">
        <f ca="1">INDEX(P164:P183,MATCH(LARGE(Y164:Y183,AB167),Y164:Y183,0))</f>
        <v>Atlethic Club</v>
      </c>
      <c r="AD167" s="85">
        <f ca="1">LOOKUP(AC167,P164:P183,Q164:Q183)</f>
        <v>0</v>
      </c>
      <c r="AE167" s="6">
        <f ca="1">LOOKUP(AC167,P164:P183,R164:R183)</f>
        <v>0</v>
      </c>
      <c r="AF167" s="6">
        <f ca="1">LOOKUP(AC167,P164:P183,S164:S183)</f>
        <v>0</v>
      </c>
      <c r="AG167" s="6">
        <f ca="1">LOOKUP(AC167,P164:P183,T164:T183)</f>
        <v>0</v>
      </c>
      <c r="AH167" s="6">
        <f ca="1">LOOKUP(AC167,P164:P183,U164:U183)</f>
        <v>0</v>
      </c>
      <c r="AI167" s="6">
        <f ca="1">LOOKUP(AC167,P164:P183,V164:V183)</f>
        <v>0</v>
      </c>
      <c r="AJ167" s="6">
        <f ca="1">LOOKUP(AC167,P164:P183,W164:W183)</f>
        <v>0</v>
      </c>
      <c r="AK167" s="8">
        <f ca="1">LOOKUP(AC167,P164:P183,X164:X183)</f>
        <v>0</v>
      </c>
      <c r="AL167" s="8">
        <f ca="1">LOOKUP(AC167,P164:P183,Y164:Y183)</f>
        <v>0</v>
      </c>
    </row>
    <row r="168" spans="5:38" x14ac:dyDescent="0.25">
      <c r="E168" s="81" t="str">
        <f t="shared" si="131"/>
        <v>Deportivo de la Coruña</v>
      </c>
      <c r="F168" s="85">
        <f ca="1">SUMIF(INDIRECT(F163),'1-Configuracion'!E168,INDIRECT(G163))+SUMIF(INDIRECT(H163),'1-Configuracion'!E168,INDIRECT(I163))</f>
        <v>0</v>
      </c>
      <c r="G168" s="6">
        <f ca="1">SUMIF(INDIRECT(F163),'1-Configuracion'!E168,INDIRECT(J163))+SUMIF(INDIRECT(H163),'1-Configuracion'!E168,INDIRECT(J163))</f>
        <v>0</v>
      </c>
      <c r="H168" s="6">
        <f t="shared" ca="1" si="132"/>
        <v>0</v>
      </c>
      <c r="I168" s="6">
        <f t="shared" ca="1" si="133"/>
        <v>0</v>
      </c>
      <c r="J168" s="6">
        <f t="shared" ca="1" si="134"/>
        <v>0</v>
      </c>
      <c r="K168" s="6">
        <f ca="1">SUMIF(INDIRECT(F163),'1-Configuracion'!E168,INDIRECT(K163))+SUMIF(INDIRECT(H163),'1-Configuracion'!E168,INDIRECT(L163))</f>
        <v>0</v>
      </c>
      <c r="L168" s="6">
        <f ca="1">SUMIF(INDIRECT(F163),'1-Configuracion'!E168,INDIRECT(L163))+SUMIF(INDIRECT(H163),'1-Configuracion'!E168,INDIRECT(K163))</f>
        <v>0</v>
      </c>
      <c r="M168" s="100">
        <f t="shared" ca="1" si="135"/>
        <v>0</v>
      </c>
      <c r="N168" s="56">
        <f t="shared" ca="1" si="136"/>
        <v>0</v>
      </c>
      <c r="P168" s="81" t="str">
        <f t="shared" si="137"/>
        <v>Deportivo de la Coruña</v>
      </c>
      <c r="Q168" s="85">
        <f t="shared" ca="1" si="138"/>
        <v>0</v>
      </c>
      <c r="R168" s="6">
        <f t="shared" ca="1" si="123"/>
        <v>0</v>
      </c>
      <c r="S168" s="6">
        <f t="shared" ca="1" si="124"/>
        <v>0</v>
      </c>
      <c r="T168" s="6">
        <f t="shared" ca="1" si="125"/>
        <v>0</v>
      </c>
      <c r="U168" s="6">
        <f t="shared" ca="1" si="126"/>
        <v>0</v>
      </c>
      <c r="V168" s="6">
        <f t="shared" ca="1" si="127"/>
        <v>0</v>
      </c>
      <c r="W168" s="6">
        <f t="shared" ca="1" si="128"/>
        <v>0</v>
      </c>
      <c r="X168" s="8">
        <f t="shared" ca="1" si="129"/>
        <v>0</v>
      </c>
      <c r="Y168" s="8">
        <f t="shared" ca="1" si="130"/>
        <v>0</v>
      </c>
      <c r="Z168" s="61" t="e">
        <f ca="1">MATCH(P168,AC164:AC183,0)</f>
        <v>#N/A</v>
      </c>
      <c r="AB168">
        <v>5</v>
      </c>
      <c r="AC168" s="81" t="str">
        <f ca="1">INDEX(P164:P183,MATCH(LARGE(Y164:Y183,AB168),Y164:Y183,0))</f>
        <v>Atlethic Club</v>
      </c>
      <c r="AD168" s="85">
        <f ca="1">LOOKUP(AC168,P164:P183,Q164:Q183)</f>
        <v>0</v>
      </c>
      <c r="AE168" s="6">
        <f ca="1">LOOKUP(AC168,P164:P183,R164:R183)</f>
        <v>0</v>
      </c>
      <c r="AF168" s="6">
        <f ca="1">LOOKUP(AC168,P164:P183,S164:S183)</f>
        <v>0</v>
      </c>
      <c r="AG168" s="6">
        <f ca="1">LOOKUP(AC168,P164:P183,T164:T183)</f>
        <v>0</v>
      </c>
      <c r="AH168" s="6">
        <f ca="1">LOOKUP(AC168,P164:P183,U164:U183)</f>
        <v>0</v>
      </c>
      <c r="AI168" s="6">
        <f ca="1">LOOKUP(AC168,P164:P183,V164:V183)</f>
        <v>0</v>
      </c>
      <c r="AJ168" s="6">
        <f ca="1">LOOKUP(AC168,P164:P183,W164:W183)</f>
        <v>0</v>
      </c>
      <c r="AK168" s="8">
        <f ca="1">LOOKUP(AC168,P164:P183,X164:X183)</f>
        <v>0</v>
      </c>
      <c r="AL168" s="8">
        <f ca="1">LOOKUP(AC168,P164:P183,Y164:Y183)</f>
        <v>0</v>
      </c>
    </row>
    <row r="169" spans="5:38" x14ac:dyDescent="0.25">
      <c r="E169" s="81" t="str">
        <f t="shared" si="131"/>
        <v>F.C. Barcelona</v>
      </c>
      <c r="F169" s="85">
        <f ca="1">SUMIF(INDIRECT(F163),'1-Configuracion'!E169,INDIRECT(G163))+SUMIF(INDIRECT(H163),'1-Configuracion'!E169,INDIRECT(I163))</f>
        <v>0</v>
      </c>
      <c r="G169" s="6">
        <f ca="1">SUMIF(INDIRECT(F163),'1-Configuracion'!E169,INDIRECT(J163))+SUMIF(INDIRECT(H163),'1-Configuracion'!E169,INDIRECT(J163))</f>
        <v>0</v>
      </c>
      <c r="H169" s="6">
        <f t="shared" ca="1" si="132"/>
        <v>0</v>
      </c>
      <c r="I169" s="6">
        <f t="shared" ca="1" si="133"/>
        <v>0</v>
      </c>
      <c r="J169" s="6">
        <f t="shared" ca="1" si="134"/>
        <v>0</v>
      </c>
      <c r="K169" s="6">
        <f ca="1">SUMIF(INDIRECT(F163),'1-Configuracion'!E169,INDIRECT(K163))+SUMIF(INDIRECT(H163),'1-Configuracion'!E169,INDIRECT(L163))</f>
        <v>0</v>
      </c>
      <c r="L169" s="6">
        <f ca="1">SUMIF(INDIRECT(F163),'1-Configuracion'!E169,INDIRECT(L163))+SUMIF(INDIRECT(H163),'1-Configuracion'!E169,INDIRECT(K163))</f>
        <v>0</v>
      </c>
      <c r="M169" s="100">
        <f t="shared" ca="1" si="135"/>
        <v>0</v>
      </c>
      <c r="N169" s="56">
        <f t="shared" ca="1" si="136"/>
        <v>0</v>
      </c>
      <c r="P169" s="81" t="str">
        <f t="shared" si="137"/>
        <v>F.C. Barcelona</v>
      </c>
      <c r="Q169" s="85">
        <f t="shared" ca="1" si="138"/>
        <v>0</v>
      </c>
      <c r="R169" s="6">
        <f t="shared" ca="1" si="123"/>
        <v>0</v>
      </c>
      <c r="S169" s="6">
        <f t="shared" ca="1" si="124"/>
        <v>0</v>
      </c>
      <c r="T169" s="6">
        <f t="shared" ca="1" si="125"/>
        <v>0</v>
      </c>
      <c r="U169" s="6">
        <f t="shared" ca="1" si="126"/>
        <v>0</v>
      </c>
      <c r="V169" s="6">
        <f t="shared" ca="1" si="127"/>
        <v>0</v>
      </c>
      <c r="W169" s="6">
        <f t="shared" ca="1" si="128"/>
        <v>0</v>
      </c>
      <c r="X169" s="8">
        <f t="shared" ca="1" si="129"/>
        <v>0</v>
      </c>
      <c r="Y169" s="8">
        <f t="shared" ca="1" si="130"/>
        <v>0</v>
      </c>
      <c r="Z169" s="61" t="e">
        <f ca="1">MATCH(P169,AC164:AC183,0)</f>
        <v>#N/A</v>
      </c>
      <c r="AB169">
        <v>6</v>
      </c>
      <c r="AC169" s="81" t="str">
        <f ca="1">INDEX(P164:P183,MATCH(LARGE(Y164:Y183,AB169),Y164:Y183,0))</f>
        <v>Atlethic Club</v>
      </c>
      <c r="AD169" s="85">
        <f ca="1">LOOKUP(AC169,P164:P183,Q164:Q183)</f>
        <v>0</v>
      </c>
      <c r="AE169" s="6">
        <f ca="1">LOOKUP(AC169,P164:P183,R164:R183)</f>
        <v>0</v>
      </c>
      <c r="AF169" s="6">
        <f ca="1">LOOKUP(AC169,P164:P183,S164:S183)</f>
        <v>0</v>
      </c>
      <c r="AG169" s="6">
        <f ca="1">LOOKUP(AC169,P164:P183,T164:T183)</f>
        <v>0</v>
      </c>
      <c r="AH169" s="6">
        <f ca="1">LOOKUP(AC169,P164:P183,U164:U183)</f>
        <v>0</v>
      </c>
      <c r="AI169" s="6">
        <f ca="1">LOOKUP(AC169,P164:P183,V164:V183)</f>
        <v>0</v>
      </c>
      <c r="AJ169" s="6">
        <f ca="1">LOOKUP(AC169,P164:P183,W164:W183)</f>
        <v>0</v>
      </c>
      <c r="AK169" s="8">
        <f ca="1">LOOKUP(AC169,P164:P183,X164:X183)</f>
        <v>0</v>
      </c>
      <c r="AL169" s="8">
        <f ca="1">LOOKUP(AC169,P164:P183,Y164:Y183)</f>
        <v>0</v>
      </c>
    </row>
    <row r="170" spans="5:38" x14ac:dyDescent="0.25">
      <c r="E170" s="81" t="str">
        <f t="shared" si="131"/>
        <v>Getafe C.F.</v>
      </c>
      <c r="F170" s="85">
        <f ca="1">SUMIF(INDIRECT(F163),'1-Configuracion'!E170,INDIRECT(G163))+SUMIF(INDIRECT(H163),'1-Configuracion'!E170,INDIRECT(I163))</f>
        <v>0</v>
      </c>
      <c r="G170" s="6">
        <f ca="1">SUMIF(INDIRECT(F163),'1-Configuracion'!E170,INDIRECT(J163))+SUMIF(INDIRECT(H163),'1-Configuracion'!E170,INDIRECT(J163))</f>
        <v>0</v>
      </c>
      <c r="H170" s="6">
        <f t="shared" ca="1" si="132"/>
        <v>0</v>
      </c>
      <c r="I170" s="6">
        <f t="shared" ca="1" si="133"/>
        <v>0</v>
      </c>
      <c r="J170" s="6">
        <f t="shared" ca="1" si="134"/>
        <v>0</v>
      </c>
      <c r="K170" s="6">
        <f ca="1">SUMIF(INDIRECT(F163),'1-Configuracion'!E170,INDIRECT(K163))+SUMIF(INDIRECT(H163),'1-Configuracion'!E170,INDIRECT(L163))</f>
        <v>0</v>
      </c>
      <c r="L170" s="6">
        <f ca="1">SUMIF(INDIRECT(F163),'1-Configuracion'!E170,INDIRECT(L163))+SUMIF(INDIRECT(H163),'1-Configuracion'!E170,INDIRECT(K163))</f>
        <v>0</v>
      </c>
      <c r="M170" s="100">
        <f t="shared" ca="1" si="135"/>
        <v>0</v>
      </c>
      <c r="N170" s="56">
        <f t="shared" ca="1" si="136"/>
        <v>0</v>
      </c>
      <c r="P170" s="81" t="str">
        <f t="shared" si="137"/>
        <v>Getafe C.F.</v>
      </c>
      <c r="Q170" s="85">
        <f t="shared" ca="1" si="138"/>
        <v>0</v>
      </c>
      <c r="R170" s="6">
        <f t="shared" ca="1" si="123"/>
        <v>0</v>
      </c>
      <c r="S170" s="6">
        <f t="shared" ca="1" si="124"/>
        <v>0</v>
      </c>
      <c r="T170" s="6">
        <f t="shared" ca="1" si="125"/>
        <v>0</v>
      </c>
      <c r="U170" s="6">
        <f t="shared" ca="1" si="126"/>
        <v>0</v>
      </c>
      <c r="V170" s="6">
        <f t="shared" ca="1" si="127"/>
        <v>0</v>
      </c>
      <c r="W170" s="6">
        <f t="shared" ca="1" si="128"/>
        <v>0</v>
      </c>
      <c r="X170" s="8">
        <f t="shared" ca="1" si="129"/>
        <v>0</v>
      </c>
      <c r="Y170" s="8">
        <f t="shared" ca="1" si="130"/>
        <v>0</v>
      </c>
      <c r="Z170" s="61" t="e">
        <f ca="1">MATCH(P170,AC164:AC183,0)</f>
        <v>#N/A</v>
      </c>
      <c r="AB170">
        <v>7</v>
      </c>
      <c r="AC170" s="81" t="str">
        <f ca="1">INDEX(P164:P183,MATCH(LARGE(Y164:Y183,AB170),Y164:Y183,0))</f>
        <v>Atlethic Club</v>
      </c>
      <c r="AD170" s="85">
        <f ca="1">LOOKUP(AC170,P164:P183,Q164:Q183)</f>
        <v>0</v>
      </c>
      <c r="AE170" s="6">
        <f ca="1">LOOKUP(AC170,P164:P183,R164:R183)</f>
        <v>0</v>
      </c>
      <c r="AF170" s="6">
        <f ca="1">LOOKUP(AC170,P164:P183,S164:S183)</f>
        <v>0</v>
      </c>
      <c r="AG170" s="6">
        <f ca="1">LOOKUP(AC170,P164:P183,T164:T183)</f>
        <v>0</v>
      </c>
      <c r="AH170" s="6">
        <f ca="1">LOOKUP(AC170,P164:P183,U164:U183)</f>
        <v>0</v>
      </c>
      <c r="AI170" s="6">
        <f ca="1">LOOKUP(AC170,P164:P183,V164:V183)</f>
        <v>0</v>
      </c>
      <c r="AJ170" s="6">
        <f ca="1">LOOKUP(AC170,P164:P183,W164:W183)</f>
        <v>0</v>
      </c>
      <c r="AK170" s="8">
        <f ca="1">LOOKUP(AC170,P164:P183,X164:X183)</f>
        <v>0</v>
      </c>
      <c r="AL170" s="8">
        <f ca="1">LOOKUP(AC170,P164:P183,Y164:Y183)</f>
        <v>0</v>
      </c>
    </row>
    <row r="171" spans="5:38" x14ac:dyDescent="0.25">
      <c r="E171" s="81" t="str">
        <f t="shared" si="131"/>
        <v>Granada C.F.</v>
      </c>
      <c r="F171" s="85">
        <f ca="1">SUMIF(INDIRECT(F163),'1-Configuracion'!E171,INDIRECT(G163))+SUMIF(INDIRECT(H163),'1-Configuracion'!E171,INDIRECT(I163))</f>
        <v>0</v>
      </c>
      <c r="G171" s="6">
        <f ca="1">SUMIF(INDIRECT(F163),'1-Configuracion'!E171,INDIRECT(J163))+SUMIF(INDIRECT(H163),'1-Configuracion'!E171,INDIRECT(J163))</f>
        <v>0</v>
      </c>
      <c r="H171" s="6">
        <f t="shared" ca="1" si="132"/>
        <v>0</v>
      </c>
      <c r="I171" s="6">
        <f t="shared" ca="1" si="133"/>
        <v>0</v>
      </c>
      <c r="J171" s="6">
        <f t="shared" ca="1" si="134"/>
        <v>0</v>
      </c>
      <c r="K171" s="6">
        <f ca="1">SUMIF(INDIRECT(F163),'1-Configuracion'!E171,INDIRECT(K163))+SUMIF(INDIRECT(H163),'1-Configuracion'!E171,INDIRECT(L163))</f>
        <v>0</v>
      </c>
      <c r="L171" s="6">
        <f ca="1">SUMIF(INDIRECT(F163),'1-Configuracion'!E171,INDIRECT(L163))+SUMIF(INDIRECT(H163),'1-Configuracion'!E171,INDIRECT(K163))</f>
        <v>0</v>
      </c>
      <c r="M171" s="100">
        <f t="shared" ca="1" si="135"/>
        <v>0</v>
      </c>
      <c r="N171" s="56">
        <f t="shared" ca="1" si="136"/>
        <v>0</v>
      </c>
      <c r="P171" s="81" t="str">
        <f t="shared" si="137"/>
        <v>Granada C.F.</v>
      </c>
      <c r="Q171" s="85">
        <f t="shared" ca="1" si="138"/>
        <v>0</v>
      </c>
      <c r="R171" s="6">
        <f t="shared" ca="1" si="123"/>
        <v>0</v>
      </c>
      <c r="S171" s="6">
        <f t="shared" ca="1" si="124"/>
        <v>0</v>
      </c>
      <c r="T171" s="6">
        <f t="shared" ca="1" si="125"/>
        <v>0</v>
      </c>
      <c r="U171" s="6">
        <f t="shared" ca="1" si="126"/>
        <v>0</v>
      </c>
      <c r="V171" s="6">
        <f t="shared" ca="1" si="127"/>
        <v>0</v>
      </c>
      <c r="W171" s="6">
        <f t="shared" ca="1" si="128"/>
        <v>0</v>
      </c>
      <c r="X171" s="8">
        <f t="shared" ca="1" si="129"/>
        <v>0</v>
      </c>
      <c r="Y171" s="8">
        <f t="shared" ca="1" si="130"/>
        <v>0</v>
      </c>
      <c r="Z171" s="61" t="e">
        <f ca="1">MATCH(P171,AC164:AC183,0)</f>
        <v>#N/A</v>
      </c>
      <c r="AB171">
        <v>8</v>
      </c>
      <c r="AC171" s="81" t="str">
        <f ca="1">INDEX(P164:P183,MATCH(LARGE(Y164:Y183,AB171),Y164:Y183,0))</f>
        <v>Atlethic Club</v>
      </c>
      <c r="AD171" s="85">
        <f ca="1">LOOKUP(AC171,P164:P183,Q164:Q183)</f>
        <v>0</v>
      </c>
      <c r="AE171" s="6">
        <f ca="1">LOOKUP(AC171,P164:P183,R164:R183)</f>
        <v>0</v>
      </c>
      <c r="AF171" s="6">
        <f ca="1">LOOKUP(AC171,P164:P183,S164:S183)</f>
        <v>0</v>
      </c>
      <c r="AG171" s="6">
        <f ca="1">LOOKUP(AC171,P164:P183,T164:T183)</f>
        <v>0</v>
      </c>
      <c r="AH171" s="6">
        <f ca="1">LOOKUP(AC171,P164:P183,U164:U183)</f>
        <v>0</v>
      </c>
      <c r="AI171" s="6">
        <f ca="1">LOOKUP(AC171,P164:P183,V164:V183)</f>
        <v>0</v>
      </c>
      <c r="AJ171" s="6">
        <f ca="1">LOOKUP(AC171,P164:P183,W164:W183)</f>
        <v>0</v>
      </c>
      <c r="AK171" s="8">
        <f ca="1">LOOKUP(AC171,P164:P183,X164:X183)</f>
        <v>0</v>
      </c>
      <c r="AL171" s="8">
        <f ca="1">LOOKUP(AC171,P164:P183,Y164:Y183)</f>
        <v>0</v>
      </c>
    </row>
    <row r="172" spans="5:38" x14ac:dyDescent="0.25">
      <c r="E172" s="81" t="str">
        <f t="shared" si="131"/>
        <v>Levante U.D.</v>
      </c>
      <c r="F172" s="85">
        <f ca="1">SUMIF(INDIRECT(F163),'1-Configuracion'!E172,INDIRECT(G163))+SUMIF(INDIRECT(H163),'1-Configuracion'!E172,INDIRECT(I163))</f>
        <v>0</v>
      </c>
      <c r="G172" s="6">
        <f ca="1">SUMIF(INDIRECT(F163),'1-Configuracion'!E172,INDIRECT(J163))+SUMIF(INDIRECT(H163),'1-Configuracion'!E172,INDIRECT(J163))</f>
        <v>0</v>
      </c>
      <c r="H172" s="6">
        <f t="shared" ca="1" si="132"/>
        <v>0</v>
      </c>
      <c r="I172" s="6">
        <f t="shared" ca="1" si="133"/>
        <v>0</v>
      </c>
      <c r="J172" s="6">
        <f t="shared" ca="1" si="134"/>
        <v>0</v>
      </c>
      <c r="K172" s="6">
        <f ca="1">SUMIF(INDIRECT(F163),'1-Configuracion'!E172,INDIRECT(K163))+SUMIF(INDIRECT(H163),'1-Configuracion'!E172,INDIRECT(L163))</f>
        <v>0</v>
      </c>
      <c r="L172" s="6">
        <f ca="1">SUMIF(INDIRECT(F163),'1-Configuracion'!E172,INDIRECT(L163))+SUMIF(INDIRECT(H163),'1-Configuracion'!E172,INDIRECT(K163))</f>
        <v>0</v>
      </c>
      <c r="M172" s="100">
        <f t="shared" ca="1" si="135"/>
        <v>0</v>
      </c>
      <c r="N172" s="56">
        <f t="shared" ca="1" si="136"/>
        <v>0</v>
      </c>
      <c r="P172" s="81" t="str">
        <f t="shared" si="137"/>
        <v>Levante U.D.</v>
      </c>
      <c r="Q172" s="85">
        <f t="shared" ca="1" si="138"/>
        <v>0</v>
      </c>
      <c r="R172" s="6">
        <f t="shared" ca="1" si="123"/>
        <v>0</v>
      </c>
      <c r="S172" s="6">
        <f t="shared" ca="1" si="124"/>
        <v>0</v>
      </c>
      <c r="T172" s="6">
        <f t="shared" ca="1" si="125"/>
        <v>0</v>
      </c>
      <c r="U172" s="6">
        <f t="shared" ca="1" si="126"/>
        <v>0</v>
      </c>
      <c r="V172" s="6">
        <f t="shared" ca="1" si="127"/>
        <v>0</v>
      </c>
      <c r="W172" s="6">
        <f t="shared" ca="1" si="128"/>
        <v>0</v>
      </c>
      <c r="X172" s="8">
        <f t="shared" ca="1" si="129"/>
        <v>0</v>
      </c>
      <c r="Y172" s="8">
        <f t="shared" ca="1" si="130"/>
        <v>0</v>
      </c>
      <c r="Z172" s="61" t="e">
        <f ca="1">MATCH(P172,AC164:AC183,0)</f>
        <v>#N/A</v>
      </c>
      <c r="AB172">
        <v>9</v>
      </c>
      <c r="AC172" s="81" t="str">
        <f ca="1">INDEX(P164:P183,MATCH(LARGE(Y164:Y183,AB172),Y164:Y183,0))</f>
        <v>Atlethic Club</v>
      </c>
      <c r="AD172" s="85">
        <f ca="1">LOOKUP(AC172,P164:P183,Q164:Q183)</f>
        <v>0</v>
      </c>
      <c r="AE172" s="6">
        <f ca="1">LOOKUP(AC172,P164:P183,R164:R183)</f>
        <v>0</v>
      </c>
      <c r="AF172" s="6">
        <f ca="1">LOOKUP(AC172,P164:P183,S164:S183)</f>
        <v>0</v>
      </c>
      <c r="AG172" s="6">
        <f ca="1">LOOKUP(AC172,P164:P183,T164:T183)</f>
        <v>0</v>
      </c>
      <c r="AH172" s="6">
        <f ca="1">LOOKUP(AC172,P164:P183,U164:U183)</f>
        <v>0</v>
      </c>
      <c r="AI172" s="6">
        <f ca="1">LOOKUP(AC172,P164:P183,V164:V183)</f>
        <v>0</v>
      </c>
      <c r="AJ172" s="6">
        <f ca="1">LOOKUP(AC172,P164:P183,W164:W183)</f>
        <v>0</v>
      </c>
      <c r="AK172" s="8">
        <f ca="1">LOOKUP(AC172,P164:P183,X164:X183)</f>
        <v>0</v>
      </c>
      <c r="AL172" s="8">
        <f ca="1">LOOKUP(AC172,P164:P183,Y164:Y183)</f>
        <v>0</v>
      </c>
    </row>
    <row r="173" spans="5:38" x14ac:dyDescent="0.25">
      <c r="E173" s="81" t="str">
        <f t="shared" si="131"/>
        <v>Málaga C.F.</v>
      </c>
      <c r="F173" s="85">
        <f ca="1">SUMIF(INDIRECT(F163),'1-Configuracion'!E173,INDIRECT(G163))+SUMIF(INDIRECT(H163),'1-Configuracion'!E173,INDIRECT(I163))</f>
        <v>0</v>
      </c>
      <c r="G173" s="6">
        <f ca="1">SUMIF(INDIRECT(F163),'1-Configuracion'!E173,INDIRECT(J163))+SUMIF(INDIRECT(H163),'1-Configuracion'!E173,INDIRECT(J163))</f>
        <v>0</v>
      </c>
      <c r="H173" s="6">
        <f t="shared" ca="1" si="132"/>
        <v>0</v>
      </c>
      <c r="I173" s="6">
        <f t="shared" ca="1" si="133"/>
        <v>0</v>
      </c>
      <c r="J173" s="6">
        <f t="shared" ca="1" si="134"/>
        <v>0</v>
      </c>
      <c r="K173" s="6">
        <f ca="1">SUMIF(INDIRECT(F163),'1-Configuracion'!E173,INDIRECT(K163))+SUMIF(INDIRECT(H163),'1-Configuracion'!E173,INDIRECT(L163))</f>
        <v>0</v>
      </c>
      <c r="L173" s="6">
        <f ca="1">SUMIF(INDIRECT(F163),'1-Configuracion'!E173,INDIRECT(L163))+SUMIF(INDIRECT(H163),'1-Configuracion'!E173,INDIRECT(K163))</f>
        <v>0</v>
      </c>
      <c r="M173" s="100">
        <f t="shared" ca="1" si="135"/>
        <v>0</v>
      </c>
      <c r="N173" s="56">
        <f t="shared" ca="1" si="136"/>
        <v>0</v>
      </c>
      <c r="P173" s="81" t="str">
        <f t="shared" si="137"/>
        <v>Málaga C.F.</v>
      </c>
      <c r="Q173" s="85">
        <f t="shared" ca="1" si="138"/>
        <v>0</v>
      </c>
      <c r="R173" s="6">
        <f t="shared" ca="1" si="123"/>
        <v>0</v>
      </c>
      <c r="S173" s="6">
        <f t="shared" ca="1" si="124"/>
        <v>0</v>
      </c>
      <c r="T173" s="6">
        <f t="shared" ca="1" si="125"/>
        <v>0</v>
      </c>
      <c r="U173" s="6">
        <f t="shared" ca="1" si="126"/>
        <v>0</v>
      </c>
      <c r="V173" s="6">
        <f t="shared" ca="1" si="127"/>
        <v>0</v>
      </c>
      <c r="W173" s="6">
        <f t="shared" ca="1" si="128"/>
        <v>0</v>
      </c>
      <c r="X173" s="8">
        <f t="shared" ca="1" si="129"/>
        <v>0</v>
      </c>
      <c r="Y173" s="8">
        <f t="shared" ca="1" si="130"/>
        <v>0</v>
      </c>
      <c r="Z173" s="61" t="e">
        <f ca="1">MATCH(P173,AC164:AC183,0)</f>
        <v>#N/A</v>
      </c>
      <c r="AB173">
        <v>10</v>
      </c>
      <c r="AC173" s="81" t="str">
        <f ca="1">INDEX(P164:P183,MATCH(LARGE(Y164:Y183,AB173),Y164:Y183,0))</f>
        <v>Atlethic Club</v>
      </c>
      <c r="AD173" s="85">
        <f ca="1">LOOKUP(AC173,P164:P183,Q164:Q183)</f>
        <v>0</v>
      </c>
      <c r="AE173" s="6">
        <f ca="1">LOOKUP(AC173,P164:P183,R164:R183)</f>
        <v>0</v>
      </c>
      <c r="AF173" s="6">
        <f ca="1">LOOKUP(AC173,P164:P183,S164:S183)</f>
        <v>0</v>
      </c>
      <c r="AG173" s="6">
        <f ca="1">LOOKUP(AC173,P164:P183,T164:T183)</f>
        <v>0</v>
      </c>
      <c r="AH173" s="6">
        <f ca="1">LOOKUP(AC173,P164:P183,U164:U183)</f>
        <v>0</v>
      </c>
      <c r="AI173" s="6">
        <f ca="1">LOOKUP(AC173,P164:P183,V164:V183)</f>
        <v>0</v>
      </c>
      <c r="AJ173" s="6">
        <f ca="1">LOOKUP(AC173,P164:P183,W164:W183)</f>
        <v>0</v>
      </c>
      <c r="AK173" s="8">
        <f ca="1">LOOKUP(AC173,P164:P183,X164:X183)</f>
        <v>0</v>
      </c>
      <c r="AL173" s="8">
        <f ca="1">LOOKUP(AC173,P164:P183,Y164:Y183)</f>
        <v>0</v>
      </c>
    </row>
    <row r="174" spans="5:38" x14ac:dyDescent="0.25">
      <c r="E174" s="81" t="str">
        <f t="shared" si="131"/>
        <v>R.C.D. Español</v>
      </c>
      <c r="F174" s="85">
        <f ca="1">SUMIF(INDIRECT(F163),'1-Configuracion'!E174,INDIRECT(G163))+SUMIF(INDIRECT(H163),'1-Configuracion'!E174,INDIRECT(I163))</f>
        <v>0</v>
      </c>
      <c r="G174" s="6">
        <f ca="1">SUMIF(INDIRECT(F163),'1-Configuracion'!E174,INDIRECT(J163))+SUMIF(INDIRECT(H163),'1-Configuracion'!E174,INDIRECT(J163))</f>
        <v>0</v>
      </c>
      <c r="H174" s="6">
        <f t="shared" ca="1" si="132"/>
        <v>0</v>
      </c>
      <c r="I174" s="6">
        <f t="shared" ca="1" si="133"/>
        <v>0</v>
      </c>
      <c r="J174" s="6">
        <f t="shared" ca="1" si="134"/>
        <v>0</v>
      </c>
      <c r="K174" s="6">
        <f ca="1">SUMIF(INDIRECT(F163),'1-Configuracion'!E174,INDIRECT(K163))+SUMIF(INDIRECT(H163),'1-Configuracion'!E174,INDIRECT(L163))</f>
        <v>0</v>
      </c>
      <c r="L174" s="6">
        <f ca="1">SUMIF(INDIRECT(F163),'1-Configuracion'!E174,INDIRECT(L163))+SUMIF(INDIRECT(H163),'1-Configuracion'!E174,INDIRECT(K163))</f>
        <v>0</v>
      </c>
      <c r="M174" s="100">
        <f t="shared" ca="1" si="135"/>
        <v>0</v>
      </c>
      <c r="N174" s="56">
        <f t="shared" ca="1" si="136"/>
        <v>0</v>
      </c>
      <c r="P174" s="81" t="str">
        <f t="shared" si="137"/>
        <v>R.C.D. Español</v>
      </c>
      <c r="Q174" s="85">
        <f t="shared" ca="1" si="138"/>
        <v>0</v>
      </c>
      <c r="R174" s="6">
        <f t="shared" ca="1" si="123"/>
        <v>0</v>
      </c>
      <c r="S174" s="6">
        <f t="shared" ca="1" si="124"/>
        <v>0</v>
      </c>
      <c r="T174" s="6">
        <f t="shared" ca="1" si="125"/>
        <v>0</v>
      </c>
      <c r="U174" s="6">
        <f t="shared" ca="1" si="126"/>
        <v>0</v>
      </c>
      <c r="V174" s="6">
        <f t="shared" ca="1" si="127"/>
        <v>0</v>
      </c>
      <c r="W174" s="6">
        <f t="shared" ca="1" si="128"/>
        <v>0</v>
      </c>
      <c r="X174" s="8">
        <f t="shared" ca="1" si="129"/>
        <v>0</v>
      </c>
      <c r="Y174" s="8">
        <f t="shared" ca="1" si="130"/>
        <v>0</v>
      </c>
      <c r="Z174" s="61" t="e">
        <f ca="1">MATCH(P174,AC164:AC183,0)</f>
        <v>#N/A</v>
      </c>
      <c r="AB174">
        <v>11</v>
      </c>
      <c r="AC174" s="81" t="str">
        <f ca="1">INDEX(P164:P183,MATCH(LARGE(Y164:Y183,AB174),Y164:Y183,0))</f>
        <v>Atlethic Club</v>
      </c>
      <c r="AD174" s="85">
        <f ca="1">LOOKUP(AC174,P164:P183,Q164:Q183)</f>
        <v>0</v>
      </c>
      <c r="AE174" s="6">
        <f ca="1">LOOKUP(AC174,P164:P183,R164:R183)</f>
        <v>0</v>
      </c>
      <c r="AF174" s="6">
        <f ca="1">LOOKUP(AC174,P164:P183,S164:S183)</f>
        <v>0</v>
      </c>
      <c r="AG174" s="6">
        <f ca="1">LOOKUP(AC174,P164:P183,T164:T183)</f>
        <v>0</v>
      </c>
      <c r="AH174" s="6">
        <f ca="1">LOOKUP(AC174,P164:P183,U164:U183)</f>
        <v>0</v>
      </c>
      <c r="AI174" s="6">
        <f ca="1">LOOKUP(AC174,P164:P183,V164:V183)</f>
        <v>0</v>
      </c>
      <c r="AJ174" s="6">
        <f ca="1">LOOKUP(AC174,P164:P183,W164:W183)</f>
        <v>0</v>
      </c>
      <c r="AK174" s="8">
        <f ca="1">LOOKUP(AC174,P164:P183,X164:X183)</f>
        <v>0</v>
      </c>
      <c r="AL174" s="8">
        <f ca="1">LOOKUP(AC174,P164:P183,Y164:Y183)</f>
        <v>0</v>
      </c>
    </row>
    <row r="175" spans="5:38" x14ac:dyDescent="0.25">
      <c r="E175" s="81" t="str">
        <f t="shared" si="131"/>
        <v>R.C.D.Mallorca</v>
      </c>
      <c r="F175" s="85">
        <f ca="1">SUMIF(INDIRECT(F163),'1-Configuracion'!E175,INDIRECT(G163))+SUMIF(INDIRECT(H163),'1-Configuracion'!E175,INDIRECT(I163))</f>
        <v>0</v>
      </c>
      <c r="G175" s="6">
        <f ca="1">SUMIF(INDIRECT(F163),'1-Configuracion'!E175,INDIRECT(J163))+SUMIF(INDIRECT(H163),'1-Configuracion'!E175,INDIRECT(J163))</f>
        <v>0</v>
      </c>
      <c r="H175" s="6">
        <f t="shared" ca="1" si="132"/>
        <v>0</v>
      </c>
      <c r="I175" s="6">
        <f t="shared" ca="1" si="133"/>
        <v>0</v>
      </c>
      <c r="J175" s="6">
        <f t="shared" ca="1" si="134"/>
        <v>0</v>
      </c>
      <c r="K175" s="6">
        <f ca="1">SUMIF(INDIRECT(F163),'1-Configuracion'!E175,INDIRECT(K163))+SUMIF(INDIRECT(H163),'1-Configuracion'!E175,INDIRECT(L163))</f>
        <v>0</v>
      </c>
      <c r="L175" s="6">
        <f ca="1">SUMIF(INDIRECT(F163),'1-Configuracion'!E175,INDIRECT(L163))+SUMIF(INDIRECT(H163),'1-Configuracion'!E175,INDIRECT(K163))</f>
        <v>0</v>
      </c>
      <c r="M175" s="100">
        <f t="shared" ca="1" si="135"/>
        <v>0</v>
      </c>
      <c r="N175" s="56">
        <f t="shared" ca="1" si="136"/>
        <v>0</v>
      </c>
      <c r="P175" s="81" t="str">
        <f t="shared" si="137"/>
        <v>R.C.D.Mallorca</v>
      </c>
      <c r="Q175" s="85">
        <f t="shared" ca="1" si="138"/>
        <v>0</v>
      </c>
      <c r="R175" s="6">
        <f t="shared" ca="1" si="123"/>
        <v>0</v>
      </c>
      <c r="S175" s="6">
        <f t="shared" ca="1" si="124"/>
        <v>0</v>
      </c>
      <c r="T175" s="6">
        <f t="shared" ca="1" si="125"/>
        <v>0</v>
      </c>
      <c r="U175" s="6">
        <f t="shared" ca="1" si="126"/>
        <v>0</v>
      </c>
      <c r="V175" s="6">
        <f t="shared" ca="1" si="127"/>
        <v>0</v>
      </c>
      <c r="W175" s="6">
        <f t="shared" ca="1" si="128"/>
        <v>0</v>
      </c>
      <c r="X175" s="8">
        <f t="shared" ca="1" si="129"/>
        <v>0</v>
      </c>
      <c r="Y175" s="8">
        <f t="shared" ca="1" si="130"/>
        <v>0</v>
      </c>
      <c r="Z175" s="61" t="e">
        <f ca="1">MATCH(P175,AC164:AC183,0)</f>
        <v>#N/A</v>
      </c>
      <c r="AB175">
        <v>12</v>
      </c>
      <c r="AC175" s="81" t="str">
        <f ca="1">INDEX(P164:P183,MATCH(LARGE(Y164:Y183,AB175),Y164:Y183,0))</f>
        <v>Atlethic Club</v>
      </c>
      <c r="AD175" s="85">
        <f ca="1">LOOKUP(AC175,P164:P183,Q164:Q183)</f>
        <v>0</v>
      </c>
      <c r="AE175" s="6">
        <f ca="1">LOOKUP(AC175,P164:P183,R164:R183)</f>
        <v>0</v>
      </c>
      <c r="AF175" s="6">
        <f ca="1">LOOKUP(AC175,P164:P183,S164:S183)</f>
        <v>0</v>
      </c>
      <c r="AG175" s="6">
        <f ca="1">LOOKUP(AC175,P164:P183,T164:T183)</f>
        <v>0</v>
      </c>
      <c r="AH175" s="6">
        <f ca="1">LOOKUP(AC175,P164:P183,U164:U183)</f>
        <v>0</v>
      </c>
      <c r="AI175" s="6">
        <f ca="1">LOOKUP(AC175,P164:P183,V164:V183)</f>
        <v>0</v>
      </c>
      <c r="AJ175" s="6">
        <f ca="1">LOOKUP(AC175,P164:P183,W164:W183)</f>
        <v>0</v>
      </c>
      <c r="AK175" s="8">
        <f ca="1">LOOKUP(AC175,P164:P183,X164:X183)</f>
        <v>0</v>
      </c>
      <c r="AL175" s="8">
        <f ca="1">LOOKUP(AC175,P164:P183,Y164:Y183)</f>
        <v>0</v>
      </c>
    </row>
    <row r="176" spans="5:38" x14ac:dyDescent="0.25">
      <c r="E176" s="81" t="str">
        <f t="shared" si="131"/>
        <v>Rayo Vallecano</v>
      </c>
      <c r="F176" s="85">
        <f ca="1">SUMIF(INDIRECT(F163),'1-Configuracion'!E176,INDIRECT(G163))+SUMIF(INDIRECT(H163),'1-Configuracion'!E176,INDIRECT(I163))</f>
        <v>0</v>
      </c>
      <c r="G176" s="6">
        <f ca="1">SUMIF(INDIRECT(F163),'1-Configuracion'!E176,INDIRECT(J163))+SUMIF(INDIRECT(H163),'1-Configuracion'!E176,INDIRECT(J163))</f>
        <v>0</v>
      </c>
      <c r="H176" s="6">
        <f t="shared" ca="1" si="132"/>
        <v>0</v>
      </c>
      <c r="I176" s="6">
        <f t="shared" ca="1" si="133"/>
        <v>0</v>
      </c>
      <c r="J176" s="6">
        <f t="shared" ca="1" si="134"/>
        <v>0</v>
      </c>
      <c r="K176" s="6">
        <f ca="1">SUMIF(INDIRECT(F163),'1-Configuracion'!E176,INDIRECT(K163))+SUMIF(INDIRECT(H163),'1-Configuracion'!E176,INDIRECT(L163))</f>
        <v>0</v>
      </c>
      <c r="L176" s="6">
        <f ca="1">SUMIF(INDIRECT(F163),'1-Configuracion'!E176,INDIRECT(L163))+SUMIF(INDIRECT(H163),'1-Configuracion'!E176,INDIRECT(K163))</f>
        <v>0</v>
      </c>
      <c r="M176" s="100">
        <f t="shared" ca="1" si="135"/>
        <v>0</v>
      </c>
      <c r="N176" s="56">
        <f t="shared" ca="1" si="136"/>
        <v>0</v>
      </c>
      <c r="P176" s="81" t="str">
        <f t="shared" si="137"/>
        <v>Rayo Vallecano</v>
      </c>
      <c r="Q176" s="85">
        <f t="shared" ca="1" si="138"/>
        <v>0</v>
      </c>
      <c r="R176" s="6">
        <f t="shared" ca="1" si="123"/>
        <v>0</v>
      </c>
      <c r="S176" s="6">
        <f t="shared" ca="1" si="124"/>
        <v>0</v>
      </c>
      <c r="T176" s="6">
        <f t="shared" ca="1" si="125"/>
        <v>0</v>
      </c>
      <c r="U176" s="6">
        <f t="shared" ca="1" si="126"/>
        <v>0</v>
      </c>
      <c r="V176" s="6">
        <f t="shared" ca="1" si="127"/>
        <v>0</v>
      </c>
      <c r="W176" s="6">
        <f t="shared" ca="1" si="128"/>
        <v>0</v>
      </c>
      <c r="X176" s="8">
        <f t="shared" ca="1" si="129"/>
        <v>0</v>
      </c>
      <c r="Y176" s="8">
        <f t="shared" ca="1" si="130"/>
        <v>0</v>
      </c>
      <c r="Z176" s="61" t="e">
        <f ca="1">MATCH(P176,AC164:AC183,0)</f>
        <v>#N/A</v>
      </c>
      <c r="AB176">
        <v>13</v>
      </c>
      <c r="AC176" s="81" t="str">
        <f ca="1">INDEX(P164:P183,MATCH(LARGE(Y164:Y183,AB176),Y164:Y183,0))</f>
        <v>Atlethic Club</v>
      </c>
      <c r="AD176" s="85">
        <f ca="1">LOOKUP(AC176,P164:P183,Q164:Q183)</f>
        <v>0</v>
      </c>
      <c r="AE176" s="6">
        <f ca="1">LOOKUP(AC176,P164:P183,R164:R183)</f>
        <v>0</v>
      </c>
      <c r="AF176" s="6">
        <f ca="1">LOOKUP(AC176,P164:P183,S164:S183)</f>
        <v>0</v>
      </c>
      <c r="AG176" s="6">
        <f ca="1">LOOKUP(AC176,P164:P183,T164:T183)</f>
        <v>0</v>
      </c>
      <c r="AH176" s="6">
        <f ca="1">LOOKUP(AC176,P164:P183,U164:U183)</f>
        <v>0</v>
      </c>
      <c r="AI176" s="6">
        <f ca="1">LOOKUP(AC176,P164:P183,V164:V183)</f>
        <v>0</v>
      </c>
      <c r="AJ176" s="6">
        <f ca="1">LOOKUP(AC176,P164:P183,W164:W183)</f>
        <v>0</v>
      </c>
      <c r="AK176" s="8">
        <f ca="1">LOOKUP(AC176,P164:P183,X164:X183)</f>
        <v>0</v>
      </c>
      <c r="AL176" s="8">
        <f ca="1">LOOKUP(AC176,P164:P183,Y164:Y183)</f>
        <v>0</v>
      </c>
    </row>
    <row r="177" spans="5:38" x14ac:dyDescent="0.25">
      <c r="E177" s="81" t="str">
        <f t="shared" si="131"/>
        <v>Real Betis Balompié</v>
      </c>
      <c r="F177" s="85">
        <f ca="1">SUMIF(INDIRECT(F163),'1-Configuracion'!E177,INDIRECT(G163))+SUMIF(INDIRECT(H163),'1-Configuracion'!E177,INDIRECT(I163))</f>
        <v>0</v>
      </c>
      <c r="G177" s="6">
        <f ca="1">SUMIF(INDIRECT(F163),'1-Configuracion'!E177,INDIRECT(J163))+SUMIF(INDIRECT(H163),'1-Configuracion'!E177,INDIRECT(J163))</f>
        <v>0</v>
      </c>
      <c r="H177" s="6">
        <f t="shared" ca="1" si="132"/>
        <v>0</v>
      </c>
      <c r="I177" s="6">
        <f t="shared" ca="1" si="133"/>
        <v>0</v>
      </c>
      <c r="J177" s="6">
        <f t="shared" ca="1" si="134"/>
        <v>0</v>
      </c>
      <c r="K177" s="6">
        <f ca="1">SUMIF(INDIRECT(F163),'1-Configuracion'!E177,INDIRECT(K163))+SUMIF(INDIRECT(H163),'1-Configuracion'!E177,INDIRECT(L163))</f>
        <v>0</v>
      </c>
      <c r="L177" s="6">
        <f ca="1">SUMIF(INDIRECT(F163),'1-Configuracion'!E177,INDIRECT(L163))+SUMIF(INDIRECT(H163),'1-Configuracion'!E177,INDIRECT(K163))</f>
        <v>0</v>
      </c>
      <c r="M177" s="100">
        <f t="shared" ca="1" si="135"/>
        <v>0</v>
      </c>
      <c r="N177" s="56">
        <f t="shared" ca="1" si="136"/>
        <v>0</v>
      </c>
      <c r="P177" s="81" t="str">
        <f t="shared" si="137"/>
        <v>Real Betis Balompié</v>
      </c>
      <c r="Q177" s="85">
        <f t="shared" ca="1" si="138"/>
        <v>0</v>
      </c>
      <c r="R177" s="6">
        <f t="shared" ca="1" si="123"/>
        <v>0</v>
      </c>
      <c r="S177" s="6">
        <f t="shared" ca="1" si="124"/>
        <v>0</v>
      </c>
      <c r="T177" s="6">
        <f t="shared" ca="1" si="125"/>
        <v>0</v>
      </c>
      <c r="U177" s="6">
        <f t="shared" ca="1" si="126"/>
        <v>0</v>
      </c>
      <c r="V177" s="6">
        <f t="shared" ca="1" si="127"/>
        <v>0</v>
      </c>
      <c r="W177" s="6">
        <f t="shared" ca="1" si="128"/>
        <v>0</v>
      </c>
      <c r="X177" s="8">
        <f t="shared" ca="1" si="129"/>
        <v>0</v>
      </c>
      <c r="Y177" s="8">
        <f t="shared" ca="1" si="130"/>
        <v>0</v>
      </c>
      <c r="Z177" s="61" t="e">
        <f ca="1">MATCH(P177,AC164:AC183,0)</f>
        <v>#N/A</v>
      </c>
      <c r="AB177">
        <v>14</v>
      </c>
      <c r="AC177" s="81" t="str">
        <f ca="1">INDEX(P164:P183,MATCH(LARGE(Y164:Y183,AB177),Y164:Y183,0))</f>
        <v>Atlethic Club</v>
      </c>
      <c r="AD177" s="85">
        <f ca="1">LOOKUP(AC177,P164:P183,Q164:Q183)</f>
        <v>0</v>
      </c>
      <c r="AE177" s="6">
        <f ca="1">LOOKUP(AC177,P164:P183,R164:R183)</f>
        <v>0</v>
      </c>
      <c r="AF177" s="6">
        <f ca="1">LOOKUP(AC177,P164:P183,S164:S183)</f>
        <v>0</v>
      </c>
      <c r="AG177" s="6">
        <f ca="1">LOOKUP(AC177,P164:P183,T164:T183)</f>
        <v>0</v>
      </c>
      <c r="AH177" s="6">
        <f ca="1">LOOKUP(AC177,P164:P183,U164:U183)</f>
        <v>0</v>
      </c>
      <c r="AI177" s="6">
        <f ca="1">LOOKUP(AC177,P164:P183,V164:V183)</f>
        <v>0</v>
      </c>
      <c r="AJ177" s="6">
        <f ca="1">LOOKUP(AC177,P164:P183,W164:W183)</f>
        <v>0</v>
      </c>
      <c r="AK177" s="8">
        <f ca="1">LOOKUP(AC177,P164:P183,X164:X183)</f>
        <v>0</v>
      </c>
      <c r="AL177" s="8">
        <f ca="1">LOOKUP(AC177,P164:P183,Y164:Y183)</f>
        <v>0</v>
      </c>
    </row>
    <row r="178" spans="5:38" x14ac:dyDescent="0.25">
      <c r="E178" s="81" t="str">
        <f t="shared" si="131"/>
        <v>Real Madrid</v>
      </c>
      <c r="F178" s="85">
        <f ca="1">SUMIF(INDIRECT(F163),'1-Configuracion'!E178,INDIRECT(G163))+SUMIF(INDIRECT(H163),'1-Configuracion'!E178,INDIRECT(I163))</f>
        <v>0</v>
      </c>
      <c r="G178" s="6">
        <f ca="1">SUMIF(INDIRECT(F163),'1-Configuracion'!E178,INDIRECT(J163))+SUMIF(INDIRECT(H163),'1-Configuracion'!E178,INDIRECT(J163))</f>
        <v>0</v>
      </c>
      <c r="H178" s="6">
        <f t="shared" ca="1" si="132"/>
        <v>0</v>
      </c>
      <c r="I178" s="6">
        <f t="shared" ca="1" si="133"/>
        <v>0</v>
      </c>
      <c r="J178" s="6">
        <f t="shared" ca="1" si="134"/>
        <v>0</v>
      </c>
      <c r="K178" s="6">
        <f ca="1">SUMIF(INDIRECT(F163),'1-Configuracion'!E178,INDIRECT(K163))+SUMIF(INDIRECT(H163),'1-Configuracion'!E178,INDIRECT(L163))</f>
        <v>0</v>
      </c>
      <c r="L178" s="6">
        <f ca="1">SUMIF(INDIRECT(F163),'1-Configuracion'!E178,INDIRECT(L163))+SUMIF(INDIRECT(H163),'1-Configuracion'!E178,INDIRECT(K163))</f>
        <v>0</v>
      </c>
      <c r="M178" s="100">
        <f t="shared" ca="1" si="135"/>
        <v>0</v>
      </c>
      <c r="N178" s="56">
        <f t="shared" ca="1" si="136"/>
        <v>0</v>
      </c>
      <c r="P178" s="81" t="str">
        <f t="shared" si="137"/>
        <v>Real Madrid</v>
      </c>
      <c r="Q178" s="85">
        <f t="shared" ca="1" si="138"/>
        <v>0</v>
      </c>
      <c r="R178" s="6">
        <f t="shared" ca="1" si="123"/>
        <v>0</v>
      </c>
      <c r="S178" s="6">
        <f t="shared" ca="1" si="124"/>
        <v>0</v>
      </c>
      <c r="T178" s="6">
        <f t="shared" ca="1" si="125"/>
        <v>0</v>
      </c>
      <c r="U178" s="6">
        <f t="shared" ca="1" si="126"/>
        <v>0</v>
      </c>
      <c r="V178" s="6">
        <f t="shared" ca="1" si="127"/>
        <v>0</v>
      </c>
      <c r="W178" s="6">
        <f t="shared" ca="1" si="128"/>
        <v>0</v>
      </c>
      <c r="X178" s="8">
        <f t="shared" ca="1" si="129"/>
        <v>0</v>
      </c>
      <c r="Y178" s="8">
        <f t="shared" ca="1" si="130"/>
        <v>0</v>
      </c>
      <c r="Z178" s="61" t="e">
        <f ca="1">MATCH(P178,AC164:AC183,0)</f>
        <v>#N/A</v>
      </c>
      <c r="AB178">
        <v>15</v>
      </c>
      <c r="AC178" s="81" t="str">
        <f ca="1">INDEX(P164:P183,MATCH(LARGE(Y164:Y183,AB178),Y164:Y183,0))</f>
        <v>Atlethic Club</v>
      </c>
      <c r="AD178" s="85">
        <f ca="1">LOOKUP(AC178,P164:P183,Q164:Q183)</f>
        <v>0</v>
      </c>
      <c r="AE178" s="6">
        <f ca="1">LOOKUP(AC178,P164:P183,R164:R183)</f>
        <v>0</v>
      </c>
      <c r="AF178" s="6">
        <f ca="1">LOOKUP(AC178,P164:P183,S164:S183)</f>
        <v>0</v>
      </c>
      <c r="AG178" s="6">
        <f ca="1">LOOKUP(AC178,P164:P183,T164:T183)</f>
        <v>0</v>
      </c>
      <c r="AH178" s="6">
        <f ca="1">LOOKUP(AC178,P164:P183,U164:U183)</f>
        <v>0</v>
      </c>
      <c r="AI178" s="6">
        <f ca="1">LOOKUP(AC178,P164:P183,V164:V183)</f>
        <v>0</v>
      </c>
      <c r="AJ178" s="6">
        <f ca="1">LOOKUP(AC178,P164:P183,W164:W183)</f>
        <v>0</v>
      </c>
      <c r="AK178" s="8">
        <f ca="1">LOOKUP(AC178,P164:P183,X164:X183)</f>
        <v>0</v>
      </c>
      <c r="AL178" s="8">
        <f ca="1">LOOKUP(AC178,P164:P183,Y164:Y183)</f>
        <v>0</v>
      </c>
    </row>
    <row r="179" spans="5:38" x14ac:dyDescent="0.25">
      <c r="E179" s="81" t="str">
        <f t="shared" si="131"/>
        <v>Real Sociedad</v>
      </c>
      <c r="F179" s="85">
        <f ca="1">SUMIF(INDIRECT(F163),'1-Configuracion'!E179,INDIRECT(G163))+SUMIF(INDIRECT(H163),'1-Configuracion'!E179,INDIRECT(I163))</f>
        <v>0</v>
      </c>
      <c r="G179" s="6">
        <f ca="1">SUMIF(INDIRECT(F163),'1-Configuracion'!E179,INDIRECT(J163))+SUMIF(INDIRECT(H163),'1-Configuracion'!E179,INDIRECT(J163))</f>
        <v>0</v>
      </c>
      <c r="H179" s="6">
        <f t="shared" ca="1" si="132"/>
        <v>0</v>
      </c>
      <c r="I179" s="6">
        <f t="shared" ca="1" si="133"/>
        <v>0</v>
      </c>
      <c r="J179" s="6">
        <f t="shared" ca="1" si="134"/>
        <v>0</v>
      </c>
      <c r="K179" s="6">
        <f ca="1">SUMIF(INDIRECT(F163),'1-Configuracion'!E179,INDIRECT(K163))+SUMIF(INDIRECT(H163),'1-Configuracion'!E179,INDIRECT(L163))</f>
        <v>0</v>
      </c>
      <c r="L179" s="6">
        <f ca="1">SUMIF(INDIRECT(F163),'1-Configuracion'!E179,INDIRECT(L163))+SUMIF(INDIRECT(H163),'1-Configuracion'!E179,INDIRECT(K163))</f>
        <v>0</v>
      </c>
      <c r="M179" s="100">
        <f t="shared" ca="1" si="135"/>
        <v>0</v>
      </c>
      <c r="N179" s="56">
        <f t="shared" ca="1" si="136"/>
        <v>0</v>
      </c>
      <c r="P179" s="81" t="str">
        <f t="shared" si="137"/>
        <v>Real Sociedad</v>
      </c>
      <c r="Q179" s="85">
        <f t="shared" ca="1" si="138"/>
        <v>0</v>
      </c>
      <c r="R179" s="6">
        <f t="shared" ca="1" si="123"/>
        <v>0</v>
      </c>
      <c r="S179" s="6">
        <f t="shared" ca="1" si="124"/>
        <v>0</v>
      </c>
      <c r="T179" s="6">
        <f t="shared" ca="1" si="125"/>
        <v>0</v>
      </c>
      <c r="U179" s="6">
        <f t="shared" ca="1" si="126"/>
        <v>0</v>
      </c>
      <c r="V179" s="6">
        <f t="shared" ca="1" si="127"/>
        <v>0</v>
      </c>
      <c r="W179" s="6">
        <f t="shared" ca="1" si="128"/>
        <v>0</v>
      </c>
      <c r="X179" s="8">
        <f t="shared" ca="1" si="129"/>
        <v>0</v>
      </c>
      <c r="Y179" s="8">
        <f t="shared" ca="1" si="130"/>
        <v>0</v>
      </c>
      <c r="Z179" s="61" t="e">
        <f ca="1">MATCH(P179,AC164:AC183,0)</f>
        <v>#N/A</v>
      </c>
      <c r="AB179">
        <v>16</v>
      </c>
      <c r="AC179" s="81" t="str">
        <f ca="1">INDEX(P164:P183,MATCH(LARGE(Y164:Y183,AB179),Y164:Y183,0))</f>
        <v>Atlethic Club</v>
      </c>
      <c r="AD179" s="85">
        <f ca="1">LOOKUP(AC179,P164:P183,Q164:Q183)</f>
        <v>0</v>
      </c>
      <c r="AE179" s="6">
        <f ca="1">LOOKUP(AC179,P164:P183,R164:R183)</f>
        <v>0</v>
      </c>
      <c r="AF179" s="6">
        <f ca="1">LOOKUP(AC179,P164:P183,S164:S183)</f>
        <v>0</v>
      </c>
      <c r="AG179" s="6">
        <f ca="1">LOOKUP(AC179,P164:P183,T164:T183)</f>
        <v>0</v>
      </c>
      <c r="AH179" s="6">
        <f ca="1">LOOKUP(AC179,P164:P183,U164:U183)</f>
        <v>0</v>
      </c>
      <c r="AI179" s="6">
        <f ca="1">LOOKUP(AC179,P164:P183,V164:V183)</f>
        <v>0</v>
      </c>
      <c r="AJ179" s="6">
        <f ca="1">LOOKUP(AC179,P164:P183,W164:W183)</f>
        <v>0</v>
      </c>
      <c r="AK179" s="8">
        <f ca="1">LOOKUP(AC179,P164:P183,X164:X183)</f>
        <v>0</v>
      </c>
      <c r="AL179" s="8">
        <f ca="1">LOOKUP(AC179,P164:P183,Y164:Y183)</f>
        <v>0</v>
      </c>
    </row>
    <row r="180" spans="5:38" x14ac:dyDescent="0.25">
      <c r="E180" s="81" t="str">
        <f t="shared" si="131"/>
        <v>Real Valladolid</v>
      </c>
      <c r="F180" s="85">
        <f ca="1">SUMIF(INDIRECT(F163),'1-Configuracion'!E180,INDIRECT(G163))+SUMIF(INDIRECT(H163),'1-Configuracion'!E180,INDIRECT(I163))</f>
        <v>0</v>
      </c>
      <c r="G180" s="6">
        <f ca="1">SUMIF(INDIRECT(F163),'1-Configuracion'!E180,INDIRECT(J163))+SUMIF(INDIRECT(H163),'1-Configuracion'!E180,INDIRECT(J163))</f>
        <v>0</v>
      </c>
      <c r="H180" s="6">
        <f t="shared" ca="1" si="132"/>
        <v>0</v>
      </c>
      <c r="I180" s="6">
        <f t="shared" ca="1" si="133"/>
        <v>0</v>
      </c>
      <c r="J180" s="6">
        <f t="shared" ca="1" si="134"/>
        <v>0</v>
      </c>
      <c r="K180" s="6">
        <f ca="1">SUMIF(INDIRECT(F163),'1-Configuracion'!E180,INDIRECT(K163))+SUMIF(INDIRECT(H163),'1-Configuracion'!E180,INDIRECT(L163))</f>
        <v>0</v>
      </c>
      <c r="L180" s="6">
        <f ca="1">SUMIF(INDIRECT(F163),'1-Configuracion'!E180,INDIRECT(L163))+SUMIF(INDIRECT(H163),'1-Configuracion'!E180,INDIRECT(K163))</f>
        <v>0</v>
      </c>
      <c r="M180" s="100">
        <f t="shared" ca="1" si="135"/>
        <v>0</v>
      </c>
      <c r="N180" s="56">
        <f t="shared" ca="1" si="136"/>
        <v>0</v>
      </c>
      <c r="P180" s="81" t="str">
        <f t="shared" si="137"/>
        <v>Real Valladolid</v>
      </c>
      <c r="Q180" s="85">
        <f t="shared" ca="1" si="138"/>
        <v>0</v>
      </c>
      <c r="R180" s="6">
        <f t="shared" ca="1" si="123"/>
        <v>0</v>
      </c>
      <c r="S180" s="6">
        <f t="shared" ca="1" si="124"/>
        <v>0</v>
      </c>
      <c r="T180" s="6">
        <f t="shared" ca="1" si="125"/>
        <v>0</v>
      </c>
      <c r="U180" s="6">
        <f t="shared" ca="1" si="126"/>
        <v>0</v>
      </c>
      <c r="V180" s="6">
        <f t="shared" ca="1" si="127"/>
        <v>0</v>
      </c>
      <c r="W180" s="6">
        <f t="shared" ca="1" si="128"/>
        <v>0</v>
      </c>
      <c r="X180" s="8">
        <f t="shared" ca="1" si="129"/>
        <v>0</v>
      </c>
      <c r="Y180" s="8">
        <f t="shared" ca="1" si="130"/>
        <v>0</v>
      </c>
      <c r="Z180" s="61" t="e">
        <f ca="1">MATCH(P180,AC164:AC183,0)</f>
        <v>#N/A</v>
      </c>
      <c r="AB180">
        <v>17</v>
      </c>
      <c r="AC180" s="81" t="str">
        <f ca="1">INDEX(P164:P183,MATCH(LARGE(Y164:Y183,AB180),Y164:Y183,0))</f>
        <v>Atlethic Club</v>
      </c>
      <c r="AD180" s="85">
        <f ca="1">LOOKUP(AC180,P164:P183,Q164:Q183)</f>
        <v>0</v>
      </c>
      <c r="AE180" s="6">
        <f ca="1">LOOKUP(AC180,P164:P183,R164:R183)</f>
        <v>0</v>
      </c>
      <c r="AF180" s="6">
        <f ca="1">LOOKUP(AC180,P164:P183,S164:S183)</f>
        <v>0</v>
      </c>
      <c r="AG180" s="6">
        <f ca="1">LOOKUP(AC180,P164:P183,T164:T183)</f>
        <v>0</v>
      </c>
      <c r="AH180" s="6">
        <f ca="1">LOOKUP(AC180,P164:P183,U164:U183)</f>
        <v>0</v>
      </c>
      <c r="AI180" s="6">
        <f ca="1">LOOKUP(AC180,P164:P183,V164:V183)</f>
        <v>0</v>
      </c>
      <c r="AJ180" s="6">
        <f ca="1">LOOKUP(AC180,P164:P183,W164:W183)</f>
        <v>0</v>
      </c>
      <c r="AK180" s="8">
        <f ca="1">LOOKUP(AC180,P164:P183,X164:X183)</f>
        <v>0</v>
      </c>
      <c r="AL180" s="8">
        <f ca="1">LOOKUP(AC180,P164:P183,Y164:Y183)</f>
        <v>0</v>
      </c>
    </row>
    <row r="181" spans="5:38" x14ac:dyDescent="0.25">
      <c r="E181" s="81" t="str">
        <f t="shared" si="131"/>
        <v>Real Zaragoza</v>
      </c>
      <c r="F181" s="85">
        <f ca="1">SUMIF(INDIRECT(F163),'1-Configuracion'!E181,INDIRECT(G163))+SUMIF(INDIRECT(H163),'1-Configuracion'!E181,INDIRECT(I163))</f>
        <v>0</v>
      </c>
      <c r="G181" s="6">
        <f ca="1">SUMIF(INDIRECT(F163),'1-Configuracion'!E181,INDIRECT(J163))+SUMIF(INDIRECT(H163),'1-Configuracion'!E181,INDIRECT(J163))</f>
        <v>0</v>
      </c>
      <c r="H181" s="6">
        <f t="shared" ca="1" si="132"/>
        <v>0</v>
      </c>
      <c r="I181" s="6">
        <f t="shared" ca="1" si="133"/>
        <v>0</v>
      </c>
      <c r="J181" s="6">
        <f t="shared" ca="1" si="134"/>
        <v>0</v>
      </c>
      <c r="K181" s="6">
        <f ca="1">SUMIF(INDIRECT(F163),'1-Configuracion'!E181,INDIRECT(K163))+SUMIF(INDIRECT(H163),'1-Configuracion'!E181,INDIRECT(L163))</f>
        <v>0</v>
      </c>
      <c r="L181" s="6">
        <f ca="1">SUMIF(INDIRECT(F163),'1-Configuracion'!E181,INDIRECT(L163))+SUMIF(INDIRECT(H163),'1-Configuracion'!E181,INDIRECT(K163))</f>
        <v>0</v>
      </c>
      <c r="M181" s="100">
        <f t="shared" ca="1" si="135"/>
        <v>0</v>
      </c>
      <c r="N181" s="56">
        <f t="shared" ca="1" si="136"/>
        <v>0</v>
      </c>
      <c r="P181" s="81" t="str">
        <f t="shared" si="137"/>
        <v>Real Zaragoza</v>
      </c>
      <c r="Q181" s="85">
        <f t="shared" ca="1" si="138"/>
        <v>0</v>
      </c>
      <c r="R181" s="6">
        <f t="shared" ca="1" si="123"/>
        <v>0</v>
      </c>
      <c r="S181" s="6">
        <f t="shared" ca="1" si="124"/>
        <v>0</v>
      </c>
      <c r="T181" s="6">
        <f t="shared" ca="1" si="125"/>
        <v>0</v>
      </c>
      <c r="U181" s="6">
        <f t="shared" ca="1" si="126"/>
        <v>0</v>
      </c>
      <c r="V181" s="6">
        <f t="shared" ca="1" si="127"/>
        <v>0</v>
      </c>
      <c r="W181" s="6">
        <f t="shared" ca="1" si="128"/>
        <v>0</v>
      </c>
      <c r="X181" s="8">
        <f t="shared" ca="1" si="129"/>
        <v>0</v>
      </c>
      <c r="Y181" s="8">
        <f t="shared" ca="1" si="130"/>
        <v>0</v>
      </c>
      <c r="Z181" s="61" t="e">
        <f ca="1">MATCH(P181,AC164:AC183,0)</f>
        <v>#N/A</v>
      </c>
      <c r="AB181">
        <v>18</v>
      </c>
      <c r="AC181" s="81" t="str">
        <f ca="1">INDEX(P164:P183,MATCH(LARGE(Y164:Y183,AB181),Y164:Y183,0))</f>
        <v>Atlethic Club</v>
      </c>
      <c r="AD181" s="85">
        <f ca="1">LOOKUP(AC181,P164:P183,Q164:Q183)</f>
        <v>0</v>
      </c>
      <c r="AE181" s="6">
        <f ca="1">LOOKUP(AC181,P164:P183,R164:R183)</f>
        <v>0</v>
      </c>
      <c r="AF181" s="6">
        <f ca="1">LOOKUP(AC181,P164:P183,S164:S183)</f>
        <v>0</v>
      </c>
      <c r="AG181" s="6">
        <f ca="1">LOOKUP(AC181,P164:P183,T164:T183)</f>
        <v>0</v>
      </c>
      <c r="AH181" s="6">
        <f ca="1">LOOKUP(AC181,P164:P183,U164:U183)</f>
        <v>0</v>
      </c>
      <c r="AI181" s="6">
        <f ca="1">LOOKUP(AC181,P164:P183,V164:V183)</f>
        <v>0</v>
      </c>
      <c r="AJ181" s="6">
        <f ca="1">LOOKUP(AC181,P164:P183,W164:W183)</f>
        <v>0</v>
      </c>
      <c r="AK181" s="8">
        <f ca="1">LOOKUP(AC181,P164:P183,X164:X183)</f>
        <v>0</v>
      </c>
      <c r="AL181" s="8">
        <f ca="1">LOOKUP(AC181,P164:P183,Y164:Y183)</f>
        <v>0</v>
      </c>
    </row>
    <row r="182" spans="5:38" x14ac:dyDescent="0.25">
      <c r="E182" s="81" t="str">
        <f t="shared" si="131"/>
        <v>Sevilla F.C.</v>
      </c>
      <c r="F182" s="85">
        <f ca="1">SUMIF(INDIRECT(F163),'1-Configuracion'!E182,INDIRECT(G163))+SUMIF(INDIRECT(H163),'1-Configuracion'!E182,INDIRECT(I163))</f>
        <v>0</v>
      </c>
      <c r="G182" s="6">
        <f ca="1">SUMIF(INDIRECT(F163),'1-Configuracion'!E182,INDIRECT(J163))+SUMIF(INDIRECT(H163),'1-Configuracion'!E182,INDIRECT(J163))</f>
        <v>0</v>
      </c>
      <c r="H182" s="6">
        <f t="shared" ca="1" si="132"/>
        <v>0</v>
      </c>
      <c r="I182" s="6">
        <f t="shared" ca="1" si="133"/>
        <v>0</v>
      </c>
      <c r="J182" s="6">
        <f t="shared" ca="1" si="134"/>
        <v>0</v>
      </c>
      <c r="K182" s="6">
        <f ca="1">SUMIF(INDIRECT(F163),'1-Configuracion'!E182,INDIRECT(K163))+SUMIF(INDIRECT(H163),'1-Configuracion'!E182,INDIRECT(L163))</f>
        <v>0</v>
      </c>
      <c r="L182" s="6">
        <f ca="1">SUMIF(INDIRECT(F163),'1-Configuracion'!E182,INDIRECT(L163))+SUMIF(INDIRECT(H163),'1-Configuracion'!E182,INDIRECT(K163))</f>
        <v>0</v>
      </c>
      <c r="M182" s="100">
        <f t="shared" ca="1" si="135"/>
        <v>0</v>
      </c>
      <c r="N182" s="56">
        <f t="shared" ca="1" si="136"/>
        <v>0</v>
      </c>
      <c r="P182" s="81" t="str">
        <f t="shared" si="137"/>
        <v>Sevilla F.C.</v>
      </c>
      <c r="Q182" s="85">
        <f t="shared" ca="1" si="138"/>
        <v>0</v>
      </c>
      <c r="R182" s="6">
        <f t="shared" ca="1" si="123"/>
        <v>0</v>
      </c>
      <c r="S182" s="6">
        <f t="shared" ca="1" si="124"/>
        <v>0</v>
      </c>
      <c r="T182" s="6">
        <f t="shared" ca="1" si="125"/>
        <v>0</v>
      </c>
      <c r="U182" s="6">
        <f t="shared" ca="1" si="126"/>
        <v>0</v>
      </c>
      <c r="V182" s="6">
        <f t="shared" ca="1" si="127"/>
        <v>0</v>
      </c>
      <c r="W182" s="6">
        <f t="shared" ca="1" si="128"/>
        <v>0</v>
      </c>
      <c r="X182" s="8">
        <f t="shared" ca="1" si="129"/>
        <v>0</v>
      </c>
      <c r="Y182" s="8">
        <f t="shared" ca="1" si="130"/>
        <v>0</v>
      </c>
      <c r="Z182" s="61" t="e">
        <f ca="1">MATCH(P182,AC164:AC183,0)</f>
        <v>#N/A</v>
      </c>
      <c r="AB182">
        <v>19</v>
      </c>
      <c r="AC182" s="81" t="str">
        <f ca="1">INDEX(P164:P183,MATCH(LARGE(Y164:Y183,AB182),Y164:Y183,0))</f>
        <v>Atlethic Club</v>
      </c>
      <c r="AD182" s="85">
        <f ca="1">LOOKUP(AC182,P164:P183,Q164:Q183)</f>
        <v>0</v>
      </c>
      <c r="AE182" s="6">
        <f ca="1">LOOKUP(AC182,P164:P183,R164:R183)</f>
        <v>0</v>
      </c>
      <c r="AF182" s="6">
        <f ca="1">LOOKUP(AC182,P164:P183,S164:S183)</f>
        <v>0</v>
      </c>
      <c r="AG182" s="6">
        <f ca="1">LOOKUP(AC182,P164:P183,T164:T183)</f>
        <v>0</v>
      </c>
      <c r="AH182" s="6">
        <f ca="1">LOOKUP(AC182,P164:P183,U164:U183)</f>
        <v>0</v>
      </c>
      <c r="AI182" s="6">
        <f ca="1">LOOKUP(AC182,P164:P183,V164:V183)</f>
        <v>0</v>
      </c>
      <c r="AJ182" s="6">
        <f ca="1">LOOKUP(AC182,P164:P183,W164:W183)</f>
        <v>0</v>
      </c>
      <c r="AK182" s="8">
        <f ca="1">LOOKUP(AC182,P164:P183,X164:X183)</f>
        <v>0</v>
      </c>
      <c r="AL182" s="8">
        <f ca="1">LOOKUP(AC182,P164:P183,Y164:Y183)</f>
        <v>0</v>
      </c>
    </row>
    <row r="183" spans="5:38" ht="15.75" thickBot="1" x14ac:dyDescent="0.3">
      <c r="E183" s="82" t="str">
        <f t="shared" si="131"/>
        <v>Valencia C.F.</v>
      </c>
      <c r="F183" s="86">
        <f ca="1">SUMIF(INDIRECT(F163),'1-Configuracion'!E183,INDIRECT(G163))+SUMIF(INDIRECT(H163),'1-Configuracion'!E183,INDIRECT(I163))</f>
        <v>0</v>
      </c>
      <c r="G183" s="34">
        <f ca="1">SUMIF(INDIRECT(F163),'1-Configuracion'!E183,INDIRECT(J163))+SUMIF(INDIRECT(H163),'1-Configuracion'!E183,INDIRECT(J163))</f>
        <v>0</v>
      </c>
      <c r="H183" s="34">
        <f t="shared" ca="1" si="132"/>
        <v>0</v>
      </c>
      <c r="I183" s="34">
        <f t="shared" ca="1" si="133"/>
        <v>0</v>
      </c>
      <c r="J183" s="34">
        <f t="shared" ca="1" si="134"/>
        <v>0</v>
      </c>
      <c r="K183" s="34">
        <f ca="1">SUMIF(INDIRECT(F163),'1-Configuracion'!E183,INDIRECT(K163))+SUMIF(INDIRECT(H163),'1-Configuracion'!E183,INDIRECT(L163))</f>
        <v>0</v>
      </c>
      <c r="L183" s="34">
        <f ca="1">SUMIF(INDIRECT(F163),'1-Configuracion'!E183,INDIRECT(L163))+SUMIF(INDIRECT(H163),'1-Configuracion'!E183,INDIRECT(K163))</f>
        <v>0</v>
      </c>
      <c r="M183" s="101">
        <f t="shared" ca="1" si="135"/>
        <v>0</v>
      </c>
      <c r="N183" s="57">
        <f t="shared" ca="1" si="136"/>
        <v>0</v>
      </c>
      <c r="P183" s="82" t="str">
        <f t="shared" si="137"/>
        <v>Valencia C.F.</v>
      </c>
      <c r="Q183" s="86">
        <f t="shared" ca="1" si="138"/>
        <v>0</v>
      </c>
      <c r="R183" s="34">
        <f t="shared" ca="1" si="123"/>
        <v>0</v>
      </c>
      <c r="S183" s="34">
        <f t="shared" ca="1" si="124"/>
        <v>0</v>
      </c>
      <c r="T183" s="34">
        <f t="shared" ca="1" si="125"/>
        <v>0</v>
      </c>
      <c r="U183" s="34">
        <f t="shared" ca="1" si="126"/>
        <v>0</v>
      </c>
      <c r="V183" s="34">
        <f t="shared" ca="1" si="127"/>
        <v>0</v>
      </c>
      <c r="W183" s="34">
        <f t="shared" ca="1" si="128"/>
        <v>0</v>
      </c>
      <c r="X183" s="37">
        <f t="shared" ca="1" si="129"/>
        <v>0</v>
      </c>
      <c r="Y183" s="37">
        <f t="shared" ca="1" si="130"/>
        <v>0</v>
      </c>
      <c r="Z183" s="61" t="e">
        <f ca="1">MATCH(P183,AC164:AC183,0)</f>
        <v>#N/A</v>
      </c>
      <c r="AB183">
        <v>20</v>
      </c>
      <c r="AC183" s="82" t="str">
        <f ca="1">INDEX(P164:P183,MATCH(LARGE(Y164:Y183,AB183),Y164:Y183,0))</f>
        <v>Atlethic Club</v>
      </c>
      <c r="AD183" s="86">
        <f ca="1">LOOKUP(AC183,P164:P183,Q164:Q183)</f>
        <v>0</v>
      </c>
      <c r="AE183" s="34">
        <f ca="1">LOOKUP(AC183,P164:P183,R164:R183)</f>
        <v>0</v>
      </c>
      <c r="AF183" s="34">
        <f ca="1">LOOKUP(AC183,P164:P183,S164:S183)</f>
        <v>0</v>
      </c>
      <c r="AG183" s="34">
        <f ca="1">LOOKUP(AC183,P164:P183,T164:T183)</f>
        <v>0</v>
      </c>
      <c r="AH183" s="34">
        <f ca="1">LOOKUP(AC183,P164:P183,U164:U183)</f>
        <v>0</v>
      </c>
      <c r="AI183" s="34">
        <f ca="1">LOOKUP(AC183,P164:P183,V164:V183)</f>
        <v>0</v>
      </c>
      <c r="AJ183" s="34">
        <f ca="1">LOOKUP(AC183,P164:P183,W164:W183)</f>
        <v>0</v>
      </c>
      <c r="AK183" s="37">
        <f ca="1">LOOKUP(AC183,P164:P183,X164:X183)</f>
        <v>0</v>
      </c>
      <c r="AL183" s="37">
        <f ca="1">LOOKUP(AC183,P164:P183,Y164:Y183)</f>
        <v>0</v>
      </c>
    </row>
    <row r="184" spans="5:38" ht="15.75" thickBot="1" x14ac:dyDescent="0.3"/>
    <row r="185" spans="5:38" ht="15.75" thickBot="1" x14ac:dyDescent="0.3">
      <c r="E185" s="88">
        <v>9</v>
      </c>
      <c r="F185" s="95" t="s">
        <v>21</v>
      </c>
      <c r="G185" s="95" t="s">
        <v>22</v>
      </c>
      <c r="H185" s="95" t="s">
        <v>23</v>
      </c>
      <c r="I185" s="95" t="s">
        <v>24</v>
      </c>
      <c r="J185" s="95" t="s">
        <v>25</v>
      </c>
      <c r="K185" s="95" t="s">
        <v>26</v>
      </c>
      <c r="L185" s="95" t="s">
        <v>27</v>
      </c>
      <c r="M185" s="96" t="s">
        <v>135</v>
      </c>
      <c r="N185" s="98" t="s">
        <v>136</v>
      </c>
      <c r="P185" s="88">
        <f>E185</f>
        <v>9</v>
      </c>
      <c r="Q185" s="89" t="s">
        <v>21</v>
      </c>
      <c r="R185" s="87" t="s">
        <v>22</v>
      </c>
      <c r="S185" s="83" t="s">
        <v>23</v>
      </c>
      <c r="T185" s="83" t="s">
        <v>24</v>
      </c>
      <c r="U185" s="83" t="s">
        <v>25</v>
      </c>
      <c r="V185" s="83" t="s">
        <v>26</v>
      </c>
      <c r="W185" s="83" t="s">
        <v>27</v>
      </c>
      <c r="X185" s="84" t="s">
        <v>135</v>
      </c>
      <c r="Y185" s="84" t="s">
        <v>136</v>
      </c>
      <c r="AC185" s="88">
        <f>P185</f>
        <v>9</v>
      </c>
      <c r="AD185" s="89" t="s">
        <v>21</v>
      </c>
      <c r="AE185" s="87" t="s">
        <v>22</v>
      </c>
      <c r="AF185" s="83" t="s">
        <v>23</v>
      </c>
      <c r="AG185" s="83" t="s">
        <v>24</v>
      </c>
      <c r="AH185" s="83" t="s">
        <v>25</v>
      </c>
      <c r="AI185" s="83" t="s">
        <v>26</v>
      </c>
      <c r="AJ185" s="83" t="s">
        <v>27</v>
      </c>
      <c r="AK185" s="84" t="s">
        <v>135</v>
      </c>
      <c r="AL185" s="84" t="s">
        <v>136</v>
      </c>
    </row>
    <row r="186" spans="5:38" ht="15.75" thickBot="1" x14ac:dyDescent="0.3">
      <c r="E186" s="91"/>
      <c r="F186" s="93" t="str">
        <f>'1-Rangos'!C9</f>
        <v>'1-Jornadas'!AP5:AP14</v>
      </c>
      <c r="G186" s="93" t="str">
        <f>'1-Rangos'!D9</f>
        <v>'1-Jornadas'!AN5:AN14</v>
      </c>
      <c r="H186" s="93" t="str">
        <f>'1-Rangos'!E9</f>
        <v>'1-Jornadas'!AS5:AS14</v>
      </c>
      <c r="I186" s="93" t="str">
        <f>'1-Rangos'!F9</f>
        <v>'1-Jornadas'!AU5:AU14</v>
      </c>
      <c r="J186" s="93" t="str">
        <f>'1-Rangos'!G9</f>
        <v>'1-Jornadas'!AM5:AM14</v>
      </c>
      <c r="K186" s="93" t="str">
        <f>'1-Rangos'!H9</f>
        <v>'1-Jornadas'!AQ5:AQ14</v>
      </c>
      <c r="L186" s="93" t="str">
        <f>'1-Rangos'!I9</f>
        <v>'1-Jornadas'!AR5:AR14</v>
      </c>
      <c r="M186" s="91"/>
      <c r="N186" s="91"/>
    </row>
    <row r="187" spans="5:38" x14ac:dyDescent="0.25">
      <c r="E187" s="81" t="str">
        <f>E164</f>
        <v>Atlethic Club</v>
      </c>
      <c r="F187" s="97">
        <f ca="1">SUMIF(INDIRECT(F186),'1-Configuracion'!E187,INDIRECT(G186))+SUMIF(INDIRECT(H186),'1-Configuracion'!E187,INDIRECT(I186))</f>
        <v>0</v>
      </c>
      <c r="G187" s="94">
        <f ca="1">SUMIF(INDIRECT(F186),'1-Configuracion'!E187,INDIRECT(J186))+SUMIF(INDIRECT(H186),'1-Configuracion'!E187,INDIRECT(J186))</f>
        <v>0</v>
      </c>
      <c r="H187" s="94">
        <f ca="1">IF(G187&gt;0,IF(F187=3,1,0),0)</f>
        <v>0</v>
      </c>
      <c r="I187" s="94">
        <f ca="1">IF(G187&gt;0,IF(F187=1,1,0),0)</f>
        <v>0</v>
      </c>
      <c r="J187" s="94">
        <f ca="1">IF(G187&gt;0,IF(F187=0,1,0),0)</f>
        <v>0</v>
      </c>
      <c r="K187" s="94">
        <f ca="1">SUMIF(INDIRECT(F186),'1-Configuracion'!E187,INDIRECT(K186))+SUMIF(INDIRECT(H186),'1-Configuracion'!E187,INDIRECT(L186))</f>
        <v>0</v>
      </c>
      <c r="L187" s="94">
        <f ca="1">SUMIF(INDIRECT(F186),'1-Configuracion'!E187,INDIRECT(L186))+SUMIF(INDIRECT(H186),'1-Configuracion'!E187,INDIRECT(K186))</f>
        <v>0</v>
      </c>
      <c r="M187" s="99">
        <f ca="1">K187-L187</f>
        <v>0</v>
      </c>
      <c r="N187" s="102">
        <f ca="1">F187*1000+M187*100+K187</f>
        <v>0</v>
      </c>
      <c r="P187" s="81" t="str">
        <f>E187</f>
        <v>Atlethic Club</v>
      </c>
      <c r="Q187" s="85">
        <f ca="1">F187+Q164</f>
        <v>0</v>
      </c>
      <c r="R187" s="6">
        <f t="shared" ref="R187:R206" ca="1" si="139">G187+R164</f>
        <v>0</v>
      </c>
      <c r="S187" s="6">
        <f t="shared" ref="S187:S206" ca="1" si="140">H187+S164</f>
        <v>0</v>
      </c>
      <c r="T187" s="6">
        <f t="shared" ref="T187:T206" ca="1" si="141">I187+T164</f>
        <v>0</v>
      </c>
      <c r="U187" s="6">
        <f t="shared" ref="U187:U206" ca="1" si="142">J187+U164</f>
        <v>0</v>
      </c>
      <c r="V187" s="6">
        <f t="shared" ref="V187:V206" ca="1" si="143">K187+V164</f>
        <v>0</v>
      </c>
      <c r="W187" s="6">
        <f t="shared" ref="W187:W206" ca="1" si="144">L187+W164</f>
        <v>0</v>
      </c>
      <c r="X187" s="8">
        <f t="shared" ref="X187:X206" ca="1" si="145">M187+X164</f>
        <v>0</v>
      </c>
      <c r="Y187" s="8">
        <f t="shared" ref="Y187:Y206" ca="1" si="146">N187+Y164</f>
        <v>0</v>
      </c>
      <c r="Z187" s="61">
        <f ca="1">MATCH(P187,AC187:AC206,0)</f>
        <v>1</v>
      </c>
      <c r="AB187">
        <v>1</v>
      </c>
      <c r="AC187" s="81" t="str">
        <f ca="1">INDEX(P187:P206,MATCH(LARGE(Y187:Y206,AB187),Y187:Y206,0))</f>
        <v>Atlethic Club</v>
      </c>
      <c r="AD187" s="85">
        <f ca="1">LOOKUP(AC187,P187:P206,Q187:Q206)</f>
        <v>0</v>
      </c>
      <c r="AE187" s="6">
        <f ca="1">LOOKUP(AC187,P187:P206,R187:R206)</f>
        <v>0</v>
      </c>
      <c r="AF187" s="6">
        <f ca="1">LOOKUP(AC187,P187:P206,S187:S206)</f>
        <v>0</v>
      </c>
      <c r="AG187" s="6">
        <f ca="1">LOOKUP(AC187,P187:P206,T187:T206)</f>
        <v>0</v>
      </c>
      <c r="AH187" s="6">
        <f ca="1">LOOKUP(AC187,P187:P206,U187:U206)</f>
        <v>0</v>
      </c>
      <c r="AI187" s="6">
        <f ca="1">LOOKUP(AC187,P187:P206,V187:V206)</f>
        <v>0</v>
      </c>
      <c r="AJ187" s="6">
        <f ca="1">LOOKUP(AC187,P187:P206,W187:W206)</f>
        <v>0</v>
      </c>
      <c r="AK187" s="8">
        <f ca="1">LOOKUP(AC187,P187:P206,X187:X206)</f>
        <v>0</v>
      </c>
      <c r="AL187" s="8">
        <f ca="1">LOOKUP(AC187,P187:P206,Y187:Y206)</f>
        <v>0</v>
      </c>
    </row>
    <row r="188" spans="5:38" x14ac:dyDescent="0.25">
      <c r="E188" s="81" t="str">
        <f t="shared" ref="E188:E206" si="147">E165</f>
        <v>Atlético Madrid</v>
      </c>
      <c r="F188" s="85">
        <f ca="1">SUMIF(INDIRECT(F186),'1-Configuracion'!E188,INDIRECT(G186))+SUMIF(INDIRECT(H186),'1-Configuracion'!E188,INDIRECT(I186))</f>
        <v>0</v>
      </c>
      <c r="G188" s="6">
        <f ca="1">SUMIF(INDIRECT(F186),'1-Configuracion'!E188,INDIRECT(J186))+SUMIF(INDIRECT(H186),'1-Configuracion'!E188,INDIRECT(J186))</f>
        <v>0</v>
      </c>
      <c r="H188" s="6">
        <f t="shared" ref="H188:H206" ca="1" si="148">IF(G188&gt;0,IF(F188=3,1,0),0)</f>
        <v>0</v>
      </c>
      <c r="I188" s="6">
        <f t="shared" ref="I188:I206" ca="1" si="149">IF(G188&gt;0,IF(F188=1,1,0),0)</f>
        <v>0</v>
      </c>
      <c r="J188" s="6">
        <f t="shared" ref="J188:J206" ca="1" si="150">IF(G188&gt;0,IF(F188=0,1,0),0)</f>
        <v>0</v>
      </c>
      <c r="K188" s="6">
        <f ca="1">SUMIF(INDIRECT(F186),'1-Configuracion'!E188,INDIRECT(K186))+SUMIF(INDIRECT(H186),'1-Configuracion'!E188,INDIRECT(L186))</f>
        <v>0</v>
      </c>
      <c r="L188" s="6">
        <f ca="1">SUMIF(INDIRECT(F186),'1-Configuracion'!E188,INDIRECT(L186))+SUMIF(INDIRECT(H186),'1-Configuracion'!E188,INDIRECT(K186))</f>
        <v>0</v>
      </c>
      <c r="M188" s="100">
        <f t="shared" ref="M188:M206" ca="1" si="151">K188-L188</f>
        <v>0</v>
      </c>
      <c r="N188" s="56">
        <f t="shared" ref="N188:N206" ca="1" si="152">F188*1000+M188*100+K188</f>
        <v>0</v>
      </c>
      <c r="P188" s="81" t="str">
        <f t="shared" ref="P188:P206" si="153">E188</f>
        <v>Atlético Madrid</v>
      </c>
      <c r="Q188" s="85">
        <f t="shared" ref="Q188:Q206" ca="1" si="154">F188+Q165</f>
        <v>0</v>
      </c>
      <c r="R188" s="6">
        <f t="shared" ca="1" si="139"/>
        <v>0</v>
      </c>
      <c r="S188" s="6">
        <f t="shared" ca="1" si="140"/>
        <v>0</v>
      </c>
      <c r="T188" s="6">
        <f t="shared" ca="1" si="141"/>
        <v>0</v>
      </c>
      <c r="U188" s="6">
        <f t="shared" ca="1" si="142"/>
        <v>0</v>
      </c>
      <c r="V188" s="6">
        <f t="shared" ca="1" si="143"/>
        <v>0</v>
      </c>
      <c r="W188" s="6">
        <f t="shared" ca="1" si="144"/>
        <v>0</v>
      </c>
      <c r="X188" s="8">
        <f t="shared" ca="1" si="145"/>
        <v>0</v>
      </c>
      <c r="Y188" s="8">
        <f t="shared" ca="1" si="146"/>
        <v>0</v>
      </c>
      <c r="Z188" s="61" t="e">
        <f ca="1">MATCH(P188,AC187:AC206,0)</f>
        <v>#N/A</v>
      </c>
      <c r="AB188">
        <v>2</v>
      </c>
      <c r="AC188" s="81" t="str">
        <f ca="1">INDEX(P187:P206,MATCH(LARGE(Y187:Y206,AB188),Y187:Y206,0))</f>
        <v>Atlethic Club</v>
      </c>
      <c r="AD188" s="85">
        <f ca="1">LOOKUP(AC188,P187:P206,Q187:Q206)</f>
        <v>0</v>
      </c>
      <c r="AE188" s="6">
        <f ca="1">LOOKUP(AC188,P187:P206,R187:R206)</f>
        <v>0</v>
      </c>
      <c r="AF188" s="6">
        <f ca="1">LOOKUP(AC188,P187:P206,S187:S206)</f>
        <v>0</v>
      </c>
      <c r="AG188" s="6">
        <f ca="1">LOOKUP(AC188,P187:P206,T187:T206)</f>
        <v>0</v>
      </c>
      <c r="AH188" s="6">
        <f ca="1">LOOKUP(AC188,P187:P206,U187:U206)</f>
        <v>0</v>
      </c>
      <c r="AI188" s="6">
        <f ca="1">LOOKUP(AC188,P187:P206,V187:V206)</f>
        <v>0</v>
      </c>
      <c r="AJ188" s="6">
        <f ca="1">LOOKUP(AC188,P187:P206,W187:W206)</f>
        <v>0</v>
      </c>
      <c r="AK188" s="8">
        <f ca="1">LOOKUP(AC188,P187:P206,X187:X206)</f>
        <v>0</v>
      </c>
      <c r="AL188" s="8">
        <f ca="1">LOOKUP(AC188,P187:P206,Y187:Y206)</f>
        <v>0</v>
      </c>
    </row>
    <row r="189" spans="5:38" x14ac:dyDescent="0.25">
      <c r="E189" s="81" t="str">
        <f t="shared" si="147"/>
        <v>C.A. Osasuna</v>
      </c>
      <c r="F189" s="85">
        <f ca="1">SUMIF(INDIRECT(F186),'1-Configuracion'!E189,INDIRECT(G186))+SUMIF(INDIRECT(H186),'1-Configuracion'!E189,INDIRECT(I186))</f>
        <v>0</v>
      </c>
      <c r="G189" s="6">
        <f ca="1">SUMIF(INDIRECT(F186),'1-Configuracion'!E189,INDIRECT(J186))+SUMIF(INDIRECT(H186),'1-Configuracion'!E189,INDIRECT(J186))</f>
        <v>0</v>
      </c>
      <c r="H189" s="6">
        <f t="shared" ca="1" si="148"/>
        <v>0</v>
      </c>
      <c r="I189" s="6">
        <f t="shared" ca="1" si="149"/>
        <v>0</v>
      </c>
      <c r="J189" s="6">
        <f t="shared" ca="1" si="150"/>
        <v>0</v>
      </c>
      <c r="K189" s="6">
        <f ca="1">SUMIF(INDIRECT(F186),'1-Configuracion'!E189,INDIRECT(K186))+SUMIF(INDIRECT(H186),'1-Configuracion'!E189,INDIRECT(L186))</f>
        <v>0</v>
      </c>
      <c r="L189" s="6">
        <f ca="1">SUMIF(INDIRECT(F186),'1-Configuracion'!E189,INDIRECT(L186))+SUMIF(INDIRECT(H186),'1-Configuracion'!E189,INDIRECT(K186))</f>
        <v>0</v>
      </c>
      <c r="M189" s="100">
        <f t="shared" ca="1" si="151"/>
        <v>0</v>
      </c>
      <c r="N189" s="56">
        <f t="shared" ca="1" si="152"/>
        <v>0</v>
      </c>
      <c r="P189" s="81" t="str">
        <f t="shared" si="153"/>
        <v>C.A. Osasuna</v>
      </c>
      <c r="Q189" s="85">
        <f t="shared" ca="1" si="154"/>
        <v>0</v>
      </c>
      <c r="R189" s="6">
        <f t="shared" ca="1" si="139"/>
        <v>0</v>
      </c>
      <c r="S189" s="6">
        <f t="shared" ca="1" si="140"/>
        <v>0</v>
      </c>
      <c r="T189" s="6">
        <f t="shared" ca="1" si="141"/>
        <v>0</v>
      </c>
      <c r="U189" s="6">
        <f t="shared" ca="1" si="142"/>
        <v>0</v>
      </c>
      <c r="V189" s="6">
        <f t="shared" ca="1" si="143"/>
        <v>0</v>
      </c>
      <c r="W189" s="6">
        <f t="shared" ca="1" si="144"/>
        <v>0</v>
      </c>
      <c r="X189" s="8">
        <f t="shared" ca="1" si="145"/>
        <v>0</v>
      </c>
      <c r="Y189" s="8">
        <f t="shared" ca="1" si="146"/>
        <v>0</v>
      </c>
      <c r="Z189" s="61" t="e">
        <f ca="1">MATCH(P189,AC187:AC206,0)</f>
        <v>#N/A</v>
      </c>
      <c r="AB189">
        <v>3</v>
      </c>
      <c r="AC189" s="81" t="str">
        <f ca="1">INDEX(P187:P206,MATCH(LARGE(Y187:Y206,AB189),Y187:Y206,0))</f>
        <v>Atlethic Club</v>
      </c>
      <c r="AD189" s="85">
        <f ca="1">LOOKUP(AC189,P187:P206,Q187:Q206)</f>
        <v>0</v>
      </c>
      <c r="AE189" s="6">
        <f ca="1">LOOKUP(AC189,P187:P206,R187:R206)</f>
        <v>0</v>
      </c>
      <c r="AF189" s="6">
        <f ca="1">LOOKUP(AC189,P187:P206,S187:S206)</f>
        <v>0</v>
      </c>
      <c r="AG189" s="6">
        <f ca="1">LOOKUP(AC189,P187:P206,T187:T206)</f>
        <v>0</v>
      </c>
      <c r="AH189" s="6">
        <f ca="1">LOOKUP(AC189,P187:P206,U187:U206)</f>
        <v>0</v>
      </c>
      <c r="AI189" s="6">
        <f ca="1">LOOKUP(AC189,P187:P206,V187:V206)</f>
        <v>0</v>
      </c>
      <c r="AJ189" s="6">
        <f ca="1">LOOKUP(AC189,P187:P206,W187:W206)</f>
        <v>0</v>
      </c>
      <c r="AK189" s="8">
        <f ca="1">LOOKUP(AC189,P187:P206,X187:X206)</f>
        <v>0</v>
      </c>
      <c r="AL189" s="8">
        <f ca="1">LOOKUP(AC189,P187:P206,Y187:Y206)</f>
        <v>0</v>
      </c>
    </row>
    <row r="190" spans="5:38" x14ac:dyDescent="0.25">
      <c r="E190" s="81" t="str">
        <f t="shared" si="147"/>
        <v>Celta de Vigo</v>
      </c>
      <c r="F190" s="85">
        <f ca="1">SUMIF(INDIRECT(F186),'1-Configuracion'!E190,INDIRECT(G186))+SUMIF(INDIRECT(H186),'1-Configuracion'!E190,INDIRECT(I186))</f>
        <v>0</v>
      </c>
      <c r="G190" s="6">
        <f ca="1">SUMIF(INDIRECT(F186),'1-Configuracion'!E190,INDIRECT(J186))+SUMIF(INDIRECT(H186),'1-Configuracion'!E190,INDIRECT(J186))</f>
        <v>0</v>
      </c>
      <c r="H190" s="6">
        <f t="shared" ca="1" si="148"/>
        <v>0</v>
      </c>
      <c r="I190" s="6">
        <f t="shared" ca="1" si="149"/>
        <v>0</v>
      </c>
      <c r="J190" s="6">
        <f t="shared" ca="1" si="150"/>
        <v>0</v>
      </c>
      <c r="K190" s="6">
        <f ca="1">SUMIF(INDIRECT(F186),'1-Configuracion'!E190,INDIRECT(K186))+SUMIF(INDIRECT(H186),'1-Configuracion'!E190,INDIRECT(L186))</f>
        <v>0</v>
      </c>
      <c r="L190" s="6">
        <f ca="1">SUMIF(INDIRECT(F186),'1-Configuracion'!E190,INDIRECT(L186))+SUMIF(INDIRECT(H186),'1-Configuracion'!E190,INDIRECT(K186))</f>
        <v>0</v>
      </c>
      <c r="M190" s="100">
        <f t="shared" ca="1" si="151"/>
        <v>0</v>
      </c>
      <c r="N190" s="56">
        <f t="shared" ca="1" si="152"/>
        <v>0</v>
      </c>
      <c r="P190" s="81" t="str">
        <f t="shared" si="153"/>
        <v>Celta de Vigo</v>
      </c>
      <c r="Q190" s="85">
        <f t="shared" ca="1" si="154"/>
        <v>0</v>
      </c>
      <c r="R190" s="6">
        <f t="shared" ca="1" si="139"/>
        <v>0</v>
      </c>
      <c r="S190" s="6">
        <f t="shared" ca="1" si="140"/>
        <v>0</v>
      </c>
      <c r="T190" s="6">
        <f t="shared" ca="1" si="141"/>
        <v>0</v>
      </c>
      <c r="U190" s="6">
        <f t="shared" ca="1" si="142"/>
        <v>0</v>
      </c>
      <c r="V190" s="6">
        <f t="shared" ca="1" si="143"/>
        <v>0</v>
      </c>
      <c r="W190" s="6">
        <f t="shared" ca="1" si="144"/>
        <v>0</v>
      </c>
      <c r="X190" s="8">
        <f t="shared" ca="1" si="145"/>
        <v>0</v>
      </c>
      <c r="Y190" s="8">
        <f t="shared" ca="1" si="146"/>
        <v>0</v>
      </c>
      <c r="Z190" s="61" t="e">
        <f ca="1">MATCH(P190,AC187:AC206,0)</f>
        <v>#N/A</v>
      </c>
      <c r="AB190">
        <v>4</v>
      </c>
      <c r="AC190" s="81" t="str">
        <f ca="1">INDEX(P187:P206,MATCH(LARGE(Y187:Y206,AB190),Y187:Y206,0))</f>
        <v>Atlethic Club</v>
      </c>
      <c r="AD190" s="85">
        <f ca="1">LOOKUP(AC190,P187:P206,Q187:Q206)</f>
        <v>0</v>
      </c>
      <c r="AE190" s="6">
        <f ca="1">LOOKUP(AC190,P187:P206,R187:R206)</f>
        <v>0</v>
      </c>
      <c r="AF190" s="6">
        <f ca="1">LOOKUP(AC190,P187:P206,S187:S206)</f>
        <v>0</v>
      </c>
      <c r="AG190" s="6">
        <f ca="1">LOOKUP(AC190,P187:P206,T187:T206)</f>
        <v>0</v>
      </c>
      <c r="AH190" s="6">
        <f ca="1">LOOKUP(AC190,P187:P206,U187:U206)</f>
        <v>0</v>
      </c>
      <c r="AI190" s="6">
        <f ca="1">LOOKUP(AC190,P187:P206,V187:V206)</f>
        <v>0</v>
      </c>
      <c r="AJ190" s="6">
        <f ca="1">LOOKUP(AC190,P187:P206,W187:W206)</f>
        <v>0</v>
      </c>
      <c r="AK190" s="8">
        <f ca="1">LOOKUP(AC190,P187:P206,X187:X206)</f>
        <v>0</v>
      </c>
      <c r="AL190" s="8">
        <f ca="1">LOOKUP(AC190,P187:P206,Y187:Y206)</f>
        <v>0</v>
      </c>
    </row>
    <row r="191" spans="5:38" x14ac:dyDescent="0.25">
      <c r="E191" s="81" t="str">
        <f t="shared" si="147"/>
        <v>Deportivo de la Coruña</v>
      </c>
      <c r="F191" s="85">
        <f ca="1">SUMIF(INDIRECT(F186),'1-Configuracion'!E191,INDIRECT(G186))+SUMIF(INDIRECT(H186),'1-Configuracion'!E191,INDIRECT(I186))</f>
        <v>0</v>
      </c>
      <c r="G191" s="6">
        <f ca="1">SUMIF(INDIRECT(F186),'1-Configuracion'!E191,INDIRECT(J186))+SUMIF(INDIRECT(H186),'1-Configuracion'!E191,INDIRECT(J186))</f>
        <v>0</v>
      </c>
      <c r="H191" s="6">
        <f t="shared" ca="1" si="148"/>
        <v>0</v>
      </c>
      <c r="I191" s="6">
        <f t="shared" ca="1" si="149"/>
        <v>0</v>
      </c>
      <c r="J191" s="6">
        <f t="shared" ca="1" si="150"/>
        <v>0</v>
      </c>
      <c r="K191" s="6">
        <f ca="1">SUMIF(INDIRECT(F186),'1-Configuracion'!E191,INDIRECT(K186))+SUMIF(INDIRECT(H186),'1-Configuracion'!E191,INDIRECT(L186))</f>
        <v>0</v>
      </c>
      <c r="L191" s="6">
        <f ca="1">SUMIF(INDIRECT(F186),'1-Configuracion'!E191,INDIRECT(L186))+SUMIF(INDIRECT(H186),'1-Configuracion'!E191,INDIRECT(K186))</f>
        <v>0</v>
      </c>
      <c r="M191" s="100">
        <f t="shared" ca="1" si="151"/>
        <v>0</v>
      </c>
      <c r="N191" s="56">
        <f t="shared" ca="1" si="152"/>
        <v>0</v>
      </c>
      <c r="P191" s="81" t="str">
        <f t="shared" si="153"/>
        <v>Deportivo de la Coruña</v>
      </c>
      <c r="Q191" s="85">
        <f t="shared" ca="1" si="154"/>
        <v>0</v>
      </c>
      <c r="R191" s="6">
        <f t="shared" ca="1" si="139"/>
        <v>0</v>
      </c>
      <c r="S191" s="6">
        <f t="shared" ca="1" si="140"/>
        <v>0</v>
      </c>
      <c r="T191" s="6">
        <f t="shared" ca="1" si="141"/>
        <v>0</v>
      </c>
      <c r="U191" s="6">
        <f t="shared" ca="1" si="142"/>
        <v>0</v>
      </c>
      <c r="V191" s="6">
        <f t="shared" ca="1" si="143"/>
        <v>0</v>
      </c>
      <c r="W191" s="6">
        <f t="shared" ca="1" si="144"/>
        <v>0</v>
      </c>
      <c r="X191" s="8">
        <f t="shared" ca="1" si="145"/>
        <v>0</v>
      </c>
      <c r="Y191" s="8">
        <f t="shared" ca="1" si="146"/>
        <v>0</v>
      </c>
      <c r="Z191" s="61" t="e">
        <f ca="1">MATCH(P191,AC187:AC206,0)</f>
        <v>#N/A</v>
      </c>
      <c r="AB191">
        <v>5</v>
      </c>
      <c r="AC191" s="81" t="str">
        <f ca="1">INDEX(P187:P206,MATCH(LARGE(Y187:Y206,AB191),Y187:Y206,0))</f>
        <v>Atlethic Club</v>
      </c>
      <c r="AD191" s="85">
        <f ca="1">LOOKUP(AC191,P187:P206,Q187:Q206)</f>
        <v>0</v>
      </c>
      <c r="AE191" s="6">
        <f ca="1">LOOKUP(AC191,P187:P206,R187:R206)</f>
        <v>0</v>
      </c>
      <c r="AF191" s="6">
        <f ca="1">LOOKUP(AC191,P187:P206,S187:S206)</f>
        <v>0</v>
      </c>
      <c r="AG191" s="6">
        <f ca="1">LOOKUP(AC191,P187:P206,T187:T206)</f>
        <v>0</v>
      </c>
      <c r="AH191" s="6">
        <f ca="1">LOOKUP(AC191,P187:P206,U187:U206)</f>
        <v>0</v>
      </c>
      <c r="AI191" s="6">
        <f ca="1">LOOKUP(AC191,P187:P206,V187:V206)</f>
        <v>0</v>
      </c>
      <c r="AJ191" s="6">
        <f ca="1">LOOKUP(AC191,P187:P206,W187:W206)</f>
        <v>0</v>
      </c>
      <c r="AK191" s="8">
        <f ca="1">LOOKUP(AC191,P187:P206,X187:X206)</f>
        <v>0</v>
      </c>
      <c r="AL191" s="8">
        <f ca="1">LOOKUP(AC191,P187:P206,Y187:Y206)</f>
        <v>0</v>
      </c>
    </row>
    <row r="192" spans="5:38" x14ac:dyDescent="0.25">
      <c r="E192" s="81" t="str">
        <f t="shared" si="147"/>
        <v>F.C. Barcelona</v>
      </c>
      <c r="F192" s="85">
        <f ca="1">SUMIF(INDIRECT(F186),'1-Configuracion'!E192,INDIRECT(G186))+SUMIF(INDIRECT(H186),'1-Configuracion'!E192,INDIRECT(I186))</f>
        <v>0</v>
      </c>
      <c r="G192" s="6">
        <f ca="1">SUMIF(INDIRECT(F186),'1-Configuracion'!E192,INDIRECT(J186))+SUMIF(INDIRECT(H186),'1-Configuracion'!E192,INDIRECT(J186))</f>
        <v>0</v>
      </c>
      <c r="H192" s="6">
        <f t="shared" ca="1" si="148"/>
        <v>0</v>
      </c>
      <c r="I192" s="6">
        <f t="shared" ca="1" si="149"/>
        <v>0</v>
      </c>
      <c r="J192" s="6">
        <f t="shared" ca="1" si="150"/>
        <v>0</v>
      </c>
      <c r="K192" s="6">
        <f ca="1">SUMIF(INDIRECT(F186),'1-Configuracion'!E192,INDIRECT(K186))+SUMIF(INDIRECT(H186),'1-Configuracion'!E192,INDIRECT(L186))</f>
        <v>0</v>
      </c>
      <c r="L192" s="6">
        <f ca="1">SUMIF(INDIRECT(F186),'1-Configuracion'!E192,INDIRECT(L186))+SUMIF(INDIRECT(H186),'1-Configuracion'!E192,INDIRECT(K186))</f>
        <v>0</v>
      </c>
      <c r="M192" s="100">
        <f t="shared" ca="1" si="151"/>
        <v>0</v>
      </c>
      <c r="N192" s="56">
        <f t="shared" ca="1" si="152"/>
        <v>0</v>
      </c>
      <c r="P192" s="81" t="str">
        <f t="shared" si="153"/>
        <v>F.C. Barcelona</v>
      </c>
      <c r="Q192" s="85">
        <f t="shared" ca="1" si="154"/>
        <v>0</v>
      </c>
      <c r="R192" s="6">
        <f t="shared" ca="1" si="139"/>
        <v>0</v>
      </c>
      <c r="S192" s="6">
        <f t="shared" ca="1" si="140"/>
        <v>0</v>
      </c>
      <c r="T192" s="6">
        <f t="shared" ca="1" si="141"/>
        <v>0</v>
      </c>
      <c r="U192" s="6">
        <f t="shared" ca="1" si="142"/>
        <v>0</v>
      </c>
      <c r="V192" s="6">
        <f t="shared" ca="1" si="143"/>
        <v>0</v>
      </c>
      <c r="W192" s="6">
        <f t="shared" ca="1" si="144"/>
        <v>0</v>
      </c>
      <c r="X192" s="8">
        <f t="shared" ca="1" si="145"/>
        <v>0</v>
      </c>
      <c r="Y192" s="8">
        <f t="shared" ca="1" si="146"/>
        <v>0</v>
      </c>
      <c r="Z192" s="61" t="e">
        <f ca="1">MATCH(P192,AC187:AC206,0)</f>
        <v>#N/A</v>
      </c>
      <c r="AB192">
        <v>6</v>
      </c>
      <c r="AC192" s="81" t="str">
        <f ca="1">INDEX(P187:P206,MATCH(LARGE(Y187:Y206,AB192),Y187:Y206,0))</f>
        <v>Atlethic Club</v>
      </c>
      <c r="AD192" s="85">
        <f ca="1">LOOKUP(AC192,P187:P206,Q187:Q206)</f>
        <v>0</v>
      </c>
      <c r="AE192" s="6">
        <f ca="1">LOOKUP(AC192,P187:P206,R187:R206)</f>
        <v>0</v>
      </c>
      <c r="AF192" s="6">
        <f ca="1">LOOKUP(AC192,P187:P206,S187:S206)</f>
        <v>0</v>
      </c>
      <c r="AG192" s="6">
        <f ca="1">LOOKUP(AC192,P187:P206,T187:T206)</f>
        <v>0</v>
      </c>
      <c r="AH192" s="6">
        <f ca="1">LOOKUP(AC192,P187:P206,U187:U206)</f>
        <v>0</v>
      </c>
      <c r="AI192" s="6">
        <f ca="1">LOOKUP(AC192,P187:P206,V187:V206)</f>
        <v>0</v>
      </c>
      <c r="AJ192" s="6">
        <f ca="1">LOOKUP(AC192,P187:P206,W187:W206)</f>
        <v>0</v>
      </c>
      <c r="AK192" s="8">
        <f ca="1">LOOKUP(AC192,P187:P206,X187:X206)</f>
        <v>0</v>
      </c>
      <c r="AL192" s="8">
        <f ca="1">LOOKUP(AC192,P187:P206,Y187:Y206)</f>
        <v>0</v>
      </c>
    </row>
    <row r="193" spans="5:38" x14ac:dyDescent="0.25">
      <c r="E193" s="81" t="str">
        <f t="shared" si="147"/>
        <v>Getafe C.F.</v>
      </c>
      <c r="F193" s="85">
        <f ca="1">SUMIF(INDIRECT(F186),'1-Configuracion'!E193,INDIRECT(G186))+SUMIF(INDIRECT(H186),'1-Configuracion'!E193,INDIRECT(I186))</f>
        <v>0</v>
      </c>
      <c r="G193" s="6">
        <f ca="1">SUMIF(INDIRECT(F186),'1-Configuracion'!E193,INDIRECT(J186))+SUMIF(INDIRECT(H186),'1-Configuracion'!E193,INDIRECT(J186))</f>
        <v>0</v>
      </c>
      <c r="H193" s="6">
        <f t="shared" ca="1" si="148"/>
        <v>0</v>
      </c>
      <c r="I193" s="6">
        <f t="shared" ca="1" si="149"/>
        <v>0</v>
      </c>
      <c r="J193" s="6">
        <f t="shared" ca="1" si="150"/>
        <v>0</v>
      </c>
      <c r="K193" s="6">
        <f ca="1">SUMIF(INDIRECT(F186),'1-Configuracion'!E193,INDIRECT(K186))+SUMIF(INDIRECT(H186),'1-Configuracion'!E193,INDIRECT(L186))</f>
        <v>0</v>
      </c>
      <c r="L193" s="6">
        <f ca="1">SUMIF(INDIRECT(F186),'1-Configuracion'!E193,INDIRECT(L186))+SUMIF(INDIRECT(H186),'1-Configuracion'!E193,INDIRECT(K186))</f>
        <v>0</v>
      </c>
      <c r="M193" s="100">
        <f t="shared" ca="1" si="151"/>
        <v>0</v>
      </c>
      <c r="N193" s="56">
        <f t="shared" ca="1" si="152"/>
        <v>0</v>
      </c>
      <c r="P193" s="81" t="str">
        <f t="shared" si="153"/>
        <v>Getafe C.F.</v>
      </c>
      <c r="Q193" s="85">
        <f t="shared" ca="1" si="154"/>
        <v>0</v>
      </c>
      <c r="R193" s="6">
        <f t="shared" ca="1" si="139"/>
        <v>0</v>
      </c>
      <c r="S193" s="6">
        <f t="shared" ca="1" si="140"/>
        <v>0</v>
      </c>
      <c r="T193" s="6">
        <f t="shared" ca="1" si="141"/>
        <v>0</v>
      </c>
      <c r="U193" s="6">
        <f t="shared" ca="1" si="142"/>
        <v>0</v>
      </c>
      <c r="V193" s="6">
        <f t="shared" ca="1" si="143"/>
        <v>0</v>
      </c>
      <c r="W193" s="6">
        <f t="shared" ca="1" si="144"/>
        <v>0</v>
      </c>
      <c r="X193" s="8">
        <f t="shared" ca="1" si="145"/>
        <v>0</v>
      </c>
      <c r="Y193" s="8">
        <f t="shared" ca="1" si="146"/>
        <v>0</v>
      </c>
      <c r="Z193" s="61" t="e">
        <f ca="1">MATCH(P193,AC187:AC206,0)</f>
        <v>#N/A</v>
      </c>
      <c r="AB193">
        <v>7</v>
      </c>
      <c r="AC193" s="81" t="str">
        <f ca="1">INDEX(P187:P206,MATCH(LARGE(Y187:Y206,AB193),Y187:Y206,0))</f>
        <v>Atlethic Club</v>
      </c>
      <c r="AD193" s="85">
        <f ca="1">LOOKUP(AC193,P187:P206,Q187:Q206)</f>
        <v>0</v>
      </c>
      <c r="AE193" s="6">
        <f ca="1">LOOKUP(AC193,P187:P206,R187:R206)</f>
        <v>0</v>
      </c>
      <c r="AF193" s="6">
        <f ca="1">LOOKUP(AC193,P187:P206,S187:S206)</f>
        <v>0</v>
      </c>
      <c r="AG193" s="6">
        <f ca="1">LOOKUP(AC193,P187:P206,T187:T206)</f>
        <v>0</v>
      </c>
      <c r="AH193" s="6">
        <f ca="1">LOOKUP(AC193,P187:P206,U187:U206)</f>
        <v>0</v>
      </c>
      <c r="AI193" s="6">
        <f ca="1">LOOKUP(AC193,P187:P206,V187:V206)</f>
        <v>0</v>
      </c>
      <c r="AJ193" s="6">
        <f ca="1">LOOKUP(AC193,P187:P206,W187:W206)</f>
        <v>0</v>
      </c>
      <c r="AK193" s="8">
        <f ca="1">LOOKUP(AC193,P187:P206,X187:X206)</f>
        <v>0</v>
      </c>
      <c r="AL193" s="8">
        <f ca="1">LOOKUP(AC193,P187:P206,Y187:Y206)</f>
        <v>0</v>
      </c>
    </row>
    <row r="194" spans="5:38" x14ac:dyDescent="0.25">
      <c r="E194" s="81" t="str">
        <f t="shared" si="147"/>
        <v>Granada C.F.</v>
      </c>
      <c r="F194" s="85">
        <f ca="1">SUMIF(INDIRECT(F186),'1-Configuracion'!E194,INDIRECT(G186))+SUMIF(INDIRECT(H186),'1-Configuracion'!E194,INDIRECT(I186))</f>
        <v>0</v>
      </c>
      <c r="G194" s="6">
        <f ca="1">SUMIF(INDIRECT(F186),'1-Configuracion'!E194,INDIRECT(J186))+SUMIF(INDIRECT(H186),'1-Configuracion'!E194,INDIRECT(J186))</f>
        <v>0</v>
      </c>
      <c r="H194" s="6">
        <f t="shared" ca="1" si="148"/>
        <v>0</v>
      </c>
      <c r="I194" s="6">
        <f t="shared" ca="1" si="149"/>
        <v>0</v>
      </c>
      <c r="J194" s="6">
        <f t="shared" ca="1" si="150"/>
        <v>0</v>
      </c>
      <c r="K194" s="6">
        <f ca="1">SUMIF(INDIRECT(F186),'1-Configuracion'!E194,INDIRECT(K186))+SUMIF(INDIRECT(H186),'1-Configuracion'!E194,INDIRECT(L186))</f>
        <v>0</v>
      </c>
      <c r="L194" s="6">
        <f ca="1">SUMIF(INDIRECT(F186),'1-Configuracion'!E194,INDIRECT(L186))+SUMIF(INDIRECT(H186),'1-Configuracion'!E194,INDIRECT(K186))</f>
        <v>0</v>
      </c>
      <c r="M194" s="100">
        <f t="shared" ca="1" si="151"/>
        <v>0</v>
      </c>
      <c r="N194" s="56">
        <f t="shared" ca="1" si="152"/>
        <v>0</v>
      </c>
      <c r="P194" s="81" t="str">
        <f t="shared" si="153"/>
        <v>Granada C.F.</v>
      </c>
      <c r="Q194" s="85">
        <f t="shared" ca="1" si="154"/>
        <v>0</v>
      </c>
      <c r="R194" s="6">
        <f t="shared" ca="1" si="139"/>
        <v>0</v>
      </c>
      <c r="S194" s="6">
        <f t="shared" ca="1" si="140"/>
        <v>0</v>
      </c>
      <c r="T194" s="6">
        <f t="shared" ca="1" si="141"/>
        <v>0</v>
      </c>
      <c r="U194" s="6">
        <f t="shared" ca="1" si="142"/>
        <v>0</v>
      </c>
      <c r="V194" s="6">
        <f t="shared" ca="1" si="143"/>
        <v>0</v>
      </c>
      <c r="W194" s="6">
        <f t="shared" ca="1" si="144"/>
        <v>0</v>
      </c>
      <c r="X194" s="8">
        <f t="shared" ca="1" si="145"/>
        <v>0</v>
      </c>
      <c r="Y194" s="8">
        <f t="shared" ca="1" si="146"/>
        <v>0</v>
      </c>
      <c r="Z194" s="61" t="e">
        <f ca="1">MATCH(P194,AC187:AC206,0)</f>
        <v>#N/A</v>
      </c>
      <c r="AB194">
        <v>8</v>
      </c>
      <c r="AC194" s="81" t="str">
        <f ca="1">INDEX(P187:P206,MATCH(LARGE(Y187:Y206,AB194),Y187:Y206,0))</f>
        <v>Atlethic Club</v>
      </c>
      <c r="AD194" s="85">
        <f ca="1">LOOKUP(AC194,P187:P206,Q187:Q206)</f>
        <v>0</v>
      </c>
      <c r="AE194" s="6">
        <f ca="1">LOOKUP(AC194,P187:P206,R187:R206)</f>
        <v>0</v>
      </c>
      <c r="AF194" s="6">
        <f ca="1">LOOKUP(AC194,P187:P206,S187:S206)</f>
        <v>0</v>
      </c>
      <c r="AG194" s="6">
        <f ca="1">LOOKUP(AC194,P187:P206,T187:T206)</f>
        <v>0</v>
      </c>
      <c r="AH194" s="6">
        <f ca="1">LOOKUP(AC194,P187:P206,U187:U206)</f>
        <v>0</v>
      </c>
      <c r="AI194" s="6">
        <f ca="1">LOOKUP(AC194,P187:P206,V187:V206)</f>
        <v>0</v>
      </c>
      <c r="AJ194" s="6">
        <f ca="1">LOOKUP(AC194,P187:P206,W187:W206)</f>
        <v>0</v>
      </c>
      <c r="AK194" s="8">
        <f ca="1">LOOKUP(AC194,P187:P206,X187:X206)</f>
        <v>0</v>
      </c>
      <c r="AL194" s="8">
        <f ca="1">LOOKUP(AC194,P187:P206,Y187:Y206)</f>
        <v>0</v>
      </c>
    </row>
    <row r="195" spans="5:38" x14ac:dyDescent="0.25">
      <c r="E195" s="81" t="str">
        <f t="shared" si="147"/>
        <v>Levante U.D.</v>
      </c>
      <c r="F195" s="85">
        <f ca="1">SUMIF(INDIRECT(F186),'1-Configuracion'!E195,INDIRECT(G186))+SUMIF(INDIRECT(H186),'1-Configuracion'!E195,INDIRECT(I186))</f>
        <v>0</v>
      </c>
      <c r="G195" s="6">
        <f ca="1">SUMIF(INDIRECT(F186),'1-Configuracion'!E195,INDIRECT(J186))+SUMIF(INDIRECT(H186),'1-Configuracion'!E195,INDIRECT(J186))</f>
        <v>0</v>
      </c>
      <c r="H195" s="6">
        <f t="shared" ca="1" si="148"/>
        <v>0</v>
      </c>
      <c r="I195" s="6">
        <f t="shared" ca="1" si="149"/>
        <v>0</v>
      </c>
      <c r="J195" s="6">
        <f t="shared" ca="1" si="150"/>
        <v>0</v>
      </c>
      <c r="K195" s="6">
        <f ca="1">SUMIF(INDIRECT(F186),'1-Configuracion'!E195,INDIRECT(K186))+SUMIF(INDIRECT(H186),'1-Configuracion'!E195,INDIRECT(L186))</f>
        <v>0</v>
      </c>
      <c r="L195" s="6">
        <f ca="1">SUMIF(INDIRECT(F186),'1-Configuracion'!E195,INDIRECT(L186))+SUMIF(INDIRECT(H186),'1-Configuracion'!E195,INDIRECT(K186))</f>
        <v>0</v>
      </c>
      <c r="M195" s="100">
        <f t="shared" ca="1" si="151"/>
        <v>0</v>
      </c>
      <c r="N195" s="56">
        <f t="shared" ca="1" si="152"/>
        <v>0</v>
      </c>
      <c r="P195" s="81" t="str">
        <f t="shared" si="153"/>
        <v>Levante U.D.</v>
      </c>
      <c r="Q195" s="85">
        <f t="shared" ca="1" si="154"/>
        <v>0</v>
      </c>
      <c r="R195" s="6">
        <f t="shared" ca="1" si="139"/>
        <v>0</v>
      </c>
      <c r="S195" s="6">
        <f t="shared" ca="1" si="140"/>
        <v>0</v>
      </c>
      <c r="T195" s="6">
        <f t="shared" ca="1" si="141"/>
        <v>0</v>
      </c>
      <c r="U195" s="6">
        <f t="shared" ca="1" si="142"/>
        <v>0</v>
      </c>
      <c r="V195" s="6">
        <f t="shared" ca="1" si="143"/>
        <v>0</v>
      </c>
      <c r="W195" s="6">
        <f t="shared" ca="1" si="144"/>
        <v>0</v>
      </c>
      <c r="X195" s="8">
        <f t="shared" ca="1" si="145"/>
        <v>0</v>
      </c>
      <c r="Y195" s="8">
        <f t="shared" ca="1" si="146"/>
        <v>0</v>
      </c>
      <c r="Z195" s="61" t="e">
        <f ca="1">MATCH(P195,AC187:AC206,0)</f>
        <v>#N/A</v>
      </c>
      <c r="AB195">
        <v>9</v>
      </c>
      <c r="AC195" s="81" t="str">
        <f ca="1">INDEX(P187:P206,MATCH(LARGE(Y187:Y206,AB195),Y187:Y206,0))</f>
        <v>Atlethic Club</v>
      </c>
      <c r="AD195" s="85">
        <f ca="1">LOOKUP(AC195,P187:P206,Q187:Q206)</f>
        <v>0</v>
      </c>
      <c r="AE195" s="6">
        <f ca="1">LOOKUP(AC195,P187:P206,R187:R206)</f>
        <v>0</v>
      </c>
      <c r="AF195" s="6">
        <f ca="1">LOOKUP(AC195,P187:P206,S187:S206)</f>
        <v>0</v>
      </c>
      <c r="AG195" s="6">
        <f ca="1">LOOKUP(AC195,P187:P206,T187:T206)</f>
        <v>0</v>
      </c>
      <c r="AH195" s="6">
        <f ca="1">LOOKUP(AC195,P187:P206,U187:U206)</f>
        <v>0</v>
      </c>
      <c r="AI195" s="6">
        <f ca="1">LOOKUP(AC195,P187:P206,V187:V206)</f>
        <v>0</v>
      </c>
      <c r="AJ195" s="6">
        <f ca="1">LOOKUP(AC195,P187:P206,W187:W206)</f>
        <v>0</v>
      </c>
      <c r="AK195" s="8">
        <f ca="1">LOOKUP(AC195,P187:P206,X187:X206)</f>
        <v>0</v>
      </c>
      <c r="AL195" s="8">
        <f ca="1">LOOKUP(AC195,P187:P206,Y187:Y206)</f>
        <v>0</v>
      </c>
    </row>
    <row r="196" spans="5:38" x14ac:dyDescent="0.25">
      <c r="E196" s="81" t="str">
        <f t="shared" si="147"/>
        <v>Málaga C.F.</v>
      </c>
      <c r="F196" s="85">
        <f ca="1">SUMIF(INDIRECT(F186),'1-Configuracion'!E196,INDIRECT(G186))+SUMIF(INDIRECT(H186),'1-Configuracion'!E196,INDIRECT(I186))</f>
        <v>0</v>
      </c>
      <c r="G196" s="6">
        <f ca="1">SUMIF(INDIRECT(F186),'1-Configuracion'!E196,INDIRECT(J186))+SUMIF(INDIRECT(H186),'1-Configuracion'!E196,INDIRECT(J186))</f>
        <v>0</v>
      </c>
      <c r="H196" s="6">
        <f t="shared" ca="1" si="148"/>
        <v>0</v>
      </c>
      <c r="I196" s="6">
        <f t="shared" ca="1" si="149"/>
        <v>0</v>
      </c>
      <c r="J196" s="6">
        <f t="shared" ca="1" si="150"/>
        <v>0</v>
      </c>
      <c r="K196" s="6">
        <f ca="1">SUMIF(INDIRECT(F186),'1-Configuracion'!E196,INDIRECT(K186))+SUMIF(INDIRECT(H186),'1-Configuracion'!E196,INDIRECT(L186))</f>
        <v>0</v>
      </c>
      <c r="L196" s="6">
        <f ca="1">SUMIF(INDIRECT(F186),'1-Configuracion'!E196,INDIRECT(L186))+SUMIF(INDIRECT(H186),'1-Configuracion'!E196,INDIRECT(K186))</f>
        <v>0</v>
      </c>
      <c r="M196" s="100">
        <f t="shared" ca="1" si="151"/>
        <v>0</v>
      </c>
      <c r="N196" s="56">
        <f t="shared" ca="1" si="152"/>
        <v>0</v>
      </c>
      <c r="P196" s="81" t="str">
        <f t="shared" si="153"/>
        <v>Málaga C.F.</v>
      </c>
      <c r="Q196" s="85">
        <f t="shared" ca="1" si="154"/>
        <v>0</v>
      </c>
      <c r="R196" s="6">
        <f t="shared" ca="1" si="139"/>
        <v>0</v>
      </c>
      <c r="S196" s="6">
        <f t="shared" ca="1" si="140"/>
        <v>0</v>
      </c>
      <c r="T196" s="6">
        <f t="shared" ca="1" si="141"/>
        <v>0</v>
      </c>
      <c r="U196" s="6">
        <f t="shared" ca="1" si="142"/>
        <v>0</v>
      </c>
      <c r="V196" s="6">
        <f t="shared" ca="1" si="143"/>
        <v>0</v>
      </c>
      <c r="W196" s="6">
        <f t="shared" ca="1" si="144"/>
        <v>0</v>
      </c>
      <c r="X196" s="8">
        <f t="shared" ca="1" si="145"/>
        <v>0</v>
      </c>
      <c r="Y196" s="8">
        <f t="shared" ca="1" si="146"/>
        <v>0</v>
      </c>
      <c r="Z196" s="61" t="e">
        <f ca="1">MATCH(P196,AC187:AC206,0)</f>
        <v>#N/A</v>
      </c>
      <c r="AB196">
        <v>10</v>
      </c>
      <c r="AC196" s="81" t="str">
        <f ca="1">INDEX(P187:P206,MATCH(LARGE(Y187:Y206,AB196),Y187:Y206,0))</f>
        <v>Atlethic Club</v>
      </c>
      <c r="AD196" s="85">
        <f ca="1">LOOKUP(AC196,P187:P206,Q187:Q206)</f>
        <v>0</v>
      </c>
      <c r="AE196" s="6">
        <f ca="1">LOOKUP(AC196,P187:P206,R187:R206)</f>
        <v>0</v>
      </c>
      <c r="AF196" s="6">
        <f ca="1">LOOKUP(AC196,P187:P206,S187:S206)</f>
        <v>0</v>
      </c>
      <c r="AG196" s="6">
        <f ca="1">LOOKUP(AC196,P187:P206,T187:T206)</f>
        <v>0</v>
      </c>
      <c r="AH196" s="6">
        <f ca="1">LOOKUP(AC196,P187:P206,U187:U206)</f>
        <v>0</v>
      </c>
      <c r="AI196" s="6">
        <f ca="1">LOOKUP(AC196,P187:P206,V187:V206)</f>
        <v>0</v>
      </c>
      <c r="AJ196" s="6">
        <f ca="1">LOOKUP(AC196,P187:P206,W187:W206)</f>
        <v>0</v>
      </c>
      <c r="AK196" s="8">
        <f ca="1">LOOKUP(AC196,P187:P206,X187:X206)</f>
        <v>0</v>
      </c>
      <c r="AL196" s="8">
        <f ca="1">LOOKUP(AC196,P187:P206,Y187:Y206)</f>
        <v>0</v>
      </c>
    </row>
    <row r="197" spans="5:38" x14ac:dyDescent="0.25">
      <c r="E197" s="81" t="str">
        <f t="shared" si="147"/>
        <v>R.C.D. Español</v>
      </c>
      <c r="F197" s="85">
        <f ca="1">SUMIF(INDIRECT(F186),'1-Configuracion'!E197,INDIRECT(G186))+SUMIF(INDIRECT(H186),'1-Configuracion'!E197,INDIRECT(I186))</f>
        <v>0</v>
      </c>
      <c r="G197" s="6">
        <f ca="1">SUMIF(INDIRECT(F186),'1-Configuracion'!E197,INDIRECT(J186))+SUMIF(INDIRECT(H186),'1-Configuracion'!E197,INDIRECT(J186))</f>
        <v>0</v>
      </c>
      <c r="H197" s="6">
        <f t="shared" ca="1" si="148"/>
        <v>0</v>
      </c>
      <c r="I197" s="6">
        <f t="shared" ca="1" si="149"/>
        <v>0</v>
      </c>
      <c r="J197" s="6">
        <f t="shared" ca="1" si="150"/>
        <v>0</v>
      </c>
      <c r="K197" s="6">
        <f ca="1">SUMIF(INDIRECT(F186),'1-Configuracion'!E197,INDIRECT(K186))+SUMIF(INDIRECT(H186),'1-Configuracion'!E197,INDIRECT(L186))</f>
        <v>0</v>
      </c>
      <c r="L197" s="6">
        <f ca="1">SUMIF(INDIRECT(F186),'1-Configuracion'!E197,INDIRECT(L186))+SUMIF(INDIRECT(H186),'1-Configuracion'!E197,INDIRECT(K186))</f>
        <v>0</v>
      </c>
      <c r="M197" s="100">
        <f t="shared" ca="1" si="151"/>
        <v>0</v>
      </c>
      <c r="N197" s="56">
        <f t="shared" ca="1" si="152"/>
        <v>0</v>
      </c>
      <c r="P197" s="81" t="str">
        <f t="shared" si="153"/>
        <v>R.C.D. Español</v>
      </c>
      <c r="Q197" s="85">
        <f t="shared" ca="1" si="154"/>
        <v>0</v>
      </c>
      <c r="R197" s="6">
        <f t="shared" ca="1" si="139"/>
        <v>0</v>
      </c>
      <c r="S197" s="6">
        <f t="shared" ca="1" si="140"/>
        <v>0</v>
      </c>
      <c r="T197" s="6">
        <f t="shared" ca="1" si="141"/>
        <v>0</v>
      </c>
      <c r="U197" s="6">
        <f t="shared" ca="1" si="142"/>
        <v>0</v>
      </c>
      <c r="V197" s="6">
        <f t="shared" ca="1" si="143"/>
        <v>0</v>
      </c>
      <c r="W197" s="6">
        <f t="shared" ca="1" si="144"/>
        <v>0</v>
      </c>
      <c r="X197" s="8">
        <f t="shared" ca="1" si="145"/>
        <v>0</v>
      </c>
      <c r="Y197" s="8">
        <f t="shared" ca="1" si="146"/>
        <v>0</v>
      </c>
      <c r="Z197" s="61" t="e">
        <f ca="1">MATCH(P197,AC187:AC206,0)</f>
        <v>#N/A</v>
      </c>
      <c r="AB197">
        <v>11</v>
      </c>
      <c r="AC197" s="81" t="str">
        <f ca="1">INDEX(P187:P206,MATCH(LARGE(Y187:Y206,AB197),Y187:Y206,0))</f>
        <v>Atlethic Club</v>
      </c>
      <c r="AD197" s="85">
        <f ca="1">LOOKUP(AC197,P187:P206,Q187:Q206)</f>
        <v>0</v>
      </c>
      <c r="AE197" s="6">
        <f ca="1">LOOKUP(AC197,P187:P206,R187:R206)</f>
        <v>0</v>
      </c>
      <c r="AF197" s="6">
        <f ca="1">LOOKUP(AC197,P187:P206,S187:S206)</f>
        <v>0</v>
      </c>
      <c r="AG197" s="6">
        <f ca="1">LOOKUP(AC197,P187:P206,T187:T206)</f>
        <v>0</v>
      </c>
      <c r="AH197" s="6">
        <f ca="1">LOOKUP(AC197,P187:P206,U187:U206)</f>
        <v>0</v>
      </c>
      <c r="AI197" s="6">
        <f ca="1">LOOKUP(AC197,P187:P206,V187:V206)</f>
        <v>0</v>
      </c>
      <c r="AJ197" s="6">
        <f ca="1">LOOKUP(AC197,P187:P206,W187:W206)</f>
        <v>0</v>
      </c>
      <c r="AK197" s="8">
        <f ca="1">LOOKUP(AC197,P187:P206,X187:X206)</f>
        <v>0</v>
      </c>
      <c r="AL197" s="8">
        <f ca="1">LOOKUP(AC197,P187:P206,Y187:Y206)</f>
        <v>0</v>
      </c>
    </row>
    <row r="198" spans="5:38" x14ac:dyDescent="0.25">
      <c r="E198" s="81" t="str">
        <f t="shared" si="147"/>
        <v>R.C.D.Mallorca</v>
      </c>
      <c r="F198" s="85">
        <f ca="1">SUMIF(INDIRECT(F186),'1-Configuracion'!E198,INDIRECT(G186))+SUMIF(INDIRECT(H186),'1-Configuracion'!E198,INDIRECT(I186))</f>
        <v>0</v>
      </c>
      <c r="G198" s="6">
        <f ca="1">SUMIF(INDIRECT(F186),'1-Configuracion'!E198,INDIRECT(J186))+SUMIF(INDIRECT(H186),'1-Configuracion'!E198,INDIRECT(J186))</f>
        <v>0</v>
      </c>
      <c r="H198" s="6">
        <f t="shared" ca="1" si="148"/>
        <v>0</v>
      </c>
      <c r="I198" s="6">
        <f t="shared" ca="1" si="149"/>
        <v>0</v>
      </c>
      <c r="J198" s="6">
        <f t="shared" ca="1" si="150"/>
        <v>0</v>
      </c>
      <c r="K198" s="6">
        <f ca="1">SUMIF(INDIRECT(F186),'1-Configuracion'!E198,INDIRECT(K186))+SUMIF(INDIRECT(H186),'1-Configuracion'!E198,INDIRECT(L186))</f>
        <v>0</v>
      </c>
      <c r="L198" s="6">
        <f ca="1">SUMIF(INDIRECT(F186),'1-Configuracion'!E198,INDIRECT(L186))+SUMIF(INDIRECT(H186),'1-Configuracion'!E198,INDIRECT(K186))</f>
        <v>0</v>
      </c>
      <c r="M198" s="100">
        <f t="shared" ca="1" si="151"/>
        <v>0</v>
      </c>
      <c r="N198" s="56">
        <f t="shared" ca="1" si="152"/>
        <v>0</v>
      </c>
      <c r="P198" s="81" t="str">
        <f t="shared" si="153"/>
        <v>R.C.D.Mallorca</v>
      </c>
      <c r="Q198" s="85">
        <f t="shared" ca="1" si="154"/>
        <v>0</v>
      </c>
      <c r="R198" s="6">
        <f t="shared" ca="1" si="139"/>
        <v>0</v>
      </c>
      <c r="S198" s="6">
        <f t="shared" ca="1" si="140"/>
        <v>0</v>
      </c>
      <c r="T198" s="6">
        <f t="shared" ca="1" si="141"/>
        <v>0</v>
      </c>
      <c r="U198" s="6">
        <f t="shared" ca="1" si="142"/>
        <v>0</v>
      </c>
      <c r="V198" s="6">
        <f t="shared" ca="1" si="143"/>
        <v>0</v>
      </c>
      <c r="W198" s="6">
        <f t="shared" ca="1" si="144"/>
        <v>0</v>
      </c>
      <c r="X198" s="8">
        <f t="shared" ca="1" si="145"/>
        <v>0</v>
      </c>
      <c r="Y198" s="8">
        <f t="shared" ca="1" si="146"/>
        <v>0</v>
      </c>
      <c r="Z198" s="61" t="e">
        <f ca="1">MATCH(P198,AC187:AC206,0)</f>
        <v>#N/A</v>
      </c>
      <c r="AB198">
        <v>12</v>
      </c>
      <c r="AC198" s="81" t="str">
        <f ca="1">INDEX(P187:P206,MATCH(LARGE(Y187:Y206,AB198),Y187:Y206,0))</f>
        <v>Atlethic Club</v>
      </c>
      <c r="AD198" s="85">
        <f ca="1">LOOKUP(AC198,P187:P206,Q187:Q206)</f>
        <v>0</v>
      </c>
      <c r="AE198" s="6">
        <f ca="1">LOOKUP(AC198,P187:P206,R187:R206)</f>
        <v>0</v>
      </c>
      <c r="AF198" s="6">
        <f ca="1">LOOKUP(AC198,P187:P206,S187:S206)</f>
        <v>0</v>
      </c>
      <c r="AG198" s="6">
        <f ca="1">LOOKUP(AC198,P187:P206,T187:T206)</f>
        <v>0</v>
      </c>
      <c r="AH198" s="6">
        <f ca="1">LOOKUP(AC198,P187:P206,U187:U206)</f>
        <v>0</v>
      </c>
      <c r="AI198" s="6">
        <f ca="1">LOOKUP(AC198,P187:P206,V187:V206)</f>
        <v>0</v>
      </c>
      <c r="AJ198" s="6">
        <f ca="1">LOOKUP(AC198,P187:P206,W187:W206)</f>
        <v>0</v>
      </c>
      <c r="AK198" s="8">
        <f ca="1">LOOKUP(AC198,P187:P206,X187:X206)</f>
        <v>0</v>
      </c>
      <c r="AL198" s="8">
        <f ca="1">LOOKUP(AC198,P187:P206,Y187:Y206)</f>
        <v>0</v>
      </c>
    </row>
    <row r="199" spans="5:38" x14ac:dyDescent="0.25">
      <c r="E199" s="81" t="str">
        <f t="shared" si="147"/>
        <v>Rayo Vallecano</v>
      </c>
      <c r="F199" s="85">
        <f ca="1">SUMIF(INDIRECT(F186),'1-Configuracion'!E199,INDIRECT(G186))+SUMIF(INDIRECT(H186),'1-Configuracion'!E199,INDIRECT(I186))</f>
        <v>0</v>
      </c>
      <c r="G199" s="6">
        <f ca="1">SUMIF(INDIRECT(F186),'1-Configuracion'!E199,INDIRECT(J186))+SUMIF(INDIRECT(H186),'1-Configuracion'!E199,INDIRECT(J186))</f>
        <v>0</v>
      </c>
      <c r="H199" s="6">
        <f t="shared" ca="1" si="148"/>
        <v>0</v>
      </c>
      <c r="I199" s="6">
        <f t="shared" ca="1" si="149"/>
        <v>0</v>
      </c>
      <c r="J199" s="6">
        <f t="shared" ca="1" si="150"/>
        <v>0</v>
      </c>
      <c r="K199" s="6">
        <f ca="1">SUMIF(INDIRECT(F186),'1-Configuracion'!E199,INDIRECT(K186))+SUMIF(INDIRECT(H186),'1-Configuracion'!E199,INDIRECT(L186))</f>
        <v>0</v>
      </c>
      <c r="L199" s="6">
        <f ca="1">SUMIF(INDIRECT(F186),'1-Configuracion'!E199,INDIRECT(L186))+SUMIF(INDIRECT(H186),'1-Configuracion'!E199,INDIRECT(K186))</f>
        <v>0</v>
      </c>
      <c r="M199" s="100">
        <f t="shared" ca="1" si="151"/>
        <v>0</v>
      </c>
      <c r="N199" s="56">
        <f t="shared" ca="1" si="152"/>
        <v>0</v>
      </c>
      <c r="P199" s="81" t="str">
        <f t="shared" si="153"/>
        <v>Rayo Vallecano</v>
      </c>
      <c r="Q199" s="85">
        <f t="shared" ca="1" si="154"/>
        <v>0</v>
      </c>
      <c r="R199" s="6">
        <f t="shared" ca="1" si="139"/>
        <v>0</v>
      </c>
      <c r="S199" s="6">
        <f t="shared" ca="1" si="140"/>
        <v>0</v>
      </c>
      <c r="T199" s="6">
        <f t="shared" ca="1" si="141"/>
        <v>0</v>
      </c>
      <c r="U199" s="6">
        <f t="shared" ca="1" si="142"/>
        <v>0</v>
      </c>
      <c r="V199" s="6">
        <f t="shared" ca="1" si="143"/>
        <v>0</v>
      </c>
      <c r="W199" s="6">
        <f t="shared" ca="1" si="144"/>
        <v>0</v>
      </c>
      <c r="X199" s="8">
        <f t="shared" ca="1" si="145"/>
        <v>0</v>
      </c>
      <c r="Y199" s="8">
        <f t="shared" ca="1" si="146"/>
        <v>0</v>
      </c>
      <c r="Z199" s="61" t="e">
        <f ca="1">MATCH(P199,AC187:AC206,0)</f>
        <v>#N/A</v>
      </c>
      <c r="AB199">
        <v>13</v>
      </c>
      <c r="AC199" s="81" t="str">
        <f ca="1">INDEX(P187:P206,MATCH(LARGE(Y187:Y206,AB199),Y187:Y206,0))</f>
        <v>Atlethic Club</v>
      </c>
      <c r="AD199" s="85">
        <f ca="1">LOOKUP(AC199,P187:P206,Q187:Q206)</f>
        <v>0</v>
      </c>
      <c r="AE199" s="6">
        <f ca="1">LOOKUP(AC199,P187:P206,R187:R206)</f>
        <v>0</v>
      </c>
      <c r="AF199" s="6">
        <f ca="1">LOOKUP(AC199,P187:P206,S187:S206)</f>
        <v>0</v>
      </c>
      <c r="AG199" s="6">
        <f ca="1">LOOKUP(AC199,P187:P206,T187:T206)</f>
        <v>0</v>
      </c>
      <c r="AH199" s="6">
        <f ca="1">LOOKUP(AC199,P187:P206,U187:U206)</f>
        <v>0</v>
      </c>
      <c r="AI199" s="6">
        <f ca="1">LOOKUP(AC199,P187:P206,V187:V206)</f>
        <v>0</v>
      </c>
      <c r="AJ199" s="6">
        <f ca="1">LOOKUP(AC199,P187:P206,W187:W206)</f>
        <v>0</v>
      </c>
      <c r="AK199" s="8">
        <f ca="1">LOOKUP(AC199,P187:P206,X187:X206)</f>
        <v>0</v>
      </c>
      <c r="AL199" s="8">
        <f ca="1">LOOKUP(AC199,P187:P206,Y187:Y206)</f>
        <v>0</v>
      </c>
    </row>
    <row r="200" spans="5:38" x14ac:dyDescent="0.25">
      <c r="E200" s="81" t="str">
        <f t="shared" si="147"/>
        <v>Real Betis Balompié</v>
      </c>
      <c r="F200" s="85">
        <f ca="1">SUMIF(INDIRECT(F186),'1-Configuracion'!E200,INDIRECT(G186))+SUMIF(INDIRECT(H186),'1-Configuracion'!E200,INDIRECT(I186))</f>
        <v>0</v>
      </c>
      <c r="G200" s="6">
        <f ca="1">SUMIF(INDIRECT(F186),'1-Configuracion'!E200,INDIRECT(J186))+SUMIF(INDIRECT(H186),'1-Configuracion'!E200,INDIRECT(J186))</f>
        <v>0</v>
      </c>
      <c r="H200" s="6">
        <f t="shared" ca="1" si="148"/>
        <v>0</v>
      </c>
      <c r="I200" s="6">
        <f t="shared" ca="1" si="149"/>
        <v>0</v>
      </c>
      <c r="J200" s="6">
        <f t="shared" ca="1" si="150"/>
        <v>0</v>
      </c>
      <c r="K200" s="6">
        <f ca="1">SUMIF(INDIRECT(F186),'1-Configuracion'!E200,INDIRECT(K186))+SUMIF(INDIRECT(H186),'1-Configuracion'!E200,INDIRECT(L186))</f>
        <v>0</v>
      </c>
      <c r="L200" s="6">
        <f ca="1">SUMIF(INDIRECT(F186),'1-Configuracion'!E200,INDIRECT(L186))+SUMIF(INDIRECT(H186),'1-Configuracion'!E200,INDIRECT(K186))</f>
        <v>0</v>
      </c>
      <c r="M200" s="100">
        <f t="shared" ca="1" si="151"/>
        <v>0</v>
      </c>
      <c r="N200" s="56">
        <f t="shared" ca="1" si="152"/>
        <v>0</v>
      </c>
      <c r="P200" s="81" t="str">
        <f t="shared" si="153"/>
        <v>Real Betis Balompié</v>
      </c>
      <c r="Q200" s="85">
        <f t="shared" ca="1" si="154"/>
        <v>0</v>
      </c>
      <c r="R200" s="6">
        <f t="shared" ca="1" si="139"/>
        <v>0</v>
      </c>
      <c r="S200" s="6">
        <f t="shared" ca="1" si="140"/>
        <v>0</v>
      </c>
      <c r="T200" s="6">
        <f t="shared" ca="1" si="141"/>
        <v>0</v>
      </c>
      <c r="U200" s="6">
        <f t="shared" ca="1" si="142"/>
        <v>0</v>
      </c>
      <c r="V200" s="6">
        <f t="shared" ca="1" si="143"/>
        <v>0</v>
      </c>
      <c r="W200" s="6">
        <f t="shared" ca="1" si="144"/>
        <v>0</v>
      </c>
      <c r="X200" s="8">
        <f t="shared" ca="1" si="145"/>
        <v>0</v>
      </c>
      <c r="Y200" s="8">
        <f t="shared" ca="1" si="146"/>
        <v>0</v>
      </c>
      <c r="Z200" s="61" t="e">
        <f ca="1">MATCH(P200,AC187:AC206,0)</f>
        <v>#N/A</v>
      </c>
      <c r="AB200">
        <v>14</v>
      </c>
      <c r="AC200" s="81" t="str">
        <f ca="1">INDEX(P187:P206,MATCH(LARGE(Y187:Y206,AB200),Y187:Y206,0))</f>
        <v>Atlethic Club</v>
      </c>
      <c r="AD200" s="85">
        <f ca="1">LOOKUP(AC200,P187:P206,Q187:Q206)</f>
        <v>0</v>
      </c>
      <c r="AE200" s="6">
        <f ca="1">LOOKUP(AC200,P187:P206,R187:R206)</f>
        <v>0</v>
      </c>
      <c r="AF200" s="6">
        <f ca="1">LOOKUP(AC200,P187:P206,S187:S206)</f>
        <v>0</v>
      </c>
      <c r="AG200" s="6">
        <f ca="1">LOOKUP(AC200,P187:P206,T187:T206)</f>
        <v>0</v>
      </c>
      <c r="AH200" s="6">
        <f ca="1">LOOKUP(AC200,P187:P206,U187:U206)</f>
        <v>0</v>
      </c>
      <c r="AI200" s="6">
        <f ca="1">LOOKUP(AC200,P187:P206,V187:V206)</f>
        <v>0</v>
      </c>
      <c r="AJ200" s="6">
        <f ca="1">LOOKUP(AC200,P187:P206,W187:W206)</f>
        <v>0</v>
      </c>
      <c r="AK200" s="8">
        <f ca="1">LOOKUP(AC200,P187:P206,X187:X206)</f>
        <v>0</v>
      </c>
      <c r="AL200" s="8">
        <f ca="1">LOOKUP(AC200,P187:P206,Y187:Y206)</f>
        <v>0</v>
      </c>
    </row>
    <row r="201" spans="5:38" x14ac:dyDescent="0.25">
      <c r="E201" s="81" t="str">
        <f t="shared" si="147"/>
        <v>Real Madrid</v>
      </c>
      <c r="F201" s="85">
        <f ca="1">SUMIF(INDIRECT(F186),'1-Configuracion'!E201,INDIRECT(G186))+SUMIF(INDIRECT(H186),'1-Configuracion'!E201,INDIRECT(I186))</f>
        <v>0</v>
      </c>
      <c r="G201" s="6">
        <f ca="1">SUMIF(INDIRECT(F186),'1-Configuracion'!E201,INDIRECT(J186))+SUMIF(INDIRECT(H186),'1-Configuracion'!E201,INDIRECT(J186))</f>
        <v>0</v>
      </c>
      <c r="H201" s="6">
        <f t="shared" ca="1" si="148"/>
        <v>0</v>
      </c>
      <c r="I201" s="6">
        <f t="shared" ca="1" si="149"/>
        <v>0</v>
      </c>
      <c r="J201" s="6">
        <f t="shared" ca="1" si="150"/>
        <v>0</v>
      </c>
      <c r="K201" s="6">
        <f ca="1">SUMIF(INDIRECT(F186),'1-Configuracion'!E201,INDIRECT(K186))+SUMIF(INDIRECT(H186),'1-Configuracion'!E201,INDIRECT(L186))</f>
        <v>0</v>
      </c>
      <c r="L201" s="6">
        <f ca="1">SUMIF(INDIRECT(F186),'1-Configuracion'!E201,INDIRECT(L186))+SUMIF(INDIRECT(H186),'1-Configuracion'!E201,INDIRECT(K186))</f>
        <v>0</v>
      </c>
      <c r="M201" s="100">
        <f t="shared" ca="1" si="151"/>
        <v>0</v>
      </c>
      <c r="N201" s="56">
        <f t="shared" ca="1" si="152"/>
        <v>0</v>
      </c>
      <c r="P201" s="81" t="str">
        <f t="shared" si="153"/>
        <v>Real Madrid</v>
      </c>
      <c r="Q201" s="85">
        <f t="shared" ca="1" si="154"/>
        <v>0</v>
      </c>
      <c r="R201" s="6">
        <f t="shared" ca="1" si="139"/>
        <v>0</v>
      </c>
      <c r="S201" s="6">
        <f t="shared" ca="1" si="140"/>
        <v>0</v>
      </c>
      <c r="T201" s="6">
        <f t="shared" ca="1" si="141"/>
        <v>0</v>
      </c>
      <c r="U201" s="6">
        <f t="shared" ca="1" si="142"/>
        <v>0</v>
      </c>
      <c r="V201" s="6">
        <f t="shared" ca="1" si="143"/>
        <v>0</v>
      </c>
      <c r="W201" s="6">
        <f t="shared" ca="1" si="144"/>
        <v>0</v>
      </c>
      <c r="X201" s="8">
        <f t="shared" ca="1" si="145"/>
        <v>0</v>
      </c>
      <c r="Y201" s="8">
        <f t="shared" ca="1" si="146"/>
        <v>0</v>
      </c>
      <c r="Z201" s="61" t="e">
        <f ca="1">MATCH(P201,AC187:AC206,0)</f>
        <v>#N/A</v>
      </c>
      <c r="AB201">
        <v>15</v>
      </c>
      <c r="AC201" s="81" t="str">
        <f ca="1">INDEX(P187:P206,MATCH(LARGE(Y187:Y206,AB201),Y187:Y206,0))</f>
        <v>Atlethic Club</v>
      </c>
      <c r="AD201" s="85">
        <f ca="1">LOOKUP(AC201,P187:P206,Q187:Q206)</f>
        <v>0</v>
      </c>
      <c r="AE201" s="6">
        <f ca="1">LOOKUP(AC201,P187:P206,R187:R206)</f>
        <v>0</v>
      </c>
      <c r="AF201" s="6">
        <f ca="1">LOOKUP(AC201,P187:P206,S187:S206)</f>
        <v>0</v>
      </c>
      <c r="AG201" s="6">
        <f ca="1">LOOKUP(AC201,P187:P206,T187:T206)</f>
        <v>0</v>
      </c>
      <c r="AH201" s="6">
        <f ca="1">LOOKUP(AC201,P187:P206,U187:U206)</f>
        <v>0</v>
      </c>
      <c r="AI201" s="6">
        <f ca="1">LOOKUP(AC201,P187:P206,V187:V206)</f>
        <v>0</v>
      </c>
      <c r="AJ201" s="6">
        <f ca="1">LOOKUP(AC201,P187:P206,W187:W206)</f>
        <v>0</v>
      </c>
      <c r="AK201" s="8">
        <f ca="1">LOOKUP(AC201,P187:P206,X187:X206)</f>
        <v>0</v>
      </c>
      <c r="AL201" s="8">
        <f ca="1">LOOKUP(AC201,P187:P206,Y187:Y206)</f>
        <v>0</v>
      </c>
    </row>
    <row r="202" spans="5:38" x14ac:dyDescent="0.25">
      <c r="E202" s="81" t="str">
        <f t="shared" si="147"/>
        <v>Real Sociedad</v>
      </c>
      <c r="F202" s="85">
        <f ca="1">SUMIF(INDIRECT(F186),'1-Configuracion'!E202,INDIRECT(G186))+SUMIF(INDIRECT(H186),'1-Configuracion'!E202,INDIRECT(I186))</f>
        <v>0</v>
      </c>
      <c r="G202" s="6">
        <f ca="1">SUMIF(INDIRECT(F186),'1-Configuracion'!E202,INDIRECT(J186))+SUMIF(INDIRECT(H186),'1-Configuracion'!E202,INDIRECT(J186))</f>
        <v>0</v>
      </c>
      <c r="H202" s="6">
        <f t="shared" ca="1" si="148"/>
        <v>0</v>
      </c>
      <c r="I202" s="6">
        <f t="shared" ca="1" si="149"/>
        <v>0</v>
      </c>
      <c r="J202" s="6">
        <f t="shared" ca="1" si="150"/>
        <v>0</v>
      </c>
      <c r="K202" s="6">
        <f ca="1">SUMIF(INDIRECT(F186),'1-Configuracion'!E202,INDIRECT(K186))+SUMIF(INDIRECT(H186),'1-Configuracion'!E202,INDIRECT(L186))</f>
        <v>0</v>
      </c>
      <c r="L202" s="6">
        <f ca="1">SUMIF(INDIRECT(F186),'1-Configuracion'!E202,INDIRECT(L186))+SUMIF(INDIRECT(H186),'1-Configuracion'!E202,INDIRECT(K186))</f>
        <v>0</v>
      </c>
      <c r="M202" s="100">
        <f t="shared" ca="1" si="151"/>
        <v>0</v>
      </c>
      <c r="N202" s="56">
        <f t="shared" ca="1" si="152"/>
        <v>0</v>
      </c>
      <c r="P202" s="81" t="str">
        <f t="shared" si="153"/>
        <v>Real Sociedad</v>
      </c>
      <c r="Q202" s="85">
        <f t="shared" ca="1" si="154"/>
        <v>0</v>
      </c>
      <c r="R202" s="6">
        <f t="shared" ca="1" si="139"/>
        <v>0</v>
      </c>
      <c r="S202" s="6">
        <f t="shared" ca="1" si="140"/>
        <v>0</v>
      </c>
      <c r="T202" s="6">
        <f t="shared" ca="1" si="141"/>
        <v>0</v>
      </c>
      <c r="U202" s="6">
        <f t="shared" ca="1" si="142"/>
        <v>0</v>
      </c>
      <c r="V202" s="6">
        <f t="shared" ca="1" si="143"/>
        <v>0</v>
      </c>
      <c r="W202" s="6">
        <f t="shared" ca="1" si="144"/>
        <v>0</v>
      </c>
      <c r="X202" s="8">
        <f t="shared" ca="1" si="145"/>
        <v>0</v>
      </c>
      <c r="Y202" s="8">
        <f t="shared" ca="1" si="146"/>
        <v>0</v>
      </c>
      <c r="Z202" s="61" t="e">
        <f ca="1">MATCH(P202,AC187:AC206,0)</f>
        <v>#N/A</v>
      </c>
      <c r="AB202">
        <v>16</v>
      </c>
      <c r="AC202" s="81" t="str">
        <f ca="1">INDEX(P187:P206,MATCH(LARGE(Y187:Y206,AB202),Y187:Y206,0))</f>
        <v>Atlethic Club</v>
      </c>
      <c r="AD202" s="85">
        <f ca="1">LOOKUP(AC202,P187:P206,Q187:Q206)</f>
        <v>0</v>
      </c>
      <c r="AE202" s="6">
        <f ca="1">LOOKUP(AC202,P187:P206,R187:R206)</f>
        <v>0</v>
      </c>
      <c r="AF202" s="6">
        <f ca="1">LOOKUP(AC202,P187:P206,S187:S206)</f>
        <v>0</v>
      </c>
      <c r="AG202" s="6">
        <f ca="1">LOOKUP(AC202,P187:P206,T187:T206)</f>
        <v>0</v>
      </c>
      <c r="AH202" s="6">
        <f ca="1">LOOKUP(AC202,P187:P206,U187:U206)</f>
        <v>0</v>
      </c>
      <c r="AI202" s="6">
        <f ca="1">LOOKUP(AC202,P187:P206,V187:V206)</f>
        <v>0</v>
      </c>
      <c r="AJ202" s="6">
        <f ca="1">LOOKUP(AC202,P187:P206,W187:W206)</f>
        <v>0</v>
      </c>
      <c r="AK202" s="8">
        <f ca="1">LOOKUP(AC202,P187:P206,X187:X206)</f>
        <v>0</v>
      </c>
      <c r="AL202" s="8">
        <f ca="1">LOOKUP(AC202,P187:P206,Y187:Y206)</f>
        <v>0</v>
      </c>
    </row>
    <row r="203" spans="5:38" x14ac:dyDescent="0.25">
      <c r="E203" s="81" t="str">
        <f t="shared" si="147"/>
        <v>Real Valladolid</v>
      </c>
      <c r="F203" s="85">
        <f ca="1">SUMIF(INDIRECT(F186),'1-Configuracion'!E203,INDIRECT(G186))+SUMIF(INDIRECT(H186),'1-Configuracion'!E203,INDIRECT(I186))</f>
        <v>0</v>
      </c>
      <c r="G203" s="6">
        <f ca="1">SUMIF(INDIRECT(F186),'1-Configuracion'!E203,INDIRECT(J186))+SUMIF(INDIRECT(H186),'1-Configuracion'!E203,INDIRECT(J186))</f>
        <v>0</v>
      </c>
      <c r="H203" s="6">
        <f t="shared" ca="1" si="148"/>
        <v>0</v>
      </c>
      <c r="I203" s="6">
        <f t="shared" ca="1" si="149"/>
        <v>0</v>
      </c>
      <c r="J203" s="6">
        <f t="shared" ca="1" si="150"/>
        <v>0</v>
      </c>
      <c r="K203" s="6">
        <f ca="1">SUMIF(INDIRECT(F186),'1-Configuracion'!E203,INDIRECT(K186))+SUMIF(INDIRECT(H186),'1-Configuracion'!E203,INDIRECT(L186))</f>
        <v>0</v>
      </c>
      <c r="L203" s="6">
        <f ca="1">SUMIF(INDIRECT(F186),'1-Configuracion'!E203,INDIRECT(L186))+SUMIF(INDIRECT(H186),'1-Configuracion'!E203,INDIRECT(K186))</f>
        <v>0</v>
      </c>
      <c r="M203" s="100">
        <f t="shared" ca="1" si="151"/>
        <v>0</v>
      </c>
      <c r="N203" s="56">
        <f t="shared" ca="1" si="152"/>
        <v>0</v>
      </c>
      <c r="P203" s="81" t="str">
        <f t="shared" si="153"/>
        <v>Real Valladolid</v>
      </c>
      <c r="Q203" s="85">
        <f t="shared" ca="1" si="154"/>
        <v>0</v>
      </c>
      <c r="R203" s="6">
        <f t="shared" ca="1" si="139"/>
        <v>0</v>
      </c>
      <c r="S203" s="6">
        <f t="shared" ca="1" si="140"/>
        <v>0</v>
      </c>
      <c r="T203" s="6">
        <f t="shared" ca="1" si="141"/>
        <v>0</v>
      </c>
      <c r="U203" s="6">
        <f t="shared" ca="1" si="142"/>
        <v>0</v>
      </c>
      <c r="V203" s="6">
        <f t="shared" ca="1" si="143"/>
        <v>0</v>
      </c>
      <c r="W203" s="6">
        <f t="shared" ca="1" si="144"/>
        <v>0</v>
      </c>
      <c r="X203" s="8">
        <f t="shared" ca="1" si="145"/>
        <v>0</v>
      </c>
      <c r="Y203" s="8">
        <f t="shared" ca="1" si="146"/>
        <v>0</v>
      </c>
      <c r="Z203" s="61" t="e">
        <f ca="1">MATCH(P203,AC187:AC206,0)</f>
        <v>#N/A</v>
      </c>
      <c r="AB203">
        <v>17</v>
      </c>
      <c r="AC203" s="81" t="str">
        <f ca="1">INDEX(P187:P206,MATCH(LARGE(Y187:Y206,AB203),Y187:Y206,0))</f>
        <v>Atlethic Club</v>
      </c>
      <c r="AD203" s="85">
        <f ca="1">LOOKUP(AC203,P187:P206,Q187:Q206)</f>
        <v>0</v>
      </c>
      <c r="AE203" s="6">
        <f ca="1">LOOKUP(AC203,P187:P206,R187:R206)</f>
        <v>0</v>
      </c>
      <c r="AF203" s="6">
        <f ca="1">LOOKUP(AC203,P187:P206,S187:S206)</f>
        <v>0</v>
      </c>
      <c r="AG203" s="6">
        <f ca="1">LOOKUP(AC203,P187:P206,T187:T206)</f>
        <v>0</v>
      </c>
      <c r="AH203" s="6">
        <f ca="1">LOOKUP(AC203,P187:P206,U187:U206)</f>
        <v>0</v>
      </c>
      <c r="AI203" s="6">
        <f ca="1">LOOKUP(AC203,P187:P206,V187:V206)</f>
        <v>0</v>
      </c>
      <c r="AJ203" s="6">
        <f ca="1">LOOKUP(AC203,P187:P206,W187:W206)</f>
        <v>0</v>
      </c>
      <c r="AK203" s="8">
        <f ca="1">LOOKUP(AC203,P187:P206,X187:X206)</f>
        <v>0</v>
      </c>
      <c r="AL203" s="8">
        <f ca="1">LOOKUP(AC203,P187:P206,Y187:Y206)</f>
        <v>0</v>
      </c>
    </row>
    <row r="204" spans="5:38" x14ac:dyDescent="0.25">
      <c r="E204" s="81" t="str">
        <f t="shared" si="147"/>
        <v>Real Zaragoza</v>
      </c>
      <c r="F204" s="85">
        <f ca="1">SUMIF(INDIRECT(F186),'1-Configuracion'!E204,INDIRECT(G186))+SUMIF(INDIRECT(H186),'1-Configuracion'!E204,INDIRECT(I186))</f>
        <v>0</v>
      </c>
      <c r="G204" s="6">
        <f ca="1">SUMIF(INDIRECT(F186),'1-Configuracion'!E204,INDIRECT(J186))+SUMIF(INDIRECT(H186),'1-Configuracion'!E204,INDIRECT(J186))</f>
        <v>0</v>
      </c>
      <c r="H204" s="6">
        <f t="shared" ca="1" si="148"/>
        <v>0</v>
      </c>
      <c r="I204" s="6">
        <f t="shared" ca="1" si="149"/>
        <v>0</v>
      </c>
      <c r="J204" s="6">
        <f t="shared" ca="1" si="150"/>
        <v>0</v>
      </c>
      <c r="K204" s="6">
        <f ca="1">SUMIF(INDIRECT(F186),'1-Configuracion'!E204,INDIRECT(K186))+SUMIF(INDIRECT(H186),'1-Configuracion'!E204,INDIRECT(L186))</f>
        <v>0</v>
      </c>
      <c r="L204" s="6">
        <f ca="1">SUMIF(INDIRECT(F186),'1-Configuracion'!E204,INDIRECT(L186))+SUMIF(INDIRECT(H186),'1-Configuracion'!E204,INDIRECT(K186))</f>
        <v>0</v>
      </c>
      <c r="M204" s="100">
        <f t="shared" ca="1" si="151"/>
        <v>0</v>
      </c>
      <c r="N204" s="56">
        <f t="shared" ca="1" si="152"/>
        <v>0</v>
      </c>
      <c r="P204" s="81" t="str">
        <f t="shared" si="153"/>
        <v>Real Zaragoza</v>
      </c>
      <c r="Q204" s="85">
        <f t="shared" ca="1" si="154"/>
        <v>0</v>
      </c>
      <c r="R204" s="6">
        <f t="shared" ca="1" si="139"/>
        <v>0</v>
      </c>
      <c r="S204" s="6">
        <f t="shared" ca="1" si="140"/>
        <v>0</v>
      </c>
      <c r="T204" s="6">
        <f t="shared" ca="1" si="141"/>
        <v>0</v>
      </c>
      <c r="U204" s="6">
        <f t="shared" ca="1" si="142"/>
        <v>0</v>
      </c>
      <c r="V204" s="6">
        <f t="shared" ca="1" si="143"/>
        <v>0</v>
      </c>
      <c r="W204" s="6">
        <f t="shared" ca="1" si="144"/>
        <v>0</v>
      </c>
      <c r="X204" s="8">
        <f t="shared" ca="1" si="145"/>
        <v>0</v>
      </c>
      <c r="Y204" s="8">
        <f t="shared" ca="1" si="146"/>
        <v>0</v>
      </c>
      <c r="Z204" s="61" t="e">
        <f ca="1">MATCH(P204,AC187:AC206,0)</f>
        <v>#N/A</v>
      </c>
      <c r="AB204">
        <v>18</v>
      </c>
      <c r="AC204" s="81" t="str">
        <f ca="1">INDEX(P187:P206,MATCH(LARGE(Y187:Y206,AB204),Y187:Y206,0))</f>
        <v>Atlethic Club</v>
      </c>
      <c r="AD204" s="85">
        <f ca="1">LOOKUP(AC204,P187:P206,Q187:Q206)</f>
        <v>0</v>
      </c>
      <c r="AE204" s="6">
        <f ca="1">LOOKUP(AC204,P187:P206,R187:R206)</f>
        <v>0</v>
      </c>
      <c r="AF204" s="6">
        <f ca="1">LOOKUP(AC204,P187:P206,S187:S206)</f>
        <v>0</v>
      </c>
      <c r="AG204" s="6">
        <f ca="1">LOOKUP(AC204,P187:P206,T187:T206)</f>
        <v>0</v>
      </c>
      <c r="AH204" s="6">
        <f ca="1">LOOKUP(AC204,P187:P206,U187:U206)</f>
        <v>0</v>
      </c>
      <c r="AI204" s="6">
        <f ca="1">LOOKUP(AC204,P187:P206,V187:V206)</f>
        <v>0</v>
      </c>
      <c r="AJ204" s="6">
        <f ca="1">LOOKUP(AC204,P187:P206,W187:W206)</f>
        <v>0</v>
      </c>
      <c r="AK204" s="8">
        <f ca="1">LOOKUP(AC204,P187:P206,X187:X206)</f>
        <v>0</v>
      </c>
      <c r="AL204" s="8">
        <f ca="1">LOOKUP(AC204,P187:P206,Y187:Y206)</f>
        <v>0</v>
      </c>
    </row>
    <row r="205" spans="5:38" x14ac:dyDescent="0.25">
      <c r="E205" s="81" t="str">
        <f t="shared" si="147"/>
        <v>Sevilla F.C.</v>
      </c>
      <c r="F205" s="85">
        <f ca="1">SUMIF(INDIRECT(F186),'1-Configuracion'!E205,INDIRECT(G186))+SUMIF(INDIRECT(H186),'1-Configuracion'!E205,INDIRECT(I186))</f>
        <v>0</v>
      </c>
      <c r="G205" s="6">
        <f ca="1">SUMIF(INDIRECT(F186),'1-Configuracion'!E205,INDIRECT(J186))+SUMIF(INDIRECT(H186),'1-Configuracion'!E205,INDIRECT(J186))</f>
        <v>0</v>
      </c>
      <c r="H205" s="6">
        <f t="shared" ca="1" si="148"/>
        <v>0</v>
      </c>
      <c r="I205" s="6">
        <f t="shared" ca="1" si="149"/>
        <v>0</v>
      </c>
      <c r="J205" s="6">
        <f t="shared" ca="1" si="150"/>
        <v>0</v>
      </c>
      <c r="K205" s="6">
        <f ca="1">SUMIF(INDIRECT(F186),'1-Configuracion'!E205,INDIRECT(K186))+SUMIF(INDIRECT(H186),'1-Configuracion'!E205,INDIRECT(L186))</f>
        <v>0</v>
      </c>
      <c r="L205" s="6">
        <f ca="1">SUMIF(INDIRECT(F186),'1-Configuracion'!E205,INDIRECT(L186))+SUMIF(INDIRECT(H186),'1-Configuracion'!E205,INDIRECT(K186))</f>
        <v>0</v>
      </c>
      <c r="M205" s="100">
        <f t="shared" ca="1" si="151"/>
        <v>0</v>
      </c>
      <c r="N205" s="56">
        <f t="shared" ca="1" si="152"/>
        <v>0</v>
      </c>
      <c r="P205" s="81" t="str">
        <f t="shared" si="153"/>
        <v>Sevilla F.C.</v>
      </c>
      <c r="Q205" s="85">
        <f t="shared" ca="1" si="154"/>
        <v>0</v>
      </c>
      <c r="R205" s="6">
        <f t="shared" ca="1" si="139"/>
        <v>0</v>
      </c>
      <c r="S205" s="6">
        <f t="shared" ca="1" si="140"/>
        <v>0</v>
      </c>
      <c r="T205" s="6">
        <f t="shared" ca="1" si="141"/>
        <v>0</v>
      </c>
      <c r="U205" s="6">
        <f t="shared" ca="1" si="142"/>
        <v>0</v>
      </c>
      <c r="V205" s="6">
        <f t="shared" ca="1" si="143"/>
        <v>0</v>
      </c>
      <c r="W205" s="6">
        <f t="shared" ca="1" si="144"/>
        <v>0</v>
      </c>
      <c r="X205" s="8">
        <f t="shared" ca="1" si="145"/>
        <v>0</v>
      </c>
      <c r="Y205" s="8">
        <f t="shared" ca="1" si="146"/>
        <v>0</v>
      </c>
      <c r="Z205" s="61" t="e">
        <f ca="1">MATCH(P205,AC187:AC206,0)</f>
        <v>#N/A</v>
      </c>
      <c r="AB205">
        <v>19</v>
      </c>
      <c r="AC205" s="81" t="str">
        <f ca="1">INDEX(P187:P206,MATCH(LARGE(Y187:Y206,AB205),Y187:Y206,0))</f>
        <v>Atlethic Club</v>
      </c>
      <c r="AD205" s="85">
        <f ca="1">LOOKUP(AC205,P187:P206,Q187:Q206)</f>
        <v>0</v>
      </c>
      <c r="AE205" s="6">
        <f ca="1">LOOKUP(AC205,P187:P206,R187:R206)</f>
        <v>0</v>
      </c>
      <c r="AF205" s="6">
        <f ca="1">LOOKUP(AC205,P187:P206,S187:S206)</f>
        <v>0</v>
      </c>
      <c r="AG205" s="6">
        <f ca="1">LOOKUP(AC205,P187:P206,T187:T206)</f>
        <v>0</v>
      </c>
      <c r="AH205" s="6">
        <f ca="1">LOOKUP(AC205,P187:P206,U187:U206)</f>
        <v>0</v>
      </c>
      <c r="AI205" s="6">
        <f ca="1">LOOKUP(AC205,P187:P206,V187:V206)</f>
        <v>0</v>
      </c>
      <c r="AJ205" s="6">
        <f ca="1">LOOKUP(AC205,P187:P206,W187:W206)</f>
        <v>0</v>
      </c>
      <c r="AK205" s="8">
        <f ca="1">LOOKUP(AC205,P187:P206,X187:X206)</f>
        <v>0</v>
      </c>
      <c r="AL205" s="8">
        <f ca="1">LOOKUP(AC205,P187:P206,Y187:Y206)</f>
        <v>0</v>
      </c>
    </row>
    <row r="206" spans="5:38" ht="15.75" thickBot="1" x14ac:dyDescent="0.3">
      <c r="E206" s="82" t="str">
        <f t="shared" si="147"/>
        <v>Valencia C.F.</v>
      </c>
      <c r="F206" s="86">
        <f ca="1">SUMIF(INDIRECT(F186),'1-Configuracion'!E206,INDIRECT(G186))+SUMIF(INDIRECT(H186),'1-Configuracion'!E206,INDIRECT(I186))</f>
        <v>0</v>
      </c>
      <c r="G206" s="34">
        <f ca="1">SUMIF(INDIRECT(F186),'1-Configuracion'!E206,INDIRECT(J186))+SUMIF(INDIRECT(H186),'1-Configuracion'!E206,INDIRECT(J186))</f>
        <v>0</v>
      </c>
      <c r="H206" s="34">
        <f t="shared" ca="1" si="148"/>
        <v>0</v>
      </c>
      <c r="I206" s="34">
        <f t="shared" ca="1" si="149"/>
        <v>0</v>
      </c>
      <c r="J206" s="34">
        <f t="shared" ca="1" si="150"/>
        <v>0</v>
      </c>
      <c r="K206" s="34">
        <f ca="1">SUMIF(INDIRECT(F186),'1-Configuracion'!E206,INDIRECT(K186))+SUMIF(INDIRECT(H186),'1-Configuracion'!E206,INDIRECT(L186))</f>
        <v>0</v>
      </c>
      <c r="L206" s="34">
        <f ca="1">SUMIF(INDIRECT(F186),'1-Configuracion'!E206,INDIRECT(L186))+SUMIF(INDIRECT(H186),'1-Configuracion'!E206,INDIRECT(K186))</f>
        <v>0</v>
      </c>
      <c r="M206" s="101">
        <f t="shared" ca="1" si="151"/>
        <v>0</v>
      </c>
      <c r="N206" s="57">
        <f t="shared" ca="1" si="152"/>
        <v>0</v>
      </c>
      <c r="P206" s="82" t="str">
        <f t="shared" si="153"/>
        <v>Valencia C.F.</v>
      </c>
      <c r="Q206" s="86">
        <f t="shared" ca="1" si="154"/>
        <v>0</v>
      </c>
      <c r="R206" s="34">
        <f t="shared" ca="1" si="139"/>
        <v>0</v>
      </c>
      <c r="S206" s="34">
        <f t="shared" ca="1" si="140"/>
        <v>0</v>
      </c>
      <c r="T206" s="34">
        <f t="shared" ca="1" si="141"/>
        <v>0</v>
      </c>
      <c r="U206" s="34">
        <f t="shared" ca="1" si="142"/>
        <v>0</v>
      </c>
      <c r="V206" s="34">
        <f t="shared" ca="1" si="143"/>
        <v>0</v>
      </c>
      <c r="W206" s="34">
        <f t="shared" ca="1" si="144"/>
        <v>0</v>
      </c>
      <c r="X206" s="37">
        <f t="shared" ca="1" si="145"/>
        <v>0</v>
      </c>
      <c r="Y206" s="37">
        <f t="shared" ca="1" si="146"/>
        <v>0</v>
      </c>
      <c r="Z206" s="61" t="e">
        <f ca="1">MATCH(P206,AC187:AC206,0)</f>
        <v>#N/A</v>
      </c>
      <c r="AB206">
        <v>20</v>
      </c>
      <c r="AC206" s="82" t="str">
        <f ca="1">INDEX(P187:P206,MATCH(LARGE(Y187:Y206,AB206),Y187:Y206,0))</f>
        <v>Atlethic Club</v>
      </c>
      <c r="AD206" s="86">
        <f ca="1">LOOKUP(AC206,P187:P206,Q187:Q206)</f>
        <v>0</v>
      </c>
      <c r="AE206" s="34">
        <f ca="1">LOOKUP(AC206,P187:P206,R187:R206)</f>
        <v>0</v>
      </c>
      <c r="AF206" s="34">
        <f ca="1">LOOKUP(AC206,P187:P206,S187:S206)</f>
        <v>0</v>
      </c>
      <c r="AG206" s="34">
        <f ca="1">LOOKUP(AC206,P187:P206,T187:T206)</f>
        <v>0</v>
      </c>
      <c r="AH206" s="34">
        <f ca="1">LOOKUP(AC206,P187:P206,U187:U206)</f>
        <v>0</v>
      </c>
      <c r="AI206" s="34">
        <f ca="1">LOOKUP(AC206,P187:P206,V187:V206)</f>
        <v>0</v>
      </c>
      <c r="AJ206" s="34">
        <f ca="1">LOOKUP(AC206,P187:P206,W187:W206)</f>
        <v>0</v>
      </c>
      <c r="AK206" s="37">
        <f ca="1">LOOKUP(AC206,P187:P206,X187:X206)</f>
        <v>0</v>
      </c>
      <c r="AL206" s="37">
        <f ca="1">LOOKUP(AC206,P187:P206,Y187:Y206)</f>
        <v>0</v>
      </c>
    </row>
    <row r="207" spans="5:38" ht="15.75" thickBot="1" x14ac:dyDescent="0.3"/>
    <row r="208" spans="5:38" ht="15.75" thickBot="1" x14ac:dyDescent="0.3">
      <c r="E208" s="88">
        <v>10</v>
      </c>
      <c r="F208" s="95" t="s">
        <v>21</v>
      </c>
      <c r="G208" s="95" t="s">
        <v>22</v>
      </c>
      <c r="H208" s="95" t="s">
        <v>23</v>
      </c>
      <c r="I208" s="95" t="s">
        <v>24</v>
      </c>
      <c r="J208" s="95" t="s">
        <v>25</v>
      </c>
      <c r="K208" s="95" t="s">
        <v>26</v>
      </c>
      <c r="L208" s="95" t="s">
        <v>27</v>
      </c>
      <c r="M208" s="96" t="s">
        <v>135</v>
      </c>
      <c r="N208" s="98" t="s">
        <v>136</v>
      </c>
      <c r="P208" s="88">
        <f>E208</f>
        <v>10</v>
      </c>
      <c r="Q208" s="89" t="s">
        <v>21</v>
      </c>
      <c r="R208" s="87" t="s">
        <v>22</v>
      </c>
      <c r="S208" s="83" t="s">
        <v>23</v>
      </c>
      <c r="T208" s="83" t="s">
        <v>24</v>
      </c>
      <c r="U208" s="83" t="s">
        <v>25</v>
      </c>
      <c r="V208" s="83" t="s">
        <v>26</v>
      </c>
      <c r="W208" s="83" t="s">
        <v>27</v>
      </c>
      <c r="X208" s="84" t="s">
        <v>135</v>
      </c>
      <c r="Y208" s="84" t="s">
        <v>136</v>
      </c>
      <c r="AC208" s="88">
        <f>P208</f>
        <v>10</v>
      </c>
      <c r="AD208" s="89" t="s">
        <v>21</v>
      </c>
      <c r="AE208" s="87" t="s">
        <v>22</v>
      </c>
      <c r="AF208" s="83" t="s">
        <v>23</v>
      </c>
      <c r="AG208" s="83" t="s">
        <v>24</v>
      </c>
      <c r="AH208" s="83" t="s">
        <v>25</v>
      </c>
      <c r="AI208" s="83" t="s">
        <v>26</v>
      </c>
      <c r="AJ208" s="83" t="s">
        <v>27</v>
      </c>
      <c r="AK208" s="84" t="s">
        <v>135</v>
      </c>
      <c r="AL208" s="84" t="s">
        <v>136</v>
      </c>
    </row>
    <row r="209" spans="5:38" ht="15.75" thickBot="1" x14ac:dyDescent="0.3">
      <c r="E209" s="91"/>
      <c r="F209" s="93" t="str">
        <f>'1-Rangos'!C10</f>
        <v>'1-Jornadas'!AP17:AP26</v>
      </c>
      <c r="G209" s="93" t="str">
        <f>'1-Rangos'!D10</f>
        <v>'1-Jornadas'!AN17:AN26</v>
      </c>
      <c r="H209" s="93" t="str">
        <f>'1-Rangos'!E10</f>
        <v>'1-Jornadas'!AS17:AS26</v>
      </c>
      <c r="I209" s="93" t="str">
        <f>'1-Rangos'!F10</f>
        <v>'1-Jornadas'!AU17:AU26</v>
      </c>
      <c r="J209" s="93" t="str">
        <f>'1-Rangos'!G10</f>
        <v>'1-Jornadas'!AM17:AM26</v>
      </c>
      <c r="K209" s="93" t="str">
        <f>'1-Rangos'!H10</f>
        <v>'1-Jornadas'!AQ17:AQ26</v>
      </c>
      <c r="L209" s="93" t="str">
        <f>'1-Rangos'!I10</f>
        <v>'1-Jornadas'!AR17:AR26</v>
      </c>
      <c r="M209" s="91"/>
      <c r="N209" s="91"/>
    </row>
    <row r="210" spans="5:38" x14ac:dyDescent="0.25">
      <c r="E210" s="81" t="str">
        <f>E187</f>
        <v>Atlethic Club</v>
      </c>
      <c r="F210" s="97">
        <f ca="1">SUMIF(INDIRECT(F209),'1-Configuracion'!E210,INDIRECT(G209))+SUMIF(INDIRECT(H209),'1-Configuracion'!E210,INDIRECT(I209))</f>
        <v>0</v>
      </c>
      <c r="G210" s="94">
        <f ca="1">SUMIF(INDIRECT(F209),'1-Configuracion'!E210,INDIRECT(J209))+SUMIF(INDIRECT(H209),'1-Configuracion'!E210,INDIRECT(J209))</f>
        <v>0</v>
      </c>
      <c r="H210" s="94">
        <f ca="1">IF(G210&gt;0,IF(F210=3,1,0),0)</f>
        <v>0</v>
      </c>
      <c r="I210" s="94">
        <f ca="1">IF(G210&gt;0,IF(F210=1,1,0),0)</f>
        <v>0</v>
      </c>
      <c r="J210" s="94">
        <f ca="1">IF(G210&gt;0,IF(F210=0,1,0),0)</f>
        <v>0</v>
      </c>
      <c r="K210" s="94">
        <f ca="1">SUMIF(INDIRECT(F209),'1-Configuracion'!E210,INDIRECT(K209))+SUMIF(INDIRECT(H209),'1-Configuracion'!E210,INDIRECT(L209))</f>
        <v>0</v>
      </c>
      <c r="L210" s="94">
        <f ca="1">SUMIF(INDIRECT(F209),'1-Configuracion'!E210,INDIRECT(L209))+SUMIF(INDIRECT(H209),'1-Configuracion'!E210,INDIRECT(K209))</f>
        <v>0</v>
      </c>
      <c r="M210" s="99">
        <f ca="1">K210-L210</f>
        <v>0</v>
      </c>
      <c r="N210" s="102">
        <f ca="1">F210*1000+M210*100+K210</f>
        <v>0</v>
      </c>
      <c r="P210" s="81" t="str">
        <f>E210</f>
        <v>Atlethic Club</v>
      </c>
      <c r="Q210" s="85">
        <f ca="1">F210+Q187</f>
        <v>0</v>
      </c>
      <c r="R210" s="6">
        <f t="shared" ref="R210:R229" ca="1" si="155">G210+R187</f>
        <v>0</v>
      </c>
      <c r="S210" s="6">
        <f t="shared" ref="S210:S229" ca="1" si="156">H210+S187</f>
        <v>0</v>
      </c>
      <c r="T210" s="6">
        <f t="shared" ref="T210:T229" ca="1" si="157">I210+T187</f>
        <v>0</v>
      </c>
      <c r="U210" s="6">
        <f t="shared" ref="U210:U229" ca="1" si="158">J210+U187</f>
        <v>0</v>
      </c>
      <c r="V210" s="6">
        <f t="shared" ref="V210:V229" ca="1" si="159">K210+V187</f>
        <v>0</v>
      </c>
      <c r="W210" s="6">
        <f t="shared" ref="W210:W229" ca="1" si="160">L210+W187</f>
        <v>0</v>
      </c>
      <c r="X210" s="8">
        <f t="shared" ref="X210:X229" ca="1" si="161">M210+X187</f>
        <v>0</v>
      </c>
      <c r="Y210" s="8">
        <f t="shared" ref="Y210:Y229" ca="1" si="162">N210+Y187</f>
        <v>0</v>
      </c>
      <c r="Z210" s="61">
        <f ca="1">MATCH(P210,AC210:AC229,0)</f>
        <v>1</v>
      </c>
      <c r="AB210">
        <v>1</v>
      </c>
      <c r="AC210" s="81" t="str">
        <f ca="1">INDEX(P210:P229,MATCH(LARGE(Y210:Y229,AB210),Y210:Y229,0))</f>
        <v>Atlethic Club</v>
      </c>
      <c r="AD210" s="85">
        <f ca="1">LOOKUP(AC210,P210:P229,Q210:Q229)</f>
        <v>0</v>
      </c>
      <c r="AE210" s="6">
        <f ca="1">LOOKUP(AC210,P210:P229,R210:R229)</f>
        <v>0</v>
      </c>
      <c r="AF210" s="6">
        <f ca="1">LOOKUP(AC210,P210:P229,S210:S229)</f>
        <v>0</v>
      </c>
      <c r="AG210" s="6">
        <f ca="1">LOOKUP(AC210,P210:P229,T210:T229)</f>
        <v>0</v>
      </c>
      <c r="AH210" s="6">
        <f ca="1">LOOKUP(AC210,P210:P229,U210:U229)</f>
        <v>0</v>
      </c>
      <c r="AI210" s="6">
        <f ca="1">LOOKUP(AC210,P210:P229,V210:V229)</f>
        <v>0</v>
      </c>
      <c r="AJ210" s="6">
        <f ca="1">LOOKUP(AC210,P210:P229,W210:W229)</f>
        <v>0</v>
      </c>
      <c r="AK210" s="8">
        <f ca="1">LOOKUP(AC210,P210:P229,X210:X229)</f>
        <v>0</v>
      </c>
      <c r="AL210" s="8">
        <f ca="1">LOOKUP(AC210,P210:P229,Y210:Y229)</f>
        <v>0</v>
      </c>
    </row>
    <row r="211" spans="5:38" x14ac:dyDescent="0.25">
      <c r="E211" s="81" t="str">
        <f t="shared" ref="E211:E229" si="163">E188</f>
        <v>Atlético Madrid</v>
      </c>
      <c r="F211" s="85">
        <f ca="1">SUMIF(INDIRECT(F209),'1-Configuracion'!E211,INDIRECT(G209))+SUMIF(INDIRECT(H209),'1-Configuracion'!E211,INDIRECT(I209))</f>
        <v>0</v>
      </c>
      <c r="G211" s="6">
        <f ca="1">SUMIF(INDIRECT(F209),'1-Configuracion'!E211,INDIRECT(J209))+SUMIF(INDIRECT(H209),'1-Configuracion'!E211,INDIRECT(J209))</f>
        <v>0</v>
      </c>
      <c r="H211" s="6">
        <f t="shared" ref="H211:H229" ca="1" si="164">IF(G211&gt;0,IF(F211=3,1,0),0)</f>
        <v>0</v>
      </c>
      <c r="I211" s="6">
        <f t="shared" ref="I211:I229" ca="1" si="165">IF(G211&gt;0,IF(F211=1,1,0),0)</f>
        <v>0</v>
      </c>
      <c r="J211" s="6">
        <f t="shared" ref="J211:J229" ca="1" si="166">IF(G211&gt;0,IF(F211=0,1,0),0)</f>
        <v>0</v>
      </c>
      <c r="K211" s="6">
        <f ca="1">SUMIF(INDIRECT(F209),'1-Configuracion'!E211,INDIRECT(K209))+SUMIF(INDIRECT(H209),'1-Configuracion'!E211,INDIRECT(L209))</f>
        <v>0</v>
      </c>
      <c r="L211" s="6">
        <f ca="1">SUMIF(INDIRECT(F209),'1-Configuracion'!E211,INDIRECT(L209))+SUMIF(INDIRECT(H209),'1-Configuracion'!E211,INDIRECT(K209))</f>
        <v>0</v>
      </c>
      <c r="M211" s="100">
        <f t="shared" ref="M211:M229" ca="1" si="167">K211-L211</f>
        <v>0</v>
      </c>
      <c r="N211" s="56">
        <f t="shared" ref="N211:N229" ca="1" si="168">F211*1000+M211*100+K211</f>
        <v>0</v>
      </c>
      <c r="P211" s="81" t="str">
        <f t="shared" ref="P211:P229" si="169">E211</f>
        <v>Atlético Madrid</v>
      </c>
      <c r="Q211" s="85">
        <f t="shared" ref="Q211:Q229" ca="1" si="170">F211+Q188</f>
        <v>0</v>
      </c>
      <c r="R211" s="6">
        <f t="shared" ca="1" si="155"/>
        <v>0</v>
      </c>
      <c r="S211" s="6">
        <f t="shared" ca="1" si="156"/>
        <v>0</v>
      </c>
      <c r="T211" s="6">
        <f t="shared" ca="1" si="157"/>
        <v>0</v>
      </c>
      <c r="U211" s="6">
        <f t="shared" ca="1" si="158"/>
        <v>0</v>
      </c>
      <c r="V211" s="6">
        <f t="shared" ca="1" si="159"/>
        <v>0</v>
      </c>
      <c r="W211" s="6">
        <f t="shared" ca="1" si="160"/>
        <v>0</v>
      </c>
      <c r="X211" s="8">
        <f t="shared" ca="1" si="161"/>
        <v>0</v>
      </c>
      <c r="Y211" s="8">
        <f t="shared" ca="1" si="162"/>
        <v>0</v>
      </c>
      <c r="Z211" s="61" t="e">
        <f ca="1">MATCH(P211,AC210:AC229,0)</f>
        <v>#N/A</v>
      </c>
      <c r="AB211">
        <v>2</v>
      </c>
      <c r="AC211" s="81" t="str">
        <f ca="1">INDEX(P210:P229,MATCH(LARGE(Y210:Y229,AB211),Y210:Y229,0))</f>
        <v>Atlethic Club</v>
      </c>
      <c r="AD211" s="85">
        <f ca="1">LOOKUP(AC211,P210:P229,Q210:Q229)</f>
        <v>0</v>
      </c>
      <c r="AE211" s="6">
        <f ca="1">LOOKUP(AC211,P210:P229,R210:R229)</f>
        <v>0</v>
      </c>
      <c r="AF211" s="6">
        <f ca="1">LOOKUP(AC211,P210:P229,S210:S229)</f>
        <v>0</v>
      </c>
      <c r="AG211" s="6">
        <f ca="1">LOOKUP(AC211,P210:P229,T210:T229)</f>
        <v>0</v>
      </c>
      <c r="AH211" s="6">
        <f ca="1">LOOKUP(AC211,P210:P229,U210:U229)</f>
        <v>0</v>
      </c>
      <c r="AI211" s="6">
        <f ca="1">LOOKUP(AC211,P210:P229,V210:V229)</f>
        <v>0</v>
      </c>
      <c r="AJ211" s="6">
        <f ca="1">LOOKUP(AC211,P210:P229,W210:W229)</f>
        <v>0</v>
      </c>
      <c r="AK211" s="8">
        <f ca="1">LOOKUP(AC211,P210:P229,X210:X229)</f>
        <v>0</v>
      </c>
      <c r="AL211" s="8">
        <f ca="1">LOOKUP(AC211,P210:P229,Y210:Y229)</f>
        <v>0</v>
      </c>
    </row>
    <row r="212" spans="5:38" x14ac:dyDescent="0.25">
      <c r="E212" s="81" t="str">
        <f t="shared" si="163"/>
        <v>C.A. Osasuna</v>
      </c>
      <c r="F212" s="85">
        <f ca="1">SUMIF(INDIRECT(F209),'1-Configuracion'!E212,INDIRECT(G209))+SUMIF(INDIRECT(H209),'1-Configuracion'!E212,INDIRECT(I209))</f>
        <v>0</v>
      </c>
      <c r="G212" s="6">
        <f ca="1">SUMIF(INDIRECT(F209),'1-Configuracion'!E212,INDIRECT(J209))+SUMIF(INDIRECT(H209),'1-Configuracion'!E212,INDIRECT(J209))</f>
        <v>0</v>
      </c>
      <c r="H212" s="6">
        <f t="shared" ca="1" si="164"/>
        <v>0</v>
      </c>
      <c r="I212" s="6">
        <f t="shared" ca="1" si="165"/>
        <v>0</v>
      </c>
      <c r="J212" s="6">
        <f t="shared" ca="1" si="166"/>
        <v>0</v>
      </c>
      <c r="K212" s="6">
        <f ca="1">SUMIF(INDIRECT(F209),'1-Configuracion'!E212,INDIRECT(K209))+SUMIF(INDIRECT(H209),'1-Configuracion'!E212,INDIRECT(L209))</f>
        <v>0</v>
      </c>
      <c r="L212" s="6">
        <f ca="1">SUMIF(INDIRECT(F209),'1-Configuracion'!E212,INDIRECT(L209))+SUMIF(INDIRECT(H209),'1-Configuracion'!E212,INDIRECT(K209))</f>
        <v>0</v>
      </c>
      <c r="M212" s="100">
        <f t="shared" ca="1" si="167"/>
        <v>0</v>
      </c>
      <c r="N212" s="56">
        <f t="shared" ca="1" si="168"/>
        <v>0</v>
      </c>
      <c r="P212" s="81" t="str">
        <f t="shared" si="169"/>
        <v>C.A. Osasuna</v>
      </c>
      <c r="Q212" s="85">
        <f t="shared" ca="1" si="170"/>
        <v>0</v>
      </c>
      <c r="R212" s="6">
        <f t="shared" ca="1" si="155"/>
        <v>0</v>
      </c>
      <c r="S212" s="6">
        <f t="shared" ca="1" si="156"/>
        <v>0</v>
      </c>
      <c r="T212" s="6">
        <f t="shared" ca="1" si="157"/>
        <v>0</v>
      </c>
      <c r="U212" s="6">
        <f t="shared" ca="1" si="158"/>
        <v>0</v>
      </c>
      <c r="V212" s="6">
        <f t="shared" ca="1" si="159"/>
        <v>0</v>
      </c>
      <c r="W212" s="6">
        <f t="shared" ca="1" si="160"/>
        <v>0</v>
      </c>
      <c r="X212" s="8">
        <f t="shared" ca="1" si="161"/>
        <v>0</v>
      </c>
      <c r="Y212" s="8">
        <f t="shared" ca="1" si="162"/>
        <v>0</v>
      </c>
      <c r="Z212" s="61" t="e">
        <f ca="1">MATCH(P212,AC210:AC229,0)</f>
        <v>#N/A</v>
      </c>
      <c r="AB212">
        <v>3</v>
      </c>
      <c r="AC212" s="81" t="str">
        <f ca="1">INDEX(P210:P229,MATCH(LARGE(Y210:Y229,AB212),Y210:Y229,0))</f>
        <v>Atlethic Club</v>
      </c>
      <c r="AD212" s="85">
        <f ca="1">LOOKUP(AC212,P210:P229,Q210:Q229)</f>
        <v>0</v>
      </c>
      <c r="AE212" s="6">
        <f ca="1">LOOKUP(AC212,P210:P229,R210:R229)</f>
        <v>0</v>
      </c>
      <c r="AF212" s="6">
        <f ca="1">LOOKUP(AC212,P210:P229,S210:S229)</f>
        <v>0</v>
      </c>
      <c r="AG212" s="6">
        <f ca="1">LOOKUP(AC212,P210:P229,T210:T229)</f>
        <v>0</v>
      </c>
      <c r="AH212" s="6">
        <f ca="1">LOOKUP(AC212,P210:P229,U210:U229)</f>
        <v>0</v>
      </c>
      <c r="AI212" s="6">
        <f ca="1">LOOKUP(AC212,P210:P229,V210:V229)</f>
        <v>0</v>
      </c>
      <c r="AJ212" s="6">
        <f ca="1">LOOKUP(AC212,P210:P229,W210:W229)</f>
        <v>0</v>
      </c>
      <c r="AK212" s="8">
        <f ca="1">LOOKUP(AC212,P210:P229,X210:X229)</f>
        <v>0</v>
      </c>
      <c r="AL212" s="8">
        <f ca="1">LOOKUP(AC212,P210:P229,Y210:Y229)</f>
        <v>0</v>
      </c>
    </row>
    <row r="213" spans="5:38" x14ac:dyDescent="0.25">
      <c r="E213" s="81" t="str">
        <f t="shared" si="163"/>
        <v>Celta de Vigo</v>
      </c>
      <c r="F213" s="85">
        <f ca="1">SUMIF(INDIRECT(F209),'1-Configuracion'!E213,INDIRECT(G209))+SUMIF(INDIRECT(H209),'1-Configuracion'!E213,INDIRECT(I209))</f>
        <v>0</v>
      </c>
      <c r="G213" s="6">
        <f ca="1">SUMIF(INDIRECT(F209),'1-Configuracion'!E213,INDIRECT(J209))+SUMIF(INDIRECT(H209),'1-Configuracion'!E213,INDIRECT(J209))</f>
        <v>0</v>
      </c>
      <c r="H213" s="6">
        <f t="shared" ca="1" si="164"/>
        <v>0</v>
      </c>
      <c r="I213" s="6">
        <f t="shared" ca="1" si="165"/>
        <v>0</v>
      </c>
      <c r="J213" s="6">
        <f t="shared" ca="1" si="166"/>
        <v>0</v>
      </c>
      <c r="K213" s="6">
        <f ca="1">SUMIF(INDIRECT(F209),'1-Configuracion'!E213,INDIRECT(K209))+SUMIF(INDIRECT(H209),'1-Configuracion'!E213,INDIRECT(L209))</f>
        <v>0</v>
      </c>
      <c r="L213" s="6">
        <f ca="1">SUMIF(INDIRECT(F209),'1-Configuracion'!E213,INDIRECT(L209))+SUMIF(INDIRECT(H209),'1-Configuracion'!E213,INDIRECT(K209))</f>
        <v>0</v>
      </c>
      <c r="M213" s="100">
        <f t="shared" ca="1" si="167"/>
        <v>0</v>
      </c>
      <c r="N213" s="56">
        <f t="shared" ca="1" si="168"/>
        <v>0</v>
      </c>
      <c r="P213" s="81" t="str">
        <f t="shared" si="169"/>
        <v>Celta de Vigo</v>
      </c>
      <c r="Q213" s="85">
        <f t="shared" ca="1" si="170"/>
        <v>0</v>
      </c>
      <c r="R213" s="6">
        <f t="shared" ca="1" si="155"/>
        <v>0</v>
      </c>
      <c r="S213" s="6">
        <f t="shared" ca="1" si="156"/>
        <v>0</v>
      </c>
      <c r="T213" s="6">
        <f t="shared" ca="1" si="157"/>
        <v>0</v>
      </c>
      <c r="U213" s="6">
        <f t="shared" ca="1" si="158"/>
        <v>0</v>
      </c>
      <c r="V213" s="6">
        <f t="shared" ca="1" si="159"/>
        <v>0</v>
      </c>
      <c r="W213" s="6">
        <f t="shared" ca="1" si="160"/>
        <v>0</v>
      </c>
      <c r="X213" s="8">
        <f t="shared" ca="1" si="161"/>
        <v>0</v>
      </c>
      <c r="Y213" s="8">
        <f t="shared" ca="1" si="162"/>
        <v>0</v>
      </c>
      <c r="Z213" s="61" t="e">
        <f ca="1">MATCH(P213,AC210:AC229,0)</f>
        <v>#N/A</v>
      </c>
      <c r="AB213">
        <v>4</v>
      </c>
      <c r="AC213" s="81" t="str">
        <f ca="1">INDEX(P210:P229,MATCH(LARGE(Y210:Y229,AB213),Y210:Y229,0))</f>
        <v>Atlethic Club</v>
      </c>
      <c r="AD213" s="85">
        <f ca="1">LOOKUP(AC213,P210:P229,Q210:Q229)</f>
        <v>0</v>
      </c>
      <c r="AE213" s="6">
        <f ca="1">LOOKUP(AC213,P210:P229,R210:R229)</f>
        <v>0</v>
      </c>
      <c r="AF213" s="6">
        <f ca="1">LOOKUP(AC213,P210:P229,S210:S229)</f>
        <v>0</v>
      </c>
      <c r="AG213" s="6">
        <f ca="1">LOOKUP(AC213,P210:P229,T210:T229)</f>
        <v>0</v>
      </c>
      <c r="AH213" s="6">
        <f ca="1">LOOKUP(AC213,P210:P229,U210:U229)</f>
        <v>0</v>
      </c>
      <c r="AI213" s="6">
        <f ca="1">LOOKUP(AC213,P210:P229,V210:V229)</f>
        <v>0</v>
      </c>
      <c r="AJ213" s="6">
        <f ca="1">LOOKUP(AC213,P210:P229,W210:W229)</f>
        <v>0</v>
      </c>
      <c r="AK213" s="8">
        <f ca="1">LOOKUP(AC213,P210:P229,X210:X229)</f>
        <v>0</v>
      </c>
      <c r="AL213" s="8">
        <f ca="1">LOOKUP(AC213,P210:P229,Y210:Y229)</f>
        <v>0</v>
      </c>
    </row>
    <row r="214" spans="5:38" x14ac:dyDescent="0.25">
      <c r="E214" s="81" t="str">
        <f t="shared" si="163"/>
        <v>Deportivo de la Coruña</v>
      </c>
      <c r="F214" s="85">
        <f ca="1">SUMIF(INDIRECT(F209),'1-Configuracion'!E214,INDIRECT(G209))+SUMIF(INDIRECT(H209),'1-Configuracion'!E214,INDIRECT(I209))</f>
        <v>0</v>
      </c>
      <c r="G214" s="6">
        <f ca="1">SUMIF(INDIRECT(F209),'1-Configuracion'!E214,INDIRECT(J209))+SUMIF(INDIRECT(H209),'1-Configuracion'!E214,INDIRECT(J209))</f>
        <v>0</v>
      </c>
      <c r="H214" s="6">
        <f t="shared" ca="1" si="164"/>
        <v>0</v>
      </c>
      <c r="I214" s="6">
        <f t="shared" ca="1" si="165"/>
        <v>0</v>
      </c>
      <c r="J214" s="6">
        <f t="shared" ca="1" si="166"/>
        <v>0</v>
      </c>
      <c r="K214" s="6">
        <f ca="1">SUMIF(INDIRECT(F209),'1-Configuracion'!E214,INDIRECT(K209))+SUMIF(INDIRECT(H209),'1-Configuracion'!E214,INDIRECT(L209))</f>
        <v>0</v>
      </c>
      <c r="L214" s="6">
        <f ca="1">SUMIF(INDIRECT(F209),'1-Configuracion'!E214,INDIRECT(L209))+SUMIF(INDIRECT(H209),'1-Configuracion'!E214,INDIRECT(K209))</f>
        <v>0</v>
      </c>
      <c r="M214" s="100">
        <f t="shared" ca="1" si="167"/>
        <v>0</v>
      </c>
      <c r="N214" s="56">
        <f t="shared" ca="1" si="168"/>
        <v>0</v>
      </c>
      <c r="P214" s="81" t="str">
        <f t="shared" si="169"/>
        <v>Deportivo de la Coruña</v>
      </c>
      <c r="Q214" s="85">
        <f t="shared" ca="1" si="170"/>
        <v>0</v>
      </c>
      <c r="R214" s="6">
        <f t="shared" ca="1" si="155"/>
        <v>0</v>
      </c>
      <c r="S214" s="6">
        <f t="shared" ca="1" si="156"/>
        <v>0</v>
      </c>
      <c r="T214" s="6">
        <f t="shared" ca="1" si="157"/>
        <v>0</v>
      </c>
      <c r="U214" s="6">
        <f t="shared" ca="1" si="158"/>
        <v>0</v>
      </c>
      <c r="V214" s="6">
        <f t="shared" ca="1" si="159"/>
        <v>0</v>
      </c>
      <c r="W214" s="6">
        <f t="shared" ca="1" si="160"/>
        <v>0</v>
      </c>
      <c r="X214" s="8">
        <f t="shared" ca="1" si="161"/>
        <v>0</v>
      </c>
      <c r="Y214" s="8">
        <f t="shared" ca="1" si="162"/>
        <v>0</v>
      </c>
      <c r="Z214" s="61" t="e">
        <f ca="1">MATCH(P214,AC210:AC229,0)</f>
        <v>#N/A</v>
      </c>
      <c r="AB214">
        <v>5</v>
      </c>
      <c r="AC214" s="81" t="str">
        <f ca="1">INDEX(P210:P229,MATCH(LARGE(Y210:Y229,AB214),Y210:Y229,0))</f>
        <v>Atlethic Club</v>
      </c>
      <c r="AD214" s="85">
        <f ca="1">LOOKUP(AC214,P210:P229,Q210:Q229)</f>
        <v>0</v>
      </c>
      <c r="AE214" s="6">
        <f ca="1">LOOKUP(AC214,P210:P229,R210:R229)</f>
        <v>0</v>
      </c>
      <c r="AF214" s="6">
        <f ca="1">LOOKUP(AC214,P210:P229,S210:S229)</f>
        <v>0</v>
      </c>
      <c r="AG214" s="6">
        <f ca="1">LOOKUP(AC214,P210:P229,T210:T229)</f>
        <v>0</v>
      </c>
      <c r="AH214" s="6">
        <f ca="1">LOOKUP(AC214,P210:P229,U210:U229)</f>
        <v>0</v>
      </c>
      <c r="AI214" s="6">
        <f ca="1">LOOKUP(AC214,P210:P229,V210:V229)</f>
        <v>0</v>
      </c>
      <c r="AJ214" s="6">
        <f ca="1">LOOKUP(AC214,P210:P229,W210:W229)</f>
        <v>0</v>
      </c>
      <c r="AK214" s="8">
        <f ca="1">LOOKUP(AC214,P210:P229,X210:X229)</f>
        <v>0</v>
      </c>
      <c r="AL214" s="8">
        <f ca="1">LOOKUP(AC214,P210:P229,Y210:Y229)</f>
        <v>0</v>
      </c>
    </row>
    <row r="215" spans="5:38" x14ac:dyDescent="0.25">
      <c r="E215" s="81" t="str">
        <f t="shared" si="163"/>
        <v>F.C. Barcelona</v>
      </c>
      <c r="F215" s="85">
        <f ca="1">SUMIF(INDIRECT(F209),'1-Configuracion'!E215,INDIRECT(G209))+SUMIF(INDIRECT(H209),'1-Configuracion'!E215,INDIRECT(I209))</f>
        <v>0</v>
      </c>
      <c r="G215" s="6">
        <f ca="1">SUMIF(INDIRECT(F209),'1-Configuracion'!E215,INDIRECT(J209))+SUMIF(INDIRECT(H209),'1-Configuracion'!E215,INDIRECT(J209))</f>
        <v>0</v>
      </c>
      <c r="H215" s="6">
        <f t="shared" ca="1" si="164"/>
        <v>0</v>
      </c>
      <c r="I215" s="6">
        <f t="shared" ca="1" si="165"/>
        <v>0</v>
      </c>
      <c r="J215" s="6">
        <f t="shared" ca="1" si="166"/>
        <v>0</v>
      </c>
      <c r="K215" s="6">
        <f ca="1">SUMIF(INDIRECT(F209),'1-Configuracion'!E215,INDIRECT(K209))+SUMIF(INDIRECT(H209),'1-Configuracion'!E215,INDIRECT(L209))</f>
        <v>0</v>
      </c>
      <c r="L215" s="6">
        <f ca="1">SUMIF(INDIRECT(F209),'1-Configuracion'!E215,INDIRECT(L209))+SUMIF(INDIRECT(H209),'1-Configuracion'!E215,INDIRECT(K209))</f>
        <v>0</v>
      </c>
      <c r="M215" s="100">
        <f t="shared" ca="1" si="167"/>
        <v>0</v>
      </c>
      <c r="N215" s="56">
        <f t="shared" ca="1" si="168"/>
        <v>0</v>
      </c>
      <c r="P215" s="81" t="str">
        <f t="shared" si="169"/>
        <v>F.C. Barcelona</v>
      </c>
      <c r="Q215" s="85">
        <f t="shared" ca="1" si="170"/>
        <v>0</v>
      </c>
      <c r="R215" s="6">
        <f t="shared" ca="1" si="155"/>
        <v>0</v>
      </c>
      <c r="S215" s="6">
        <f t="shared" ca="1" si="156"/>
        <v>0</v>
      </c>
      <c r="T215" s="6">
        <f t="shared" ca="1" si="157"/>
        <v>0</v>
      </c>
      <c r="U215" s="6">
        <f t="shared" ca="1" si="158"/>
        <v>0</v>
      </c>
      <c r="V215" s="6">
        <f t="shared" ca="1" si="159"/>
        <v>0</v>
      </c>
      <c r="W215" s="6">
        <f t="shared" ca="1" si="160"/>
        <v>0</v>
      </c>
      <c r="X215" s="8">
        <f t="shared" ca="1" si="161"/>
        <v>0</v>
      </c>
      <c r="Y215" s="8">
        <f t="shared" ca="1" si="162"/>
        <v>0</v>
      </c>
      <c r="Z215" s="61" t="e">
        <f ca="1">MATCH(P215,AC210:AC229,0)</f>
        <v>#N/A</v>
      </c>
      <c r="AB215">
        <v>6</v>
      </c>
      <c r="AC215" s="81" t="str">
        <f ca="1">INDEX(P210:P229,MATCH(LARGE(Y210:Y229,AB215),Y210:Y229,0))</f>
        <v>Atlethic Club</v>
      </c>
      <c r="AD215" s="85">
        <f ca="1">LOOKUP(AC215,P210:P229,Q210:Q229)</f>
        <v>0</v>
      </c>
      <c r="AE215" s="6">
        <f ca="1">LOOKUP(AC215,P210:P229,R210:R229)</f>
        <v>0</v>
      </c>
      <c r="AF215" s="6">
        <f ca="1">LOOKUP(AC215,P210:P229,S210:S229)</f>
        <v>0</v>
      </c>
      <c r="AG215" s="6">
        <f ca="1">LOOKUP(AC215,P210:P229,T210:T229)</f>
        <v>0</v>
      </c>
      <c r="AH215" s="6">
        <f ca="1">LOOKUP(AC215,P210:P229,U210:U229)</f>
        <v>0</v>
      </c>
      <c r="AI215" s="6">
        <f ca="1">LOOKUP(AC215,P210:P229,V210:V229)</f>
        <v>0</v>
      </c>
      <c r="AJ215" s="6">
        <f ca="1">LOOKUP(AC215,P210:P229,W210:W229)</f>
        <v>0</v>
      </c>
      <c r="AK215" s="8">
        <f ca="1">LOOKUP(AC215,P210:P229,X210:X229)</f>
        <v>0</v>
      </c>
      <c r="AL215" s="8">
        <f ca="1">LOOKUP(AC215,P210:P229,Y210:Y229)</f>
        <v>0</v>
      </c>
    </row>
    <row r="216" spans="5:38" x14ac:dyDescent="0.25">
      <c r="E216" s="81" t="str">
        <f t="shared" si="163"/>
        <v>Getafe C.F.</v>
      </c>
      <c r="F216" s="85">
        <f ca="1">SUMIF(INDIRECT(F209),'1-Configuracion'!E216,INDIRECT(G209))+SUMIF(INDIRECT(H209),'1-Configuracion'!E216,INDIRECT(I209))</f>
        <v>0</v>
      </c>
      <c r="G216" s="6">
        <f ca="1">SUMIF(INDIRECT(F209),'1-Configuracion'!E216,INDIRECT(J209))+SUMIF(INDIRECT(H209),'1-Configuracion'!E216,INDIRECT(J209))</f>
        <v>0</v>
      </c>
      <c r="H216" s="6">
        <f t="shared" ca="1" si="164"/>
        <v>0</v>
      </c>
      <c r="I216" s="6">
        <f t="shared" ca="1" si="165"/>
        <v>0</v>
      </c>
      <c r="J216" s="6">
        <f t="shared" ca="1" si="166"/>
        <v>0</v>
      </c>
      <c r="K216" s="6">
        <f ca="1">SUMIF(INDIRECT(F209),'1-Configuracion'!E216,INDIRECT(K209))+SUMIF(INDIRECT(H209),'1-Configuracion'!E216,INDIRECT(L209))</f>
        <v>0</v>
      </c>
      <c r="L216" s="6">
        <f ca="1">SUMIF(INDIRECT(F209),'1-Configuracion'!E216,INDIRECT(L209))+SUMIF(INDIRECT(H209),'1-Configuracion'!E216,INDIRECT(K209))</f>
        <v>0</v>
      </c>
      <c r="M216" s="100">
        <f t="shared" ca="1" si="167"/>
        <v>0</v>
      </c>
      <c r="N216" s="56">
        <f t="shared" ca="1" si="168"/>
        <v>0</v>
      </c>
      <c r="P216" s="81" t="str">
        <f t="shared" si="169"/>
        <v>Getafe C.F.</v>
      </c>
      <c r="Q216" s="85">
        <f t="shared" ca="1" si="170"/>
        <v>0</v>
      </c>
      <c r="R216" s="6">
        <f t="shared" ca="1" si="155"/>
        <v>0</v>
      </c>
      <c r="S216" s="6">
        <f t="shared" ca="1" si="156"/>
        <v>0</v>
      </c>
      <c r="T216" s="6">
        <f t="shared" ca="1" si="157"/>
        <v>0</v>
      </c>
      <c r="U216" s="6">
        <f t="shared" ca="1" si="158"/>
        <v>0</v>
      </c>
      <c r="V216" s="6">
        <f t="shared" ca="1" si="159"/>
        <v>0</v>
      </c>
      <c r="W216" s="6">
        <f t="shared" ca="1" si="160"/>
        <v>0</v>
      </c>
      <c r="X216" s="8">
        <f t="shared" ca="1" si="161"/>
        <v>0</v>
      </c>
      <c r="Y216" s="8">
        <f t="shared" ca="1" si="162"/>
        <v>0</v>
      </c>
      <c r="Z216" s="61" t="e">
        <f ca="1">MATCH(P216,AC210:AC229,0)</f>
        <v>#N/A</v>
      </c>
      <c r="AB216">
        <v>7</v>
      </c>
      <c r="AC216" s="81" t="str">
        <f ca="1">INDEX(P210:P229,MATCH(LARGE(Y210:Y229,AB216),Y210:Y229,0))</f>
        <v>Atlethic Club</v>
      </c>
      <c r="AD216" s="85">
        <f ca="1">LOOKUP(AC216,P210:P229,Q210:Q229)</f>
        <v>0</v>
      </c>
      <c r="AE216" s="6">
        <f ca="1">LOOKUP(AC216,P210:P229,R210:R229)</f>
        <v>0</v>
      </c>
      <c r="AF216" s="6">
        <f ca="1">LOOKUP(AC216,P210:P229,S210:S229)</f>
        <v>0</v>
      </c>
      <c r="AG216" s="6">
        <f ca="1">LOOKUP(AC216,P210:P229,T210:T229)</f>
        <v>0</v>
      </c>
      <c r="AH216" s="6">
        <f ca="1">LOOKUP(AC216,P210:P229,U210:U229)</f>
        <v>0</v>
      </c>
      <c r="AI216" s="6">
        <f ca="1">LOOKUP(AC216,P210:P229,V210:V229)</f>
        <v>0</v>
      </c>
      <c r="AJ216" s="6">
        <f ca="1">LOOKUP(AC216,P210:P229,W210:W229)</f>
        <v>0</v>
      </c>
      <c r="AK216" s="8">
        <f ca="1">LOOKUP(AC216,P210:P229,X210:X229)</f>
        <v>0</v>
      </c>
      <c r="AL216" s="8">
        <f ca="1">LOOKUP(AC216,P210:P229,Y210:Y229)</f>
        <v>0</v>
      </c>
    </row>
    <row r="217" spans="5:38" x14ac:dyDescent="0.25">
      <c r="E217" s="81" t="str">
        <f t="shared" si="163"/>
        <v>Granada C.F.</v>
      </c>
      <c r="F217" s="85">
        <f ca="1">SUMIF(INDIRECT(F209),'1-Configuracion'!E217,INDIRECT(G209))+SUMIF(INDIRECT(H209),'1-Configuracion'!E217,INDIRECT(I209))</f>
        <v>0</v>
      </c>
      <c r="G217" s="6">
        <f ca="1">SUMIF(INDIRECT(F209),'1-Configuracion'!E217,INDIRECT(J209))+SUMIF(INDIRECT(H209),'1-Configuracion'!E217,INDIRECT(J209))</f>
        <v>0</v>
      </c>
      <c r="H217" s="6">
        <f t="shared" ca="1" si="164"/>
        <v>0</v>
      </c>
      <c r="I217" s="6">
        <f t="shared" ca="1" si="165"/>
        <v>0</v>
      </c>
      <c r="J217" s="6">
        <f t="shared" ca="1" si="166"/>
        <v>0</v>
      </c>
      <c r="K217" s="6">
        <f ca="1">SUMIF(INDIRECT(F209),'1-Configuracion'!E217,INDIRECT(K209))+SUMIF(INDIRECT(H209),'1-Configuracion'!E217,INDIRECT(L209))</f>
        <v>0</v>
      </c>
      <c r="L217" s="6">
        <f ca="1">SUMIF(INDIRECT(F209),'1-Configuracion'!E217,INDIRECT(L209))+SUMIF(INDIRECT(H209),'1-Configuracion'!E217,INDIRECT(K209))</f>
        <v>0</v>
      </c>
      <c r="M217" s="100">
        <f t="shared" ca="1" si="167"/>
        <v>0</v>
      </c>
      <c r="N217" s="56">
        <f t="shared" ca="1" si="168"/>
        <v>0</v>
      </c>
      <c r="P217" s="81" t="str">
        <f t="shared" si="169"/>
        <v>Granada C.F.</v>
      </c>
      <c r="Q217" s="85">
        <f t="shared" ca="1" si="170"/>
        <v>0</v>
      </c>
      <c r="R217" s="6">
        <f t="shared" ca="1" si="155"/>
        <v>0</v>
      </c>
      <c r="S217" s="6">
        <f t="shared" ca="1" si="156"/>
        <v>0</v>
      </c>
      <c r="T217" s="6">
        <f t="shared" ca="1" si="157"/>
        <v>0</v>
      </c>
      <c r="U217" s="6">
        <f t="shared" ca="1" si="158"/>
        <v>0</v>
      </c>
      <c r="V217" s="6">
        <f t="shared" ca="1" si="159"/>
        <v>0</v>
      </c>
      <c r="W217" s="6">
        <f t="shared" ca="1" si="160"/>
        <v>0</v>
      </c>
      <c r="X217" s="8">
        <f t="shared" ca="1" si="161"/>
        <v>0</v>
      </c>
      <c r="Y217" s="8">
        <f t="shared" ca="1" si="162"/>
        <v>0</v>
      </c>
      <c r="Z217" s="61" t="e">
        <f ca="1">MATCH(P217,AC210:AC229,0)</f>
        <v>#N/A</v>
      </c>
      <c r="AB217">
        <v>8</v>
      </c>
      <c r="AC217" s="81" t="str">
        <f ca="1">INDEX(P210:P229,MATCH(LARGE(Y210:Y229,AB217),Y210:Y229,0))</f>
        <v>Atlethic Club</v>
      </c>
      <c r="AD217" s="85">
        <f ca="1">LOOKUP(AC217,P210:P229,Q210:Q229)</f>
        <v>0</v>
      </c>
      <c r="AE217" s="6">
        <f ca="1">LOOKUP(AC217,P210:P229,R210:R229)</f>
        <v>0</v>
      </c>
      <c r="AF217" s="6">
        <f ca="1">LOOKUP(AC217,P210:P229,S210:S229)</f>
        <v>0</v>
      </c>
      <c r="AG217" s="6">
        <f ca="1">LOOKUP(AC217,P210:P229,T210:T229)</f>
        <v>0</v>
      </c>
      <c r="AH217" s="6">
        <f ca="1">LOOKUP(AC217,P210:P229,U210:U229)</f>
        <v>0</v>
      </c>
      <c r="AI217" s="6">
        <f ca="1">LOOKUP(AC217,P210:P229,V210:V229)</f>
        <v>0</v>
      </c>
      <c r="AJ217" s="6">
        <f ca="1">LOOKUP(AC217,P210:P229,W210:W229)</f>
        <v>0</v>
      </c>
      <c r="AK217" s="8">
        <f ca="1">LOOKUP(AC217,P210:P229,X210:X229)</f>
        <v>0</v>
      </c>
      <c r="AL217" s="8">
        <f ca="1">LOOKUP(AC217,P210:P229,Y210:Y229)</f>
        <v>0</v>
      </c>
    </row>
    <row r="218" spans="5:38" x14ac:dyDescent="0.25">
      <c r="E218" s="81" t="str">
        <f t="shared" si="163"/>
        <v>Levante U.D.</v>
      </c>
      <c r="F218" s="85">
        <f ca="1">SUMIF(INDIRECT(F209),'1-Configuracion'!E218,INDIRECT(G209))+SUMIF(INDIRECT(H209),'1-Configuracion'!E218,INDIRECT(I209))</f>
        <v>0</v>
      </c>
      <c r="G218" s="6">
        <f ca="1">SUMIF(INDIRECT(F209),'1-Configuracion'!E218,INDIRECT(J209))+SUMIF(INDIRECT(H209),'1-Configuracion'!E218,INDIRECT(J209))</f>
        <v>0</v>
      </c>
      <c r="H218" s="6">
        <f t="shared" ca="1" si="164"/>
        <v>0</v>
      </c>
      <c r="I218" s="6">
        <f t="shared" ca="1" si="165"/>
        <v>0</v>
      </c>
      <c r="J218" s="6">
        <f t="shared" ca="1" si="166"/>
        <v>0</v>
      </c>
      <c r="K218" s="6">
        <f ca="1">SUMIF(INDIRECT(F209),'1-Configuracion'!E218,INDIRECT(K209))+SUMIF(INDIRECT(H209),'1-Configuracion'!E218,INDIRECT(L209))</f>
        <v>0</v>
      </c>
      <c r="L218" s="6">
        <f ca="1">SUMIF(INDIRECT(F209),'1-Configuracion'!E218,INDIRECT(L209))+SUMIF(INDIRECT(H209),'1-Configuracion'!E218,INDIRECT(K209))</f>
        <v>0</v>
      </c>
      <c r="M218" s="100">
        <f t="shared" ca="1" si="167"/>
        <v>0</v>
      </c>
      <c r="N218" s="56">
        <f t="shared" ca="1" si="168"/>
        <v>0</v>
      </c>
      <c r="P218" s="81" t="str">
        <f t="shared" si="169"/>
        <v>Levante U.D.</v>
      </c>
      <c r="Q218" s="85">
        <f t="shared" ca="1" si="170"/>
        <v>0</v>
      </c>
      <c r="R218" s="6">
        <f t="shared" ca="1" si="155"/>
        <v>0</v>
      </c>
      <c r="S218" s="6">
        <f t="shared" ca="1" si="156"/>
        <v>0</v>
      </c>
      <c r="T218" s="6">
        <f t="shared" ca="1" si="157"/>
        <v>0</v>
      </c>
      <c r="U218" s="6">
        <f t="shared" ca="1" si="158"/>
        <v>0</v>
      </c>
      <c r="V218" s="6">
        <f t="shared" ca="1" si="159"/>
        <v>0</v>
      </c>
      <c r="W218" s="6">
        <f t="shared" ca="1" si="160"/>
        <v>0</v>
      </c>
      <c r="X218" s="8">
        <f t="shared" ca="1" si="161"/>
        <v>0</v>
      </c>
      <c r="Y218" s="8">
        <f t="shared" ca="1" si="162"/>
        <v>0</v>
      </c>
      <c r="Z218" s="61" t="e">
        <f ca="1">MATCH(P218,AC210:AC229,0)</f>
        <v>#N/A</v>
      </c>
      <c r="AB218">
        <v>9</v>
      </c>
      <c r="AC218" s="81" t="str">
        <f ca="1">INDEX(P210:P229,MATCH(LARGE(Y210:Y229,AB218),Y210:Y229,0))</f>
        <v>Atlethic Club</v>
      </c>
      <c r="AD218" s="85">
        <f ca="1">LOOKUP(AC218,P210:P229,Q210:Q229)</f>
        <v>0</v>
      </c>
      <c r="AE218" s="6">
        <f ca="1">LOOKUP(AC218,P210:P229,R210:R229)</f>
        <v>0</v>
      </c>
      <c r="AF218" s="6">
        <f ca="1">LOOKUP(AC218,P210:P229,S210:S229)</f>
        <v>0</v>
      </c>
      <c r="AG218" s="6">
        <f ca="1">LOOKUP(AC218,P210:P229,T210:T229)</f>
        <v>0</v>
      </c>
      <c r="AH218" s="6">
        <f ca="1">LOOKUP(AC218,P210:P229,U210:U229)</f>
        <v>0</v>
      </c>
      <c r="AI218" s="6">
        <f ca="1">LOOKUP(AC218,P210:P229,V210:V229)</f>
        <v>0</v>
      </c>
      <c r="AJ218" s="6">
        <f ca="1">LOOKUP(AC218,P210:P229,W210:W229)</f>
        <v>0</v>
      </c>
      <c r="AK218" s="8">
        <f ca="1">LOOKUP(AC218,P210:P229,X210:X229)</f>
        <v>0</v>
      </c>
      <c r="AL218" s="8">
        <f ca="1">LOOKUP(AC218,P210:P229,Y210:Y229)</f>
        <v>0</v>
      </c>
    </row>
    <row r="219" spans="5:38" x14ac:dyDescent="0.25">
      <c r="E219" s="81" t="str">
        <f t="shared" si="163"/>
        <v>Málaga C.F.</v>
      </c>
      <c r="F219" s="85">
        <f ca="1">SUMIF(INDIRECT(F209),'1-Configuracion'!E219,INDIRECT(G209))+SUMIF(INDIRECT(H209),'1-Configuracion'!E219,INDIRECT(I209))</f>
        <v>0</v>
      </c>
      <c r="G219" s="6">
        <f ca="1">SUMIF(INDIRECT(F209),'1-Configuracion'!E219,INDIRECT(J209))+SUMIF(INDIRECT(H209),'1-Configuracion'!E219,INDIRECT(J209))</f>
        <v>0</v>
      </c>
      <c r="H219" s="6">
        <f t="shared" ca="1" si="164"/>
        <v>0</v>
      </c>
      <c r="I219" s="6">
        <f t="shared" ca="1" si="165"/>
        <v>0</v>
      </c>
      <c r="J219" s="6">
        <f t="shared" ca="1" si="166"/>
        <v>0</v>
      </c>
      <c r="K219" s="6">
        <f ca="1">SUMIF(INDIRECT(F209),'1-Configuracion'!E219,INDIRECT(K209))+SUMIF(INDIRECT(H209),'1-Configuracion'!E219,INDIRECT(L209))</f>
        <v>0</v>
      </c>
      <c r="L219" s="6">
        <f ca="1">SUMIF(INDIRECT(F209),'1-Configuracion'!E219,INDIRECT(L209))+SUMIF(INDIRECT(H209),'1-Configuracion'!E219,INDIRECT(K209))</f>
        <v>0</v>
      </c>
      <c r="M219" s="100">
        <f t="shared" ca="1" si="167"/>
        <v>0</v>
      </c>
      <c r="N219" s="56">
        <f t="shared" ca="1" si="168"/>
        <v>0</v>
      </c>
      <c r="P219" s="81" t="str">
        <f t="shared" si="169"/>
        <v>Málaga C.F.</v>
      </c>
      <c r="Q219" s="85">
        <f t="shared" ca="1" si="170"/>
        <v>0</v>
      </c>
      <c r="R219" s="6">
        <f t="shared" ca="1" si="155"/>
        <v>0</v>
      </c>
      <c r="S219" s="6">
        <f t="shared" ca="1" si="156"/>
        <v>0</v>
      </c>
      <c r="T219" s="6">
        <f t="shared" ca="1" si="157"/>
        <v>0</v>
      </c>
      <c r="U219" s="6">
        <f t="shared" ca="1" si="158"/>
        <v>0</v>
      </c>
      <c r="V219" s="6">
        <f t="shared" ca="1" si="159"/>
        <v>0</v>
      </c>
      <c r="W219" s="6">
        <f t="shared" ca="1" si="160"/>
        <v>0</v>
      </c>
      <c r="X219" s="8">
        <f t="shared" ca="1" si="161"/>
        <v>0</v>
      </c>
      <c r="Y219" s="8">
        <f t="shared" ca="1" si="162"/>
        <v>0</v>
      </c>
      <c r="Z219" s="61" t="e">
        <f ca="1">MATCH(P219,AC210:AC229,0)</f>
        <v>#N/A</v>
      </c>
      <c r="AB219">
        <v>10</v>
      </c>
      <c r="AC219" s="81" t="str">
        <f ca="1">INDEX(P210:P229,MATCH(LARGE(Y210:Y229,AB219),Y210:Y229,0))</f>
        <v>Atlethic Club</v>
      </c>
      <c r="AD219" s="85">
        <f ca="1">LOOKUP(AC219,P210:P229,Q210:Q229)</f>
        <v>0</v>
      </c>
      <c r="AE219" s="6">
        <f ca="1">LOOKUP(AC219,P210:P229,R210:R229)</f>
        <v>0</v>
      </c>
      <c r="AF219" s="6">
        <f ca="1">LOOKUP(AC219,P210:P229,S210:S229)</f>
        <v>0</v>
      </c>
      <c r="AG219" s="6">
        <f ca="1">LOOKUP(AC219,P210:P229,T210:T229)</f>
        <v>0</v>
      </c>
      <c r="AH219" s="6">
        <f ca="1">LOOKUP(AC219,P210:P229,U210:U229)</f>
        <v>0</v>
      </c>
      <c r="AI219" s="6">
        <f ca="1">LOOKUP(AC219,P210:P229,V210:V229)</f>
        <v>0</v>
      </c>
      <c r="AJ219" s="6">
        <f ca="1">LOOKUP(AC219,P210:P229,W210:W229)</f>
        <v>0</v>
      </c>
      <c r="AK219" s="8">
        <f ca="1">LOOKUP(AC219,P210:P229,X210:X229)</f>
        <v>0</v>
      </c>
      <c r="AL219" s="8">
        <f ca="1">LOOKUP(AC219,P210:P229,Y210:Y229)</f>
        <v>0</v>
      </c>
    </row>
    <row r="220" spans="5:38" x14ac:dyDescent="0.25">
      <c r="E220" s="81" t="str">
        <f t="shared" si="163"/>
        <v>R.C.D. Español</v>
      </c>
      <c r="F220" s="85">
        <f ca="1">SUMIF(INDIRECT(F209),'1-Configuracion'!E220,INDIRECT(G209))+SUMIF(INDIRECT(H209),'1-Configuracion'!E220,INDIRECT(I209))</f>
        <v>0</v>
      </c>
      <c r="G220" s="6">
        <f ca="1">SUMIF(INDIRECT(F209),'1-Configuracion'!E220,INDIRECT(J209))+SUMIF(INDIRECT(H209),'1-Configuracion'!E220,INDIRECT(J209))</f>
        <v>0</v>
      </c>
      <c r="H220" s="6">
        <f t="shared" ca="1" si="164"/>
        <v>0</v>
      </c>
      <c r="I220" s="6">
        <f t="shared" ca="1" si="165"/>
        <v>0</v>
      </c>
      <c r="J220" s="6">
        <f t="shared" ca="1" si="166"/>
        <v>0</v>
      </c>
      <c r="K220" s="6">
        <f ca="1">SUMIF(INDIRECT(F209),'1-Configuracion'!E220,INDIRECT(K209))+SUMIF(INDIRECT(H209),'1-Configuracion'!E220,INDIRECT(L209))</f>
        <v>0</v>
      </c>
      <c r="L220" s="6">
        <f ca="1">SUMIF(INDIRECT(F209),'1-Configuracion'!E220,INDIRECT(L209))+SUMIF(INDIRECT(H209),'1-Configuracion'!E220,INDIRECT(K209))</f>
        <v>0</v>
      </c>
      <c r="M220" s="100">
        <f t="shared" ca="1" si="167"/>
        <v>0</v>
      </c>
      <c r="N220" s="56">
        <f t="shared" ca="1" si="168"/>
        <v>0</v>
      </c>
      <c r="P220" s="81" t="str">
        <f t="shared" si="169"/>
        <v>R.C.D. Español</v>
      </c>
      <c r="Q220" s="85">
        <f t="shared" ca="1" si="170"/>
        <v>0</v>
      </c>
      <c r="R220" s="6">
        <f t="shared" ca="1" si="155"/>
        <v>0</v>
      </c>
      <c r="S220" s="6">
        <f t="shared" ca="1" si="156"/>
        <v>0</v>
      </c>
      <c r="T220" s="6">
        <f t="shared" ca="1" si="157"/>
        <v>0</v>
      </c>
      <c r="U220" s="6">
        <f t="shared" ca="1" si="158"/>
        <v>0</v>
      </c>
      <c r="V220" s="6">
        <f t="shared" ca="1" si="159"/>
        <v>0</v>
      </c>
      <c r="W220" s="6">
        <f t="shared" ca="1" si="160"/>
        <v>0</v>
      </c>
      <c r="X220" s="8">
        <f t="shared" ca="1" si="161"/>
        <v>0</v>
      </c>
      <c r="Y220" s="8">
        <f t="shared" ca="1" si="162"/>
        <v>0</v>
      </c>
      <c r="Z220" s="61" t="e">
        <f ca="1">MATCH(P220,AC210:AC229,0)</f>
        <v>#N/A</v>
      </c>
      <c r="AB220">
        <v>11</v>
      </c>
      <c r="AC220" s="81" t="str">
        <f ca="1">INDEX(P210:P229,MATCH(LARGE(Y210:Y229,AB220),Y210:Y229,0))</f>
        <v>Atlethic Club</v>
      </c>
      <c r="AD220" s="85">
        <f ca="1">LOOKUP(AC220,P210:P229,Q210:Q229)</f>
        <v>0</v>
      </c>
      <c r="AE220" s="6">
        <f ca="1">LOOKUP(AC220,P210:P229,R210:R229)</f>
        <v>0</v>
      </c>
      <c r="AF220" s="6">
        <f ca="1">LOOKUP(AC220,P210:P229,S210:S229)</f>
        <v>0</v>
      </c>
      <c r="AG220" s="6">
        <f ca="1">LOOKUP(AC220,P210:P229,T210:T229)</f>
        <v>0</v>
      </c>
      <c r="AH220" s="6">
        <f ca="1">LOOKUP(AC220,P210:P229,U210:U229)</f>
        <v>0</v>
      </c>
      <c r="AI220" s="6">
        <f ca="1">LOOKUP(AC220,P210:P229,V210:V229)</f>
        <v>0</v>
      </c>
      <c r="AJ220" s="6">
        <f ca="1">LOOKUP(AC220,P210:P229,W210:W229)</f>
        <v>0</v>
      </c>
      <c r="AK220" s="8">
        <f ca="1">LOOKUP(AC220,P210:P229,X210:X229)</f>
        <v>0</v>
      </c>
      <c r="AL220" s="8">
        <f ca="1">LOOKUP(AC220,P210:P229,Y210:Y229)</f>
        <v>0</v>
      </c>
    </row>
    <row r="221" spans="5:38" x14ac:dyDescent="0.25">
      <c r="E221" s="81" t="str">
        <f t="shared" si="163"/>
        <v>R.C.D.Mallorca</v>
      </c>
      <c r="F221" s="85">
        <f ca="1">SUMIF(INDIRECT(F209),'1-Configuracion'!E221,INDIRECT(G209))+SUMIF(INDIRECT(H209),'1-Configuracion'!E221,INDIRECT(I209))</f>
        <v>0</v>
      </c>
      <c r="G221" s="6">
        <f ca="1">SUMIF(INDIRECT(F209),'1-Configuracion'!E221,INDIRECT(J209))+SUMIF(INDIRECT(H209),'1-Configuracion'!E221,INDIRECT(J209))</f>
        <v>0</v>
      </c>
      <c r="H221" s="6">
        <f t="shared" ca="1" si="164"/>
        <v>0</v>
      </c>
      <c r="I221" s="6">
        <f t="shared" ca="1" si="165"/>
        <v>0</v>
      </c>
      <c r="J221" s="6">
        <f t="shared" ca="1" si="166"/>
        <v>0</v>
      </c>
      <c r="K221" s="6">
        <f ca="1">SUMIF(INDIRECT(F209),'1-Configuracion'!E221,INDIRECT(K209))+SUMIF(INDIRECT(H209),'1-Configuracion'!E221,INDIRECT(L209))</f>
        <v>0</v>
      </c>
      <c r="L221" s="6">
        <f ca="1">SUMIF(INDIRECT(F209),'1-Configuracion'!E221,INDIRECT(L209))+SUMIF(INDIRECT(H209),'1-Configuracion'!E221,INDIRECT(K209))</f>
        <v>0</v>
      </c>
      <c r="M221" s="100">
        <f t="shared" ca="1" si="167"/>
        <v>0</v>
      </c>
      <c r="N221" s="56">
        <f t="shared" ca="1" si="168"/>
        <v>0</v>
      </c>
      <c r="P221" s="81" t="str">
        <f t="shared" si="169"/>
        <v>R.C.D.Mallorca</v>
      </c>
      <c r="Q221" s="85">
        <f t="shared" ca="1" si="170"/>
        <v>0</v>
      </c>
      <c r="R221" s="6">
        <f t="shared" ca="1" si="155"/>
        <v>0</v>
      </c>
      <c r="S221" s="6">
        <f t="shared" ca="1" si="156"/>
        <v>0</v>
      </c>
      <c r="T221" s="6">
        <f t="shared" ca="1" si="157"/>
        <v>0</v>
      </c>
      <c r="U221" s="6">
        <f t="shared" ca="1" si="158"/>
        <v>0</v>
      </c>
      <c r="V221" s="6">
        <f t="shared" ca="1" si="159"/>
        <v>0</v>
      </c>
      <c r="W221" s="6">
        <f t="shared" ca="1" si="160"/>
        <v>0</v>
      </c>
      <c r="X221" s="8">
        <f t="shared" ca="1" si="161"/>
        <v>0</v>
      </c>
      <c r="Y221" s="8">
        <f t="shared" ca="1" si="162"/>
        <v>0</v>
      </c>
      <c r="Z221" s="61" t="e">
        <f ca="1">MATCH(P221,AC210:AC229,0)</f>
        <v>#N/A</v>
      </c>
      <c r="AB221">
        <v>12</v>
      </c>
      <c r="AC221" s="81" t="str">
        <f ca="1">INDEX(P210:P229,MATCH(LARGE(Y210:Y229,AB221),Y210:Y229,0))</f>
        <v>Atlethic Club</v>
      </c>
      <c r="AD221" s="85">
        <f ca="1">LOOKUP(AC221,P210:P229,Q210:Q229)</f>
        <v>0</v>
      </c>
      <c r="AE221" s="6">
        <f ca="1">LOOKUP(AC221,P210:P229,R210:R229)</f>
        <v>0</v>
      </c>
      <c r="AF221" s="6">
        <f ca="1">LOOKUP(AC221,P210:P229,S210:S229)</f>
        <v>0</v>
      </c>
      <c r="AG221" s="6">
        <f ca="1">LOOKUP(AC221,P210:P229,T210:T229)</f>
        <v>0</v>
      </c>
      <c r="AH221" s="6">
        <f ca="1">LOOKUP(AC221,P210:P229,U210:U229)</f>
        <v>0</v>
      </c>
      <c r="AI221" s="6">
        <f ca="1">LOOKUP(AC221,P210:P229,V210:V229)</f>
        <v>0</v>
      </c>
      <c r="AJ221" s="6">
        <f ca="1">LOOKUP(AC221,P210:P229,W210:W229)</f>
        <v>0</v>
      </c>
      <c r="AK221" s="8">
        <f ca="1">LOOKUP(AC221,P210:P229,X210:X229)</f>
        <v>0</v>
      </c>
      <c r="AL221" s="8">
        <f ca="1">LOOKUP(AC221,P210:P229,Y210:Y229)</f>
        <v>0</v>
      </c>
    </row>
    <row r="222" spans="5:38" x14ac:dyDescent="0.25">
      <c r="E222" s="81" t="str">
        <f t="shared" si="163"/>
        <v>Rayo Vallecano</v>
      </c>
      <c r="F222" s="85">
        <f ca="1">SUMIF(INDIRECT(F209),'1-Configuracion'!E222,INDIRECT(G209))+SUMIF(INDIRECT(H209),'1-Configuracion'!E222,INDIRECT(I209))</f>
        <v>0</v>
      </c>
      <c r="G222" s="6">
        <f ca="1">SUMIF(INDIRECT(F209),'1-Configuracion'!E222,INDIRECT(J209))+SUMIF(INDIRECT(H209),'1-Configuracion'!E222,INDIRECT(J209))</f>
        <v>0</v>
      </c>
      <c r="H222" s="6">
        <f t="shared" ca="1" si="164"/>
        <v>0</v>
      </c>
      <c r="I222" s="6">
        <f t="shared" ca="1" si="165"/>
        <v>0</v>
      </c>
      <c r="J222" s="6">
        <f t="shared" ca="1" si="166"/>
        <v>0</v>
      </c>
      <c r="K222" s="6">
        <f ca="1">SUMIF(INDIRECT(F209),'1-Configuracion'!E222,INDIRECT(K209))+SUMIF(INDIRECT(H209),'1-Configuracion'!E222,INDIRECT(L209))</f>
        <v>0</v>
      </c>
      <c r="L222" s="6">
        <f ca="1">SUMIF(INDIRECT(F209),'1-Configuracion'!E222,INDIRECT(L209))+SUMIF(INDIRECT(H209),'1-Configuracion'!E222,INDIRECT(K209))</f>
        <v>0</v>
      </c>
      <c r="M222" s="100">
        <f t="shared" ca="1" si="167"/>
        <v>0</v>
      </c>
      <c r="N222" s="56">
        <f t="shared" ca="1" si="168"/>
        <v>0</v>
      </c>
      <c r="P222" s="81" t="str">
        <f t="shared" si="169"/>
        <v>Rayo Vallecano</v>
      </c>
      <c r="Q222" s="85">
        <f t="shared" ca="1" si="170"/>
        <v>0</v>
      </c>
      <c r="R222" s="6">
        <f t="shared" ca="1" si="155"/>
        <v>0</v>
      </c>
      <c r="S222" s="6">
        <f t="shared" ca="1" si="156"/>
        <v>0</v>
      </c>
      <c r="T222" s="6">
        <f t="shared" ca="1" si="157"/>
        <v>0</v>
      </c>
      <c r="U222" s="6">
        <f t="shared" ca="1" si="158"/>
        <v>0</v>
      </c>
      <c r="V222" s="6">
        <f t="shared" ca="1" si="159"/>
        <v>0</v>
      </c>
      <c r="W222" s="6">
        <f t="shared" ca="1" si="160"/>
        <v>0</v>
      </c>
      <c r="X222" s="8">
        <f t="shared" ca="1" si="161"/>
        <v>0</v>
      </c>
      <c r="Y222" s="8">
        <f t="shared" ca="1" si="162"/>
        <v>0</v>
      </c>
      <c r="Z222" s="61" t="e">
        <f ca="1">MATCH(P222,AC210:AC229,0)</f>
        <v>#N/A</v>
      </c>
      <c r="AB222">
        <v>13</v>
      </c>
      <c r="AC222" s="81" t="str">
        <f ca="1">INDEX(P210:P229,MATCH(LARGE(Y210:Y229,AB222),Y210:Y229,0))</f>
        <v>Atlethic Club</v>
      </c>
      <c r="AD222" s="85">
        <f ca="1">LOOKUP(AC222,P210:P229,Q210:Q229)</f>
        <v>0</v>
      </c>
      <c r="AE222" s="6">
        <f ca="1">LOOKUP(AC222,P210:P229,R210:R229)</f>
        <v>0</v>
      </c>
      <c r="AF222" s="6">
        <f ca="1">LOOKUP(AC222,P210:P229,S210:S229)</f>
        <v>0</v>
      </c>
      <c r="AG222" s="6">
        <f ca="1">LOOKUP(AC222,P210:P229,T210:T229)</f>
        <v>0</v>
      </c>
      <c r="AH222" s="6">
        <f ca="1">LOOKUP(AC222,P210:P229,U210:U229)</f>
        <v>0</v>
      </c>
      <c r="AI222" s="6">
        <f ca="1">LOOKUP(AC222,P210:P229,V210:V229)</f>
        <v>0</v>
      </c>
      <c r="AJ222" s="6">
        <f ca="1">LOOKUP(AC222,P210:P229,W210:W229)</f>
        <v>0</v>
      </c>
      <c r="AK222" s="8">
        <f ca="1">LOOKUP(AC222,P210:P229,X210:X229)</f>
        <v>0</v>
      </c>
      <c r="AL222" s="8">
        <f ca="1">LOOKUP(AC222,P210:P229,Y210:Y229)</f>
        <v>0</v>
      </c>
    </row>
    <row r="223" spans="5:38" x14ac:dyDescent="0.25">
      <c r="E223" s="81" t="str">
        <f t="shared" si="163"/>
        <v>Real Betis Balompié</v>
      </c>
      <c r="F223" s="85">
        <f ca="1">SUMIF(INDIRECT(F209),'1-Configuracion'!E223,INDIRECT(G209))+SUMIF(INDIRECT(H209),'1-Configuracion'!E223,INDIRECT(I209))</f>
        <v>0</v>
      </c>
      <c r="G223" s="6">
        <f ca="1">SUMIF(INDIRECT(F209),'1-Configuracion'!E223,INDIRECT(J209))+SUMIF(INDIRECT(H209),'1-Configuracion'!E223,INDIRECT(J209))</f>
        <v>0</v>
      </c>
      <c r="H223" s="6">
        <f t="shared" ca="1" si="164"/>
        <v>0</v>
      </c>
      <c r="I223" s="6">
        <f t="shared" ca="1" si="165"/>
        <v>0</v>
      </c>
      <c r="J223" s="6">
        <f t="shared" ca="1" si="166"/>
        <v>0</v>
      </c>
      <c r="K223" s="6">
        <f ca="1">SUMIF(INDIRECT(F209),'1-Configuracion'!E223,INDIRECT(K209))+SUMIF(INDIRECT(H209),'1-Configuracion'!E223,INDIRECT(L209))</f>
        <v>0</v>
      </c>
      <c r="L223" s="6">
        <f ca="1">SUMIF(INDIRECT(F209),'1-Configuracion'!E223,INDIRECT(L209))+SUMIF(INDIRECT(H209),'1-Configuracion'!E223,INDIRECT(K209))</f>
        <v>0</v>
      </c>
      <c r="M223" s="100">
        <f t="shared" ca="1" si="167"/>
        <v>0</v>
      </c>
      <c r="N223" s="56">
        <f t="shared" ca="1" si="168"/>
        <v>0</v>
      </c>
      <c r="P223" s="81" t="str">
        <f t="shared" si="169"/>
        <v>Real Betis Balompié</v>
      </c>
      <c r="Q223" s="85">
        <f t="shared" ca="1" si="170"/>
        <v>0</v>
      </c>
      <c r="R223" s="6">
        <f t="shared" ca="1" si="155"/>
        <v>0</v>
      </c>
      <c r="S223" s="6">
        <f t="shared" ca="1" si="156"/>
        <v>0</v>
      </c>
      <c r="T223" s="6">
        <f t="shared" ca="1" si="157"/>
        <v>0</v>
      </c>
      <c r="U223" s="6">
        <f t="shared" ca="1" si="158"/>
        <v>0</v>
      </c>
      <c r="V223" s="6">
        <f t="shared" ca="1" si="159"/>
        <v>0</v>
      </c>
      <c r="W223" s="6">
        <f t="shared" ca="1" si="160"/>
        <v>0</v>
      </c>
      <c r="X223" s="8">
        <f t="shared" ca="1" si="161"/>
        <v>0</v>
      </c>
      <c r="Y223" s="8">
        <f t="shared" ca="1" si="162"/>
        <v>0</v>
      </c>
      <c r="Z223" s="61" t="e">
        <f ca="1">MATCH(P223,AC210:AC229,0)</f>
        <v>#N/A</v>
      </c>
      <c r="AB223">
        <v>14</v>
      </c>
      <c r="AC223" s="81" t="str">
        <f ca="1">INDEX(P210:P229,MATCH(LARGE(Y210:Y229,AB223),Y210:Y229,0))</f>
        <v>Atlethic Club</v>
      </c>
      <c r="AD223" s="85">
        <f ca="1">LOOKUP(AC223,P210:P229,Q210:Q229)</f>
        <v>0</v>
      </c>
      <c r="AE223" s="6">
        <f ca="1">LOOKUP(AC223,P210:P229,R210:R229)</f>
        <v>0</v>
      </c>
      <c r="AF223" s="6">
        <f ca="1">LOOKUP(AC223,P210:P229,S210:S229)</f>
        <v>0</v>
      </c>
      <c r="AG223" s="6">
        <f ca="1">LOOKUP(AC223,P210:P229,T210:T229)</f>
        <v>0</v>
      </c>
      <c r="AH223" s="6">
        <f ca="1">LOOKUP(AC223,P210:P229,U210:U229)</f>
        <v>0</v>
      </c>
      <c r="AI223" s="6">
        <f ca="1">LOOKUP(AC223,P210:P229,V210:V229)</f>
        <v>0</v>
      </c>
      <c r="AJ223" s="6">
        <f ca="1">LOOKUP(AC223,P210:P229,W210:W229)</f>
        <v>0</v>
      </c>
      <c r="AK223" s="8">
        <f ca="1">LOOKUP(AC223,P210:P229,X210:X229)</f>
        <v>0</v>
      </c>
      <c r="AL223" s="8">
        <f ca="1">LOOKUP(AC223,P210:P229,Y210:Y229)</f>
        <v>0</v>
      </c>
    </row>
    <row r="224" spans="5:38" x14ac:dyDescent="0.25">
      <c r="E224" s="81" t="str">
        <f t="shared" si="163"/>
        <v>Real Madrid</v>
      </c>
      <c r="F224" s="85">
        <f ca="1">SUMIF(INDIRECT(F209),'1-Configuracion'!E224,INDIRECT(G209))+SUMIF(INDIRECT(H209),'1-Configuracion'!E224,INDIRECT(I209))</f>
        <v>0</v>
      </c>
      <c r="G224" s="6">
        <f ca="1">SUMIF(INDIRECT(F209),'1-Configuracion'!E224,INDIRECT(J209))+SUMIF(INDIRECT(H209),'1-Configuracion'!E224,INDIRECT(J209))</f>
        <v>0</v>
      </c>
      <c r="H224" s="6">
        <f t="shared" ca="1" si="164"/>
        <v>0</v>
      </c>
      <c r="I224" s="6">
        <f t="shared" ca="1" si="165"/>
        <v>0</v>
      </c>
      <c r="J224" s="6">
        <f t="shared" ca="1" si="166"/>
        <v>0</v>
      </c>
      <c r="K224" s="6">
        <f ca="1">SUMIF(INDIRECT(F209),'1-Configuracion'!E224,INDIRECT(K209))+SUMIF(INDIRECT(H209),'1-Configuracion'!E224,INDIRECT(L209))</f>
        <v>0</v>
      </c>
      <c r="L224" s="6">
        <f ca="1">SUMIF(INDIRECT(F209),'1-Configuracion'!E224,INDIRECT(L209))+SUMIF(INDIRECT(H209),'1-Configuracion'!E224,INDIRECT(K209))</f>
        <v>0</v>
      </c>
      <c r="M224" s="100">
        <f t="shared" ca="1" si="167"/>
        <v>0</v>
      </c>
      <c r="N224" s="56">
        <f t="shared" ca="1" si="168"/>
        <v>0</v>
      </c>
      <c r="P224" s="81" t="str">
        <f t="shared" si="169"/>
        <v>Real Madrid</v>
      </c>
      <c r="Q224" s="85">
        <f t="shared" ca="1" si="170"/>
        <v>0</v>
      </c>
      <c r="R224" s="6">
        <f t="shared" ca="1" si="155"/>
        <v>0</v>
      </c>
      <c r="S224" s="6">
        <f t="shared" ca="1" si="156"/>
        <v>0</v>
      </c>
      <c r="T224" s="6">
        <f t="shared" ca="1" si="157"/>
        <v>0</v>
      </c>
      <c r="U224" s="6">
        <f t="shared" ca="1" si="158"/>
        <v>0</v>
      </c>
      <c r="V224" s="6">
        <f t="shared" ca="1" si="159"/>
        <v>0</v>
      </c>
      <c r="W224" s="6">
        <f t="shared" ca="1" si="160"/>
        <v>0</v>
      </c>
      <c r="X224" s="8">
        <f t="shared" ca="1" si="161"/>
        <v>0</v>
      </c>
      <c r="Y224" s="8">
        <f t="shared" ca="1" si="162"/>
        <v>0</v>
      </c>
      <c r="Z224" s="61" t="e">
        <f ca="1">MATCH(P224,AC210:AC229,0)</f>
        <v>#N/A</v>
      </c>
      <c r="AB224">
        <v>15</v>
      </c>
      <c r="AC224" s="81" t="str">
        <f ca="1">INDEX(P210:P229,MATCH(LARGE(Y210:Y229,AB224),Y210:Y229,0))</f>
        <v>Atlethic Club</v>
      </c>
      <c r="AD224" s="85">
        <f ca="1">LOOKUP(AC224,P210:P229,Q210:Q229)</f>
        <v>0</v>
      </c>
      <c r="AE224" s="6">
        <f ca="1">LOOKUP(AC224,P210:P229,R210:R229)</f>
        <v>0</v>
      </c>
      <c r="AF224" s="6">
        <f ca="1">LOOKUP(AC224,P210:P229,S210:S229)</f>
        <v>0</v>
      </c>
      <c r="AG224" s="6">
        <f ca="1">LOOKUP(AC224,P210:P229,T210:T229)</f>
        <v>0</v>
      </c>
      <c r="AH224" s="6">
        <f ca="1">LOOKUP(AC224,P210:P229,U210:U229)</f>
        <v>0</v>
      </c>
      <c r="AI224" s="6">
        <f ca="1">LOOKUP(AC224,P210:P229,V210:V229)</f>
        <v>0</v>
      </c>
      <c r="AJ224" s="6">
        <f ca="1">LOOKUP(AC224,P210:P229,W210:W229)</f>
        <v>0</v>
      </c>
      <c r="AK224" s="8">
        <f ca="1">LOOKUP(AC224,P210:P229,X210:X229)</f>
        <v>0</v>
      </c>
      <c r="AL224" s="8">
        <f ca="1">LOOKUP(AC224,P210:P229,Y210:Y229)</f>
        <v>0</v>
      </c>
    </row>
    <row r="225" spans="5:38" x14ac:dyDescent="0.25">
      <c r="E225" s="81" t="str">
        <f t="shared" si="163"/>
        <v>Real Sociedad</v>
      </c>
      <c r="F225" s="85">
        <f ca="1">SUMIF(INDIRECT(F209),'1-Configuracion'!E225,INDIRECT(G209))+SUMIF(INDIRECT(H209),'1-Configuracion'!E225,INDIRECT(I209))</f>
        <v>0</v>
      </c>
      <c r="G225" s="6">
        <f ca="1">SUMIF(INDIRECT(F209),'1-Configuracion'!E225,INDIRECT(J209))+SUMIF(INDIRECT(H209),'1-Configuracion'!E225,INDIRECT(J209))</f>
        <v>0</v>
      </c>
      <c r="H225" s="6">
        <f t="shared" ca="1" si="164"/>
        <v>0</v>
      </c>
      <c r="I225" s="6">
        <f t="shared" ca="1" si="165"/>
        <v>0</v>
      </c>
      <c r="J225" s="6">
        <f t="shared" ca="1" si="166"/>
        <v>0</v>
      </c>
      <c r="K225" s="6">
        <f ca="1">SUMIF(INDIRECT(F209),'1-Configuracion'!E225,INDIRECT(K209))+SUMIF(INDIRECT(H209),'1-Configuracion'!E225,INDIRECT(L209))</f>
        <v>0</v>
      </c>
      <c r="L225" s="6">
        <f ca="1">SUMIF(INDIRECT(F209),'1-Configuracion'!E225,INDIRECT(L209))+SUMIF(INDIRECT(H209),'1-Configuracion'!E225,INDIRECT(K209))</f>
        <v>0</v>
      </c>
      <c r="M225" s="100">
        <f t="shared" ca="1" si="167"/>
        <v>0</v>
      </c>
      <c r="N225" s="56">
        <f t="shared" ca="1" si="168"/>
        <v>0</v>
      </c>
      <c r="P225" s="81" t="str">
        <f t="shared" si="169"/>
        <v>Real Sociedad</v>
      </c>
      <c r="Q225" s="85">
        <f t="shared" ca="1" si="170"/>
        <v>0</v>
      </c>
      <c r="R225" s="6">
        <f t="shared" ca="1" si="155"/>
        <v>0</v>
      </c>
      <c r="S225" s="6">
        <f t="shared" ca="1" si="156"/>
        <v>0</v>
      </c>
      <c r="T225" s="6">
        <f t="shared" ca="1" si="157"/>
        <v>0</v>
      </c>
      <c r="U225" s="6">
        <f t="shared" ca="1" si="158"/>
        <v>0</v>
      </c>
      <c r="V225" s="6">
        <f t="shared" ca="1" si="159"/>
        <v>0</v>
      </c>
      <c r="W225" s="6">
        <f t="shared" ca="1" si="160"/>
        <v>0</v>
      </c>
      <c r="X225" s="8">
        <f t="shared" ca="1" si="161"/>
        <v>0</v>
      </c>
      <c r="Y225" s="8">
        <f t="shared" ca="1" si="162"/>
        <v>0</v>
      </c>
      <c r="Z225" s="61" t="e">
        <f ca="1">MATCH(P225,AC210:AC229,0)</f>
        <v>#N/A</v>
      </c>
      <c r="AB225">
        <v>16</v>
      </c>
      <c r="AC225" s="81" t="str">
        <f ca="1">INDEX(P210:P229,MATCH(LARGE(Y210:Y229,AB225),Y210:Y229,0))</f>
        <v>Atlethic Club</v>
      </c>
      <c r="AD225" s="85">
        <f ca="1">LOOKUP(AC225,P210:P229,Q210:Q229)</f>
        <v>0</v>
      </c>
      <c r="AE225" s="6">
        <f ca="1">LOOKUP(AC225,P210:P229,R210:R229)</f>
        <v>0</v>
      </c>
      <c r="AF225" s="6">
        <f ca="1">LOOKUP(AC225,P210:P229,S210:S229)</f>
        <v>0</v>
      </c>
      <c r="AG225" s="6">
        <f ca="1">LOOKUP(AC225,P210:P229,T210:T229)</f>
        <v>0</v>
      </c>
      <c r="AH225" s="6">
        <f ca="1">LOOKUP(AC225,P210:P229,U210:U229)</f>
        <v>0</v>
      </c>
      <c r="AI225" s="6">
        <f ca="1">LOOKUP(AC225,P210:P229,V210:V229)</f>
        <v>0</v>
      </c>
      <c r="AJ225" s="6">
        <f ca="1">LOOKUP(AC225,P210:P229,W210:W229)</f>
        <v>0</v>
      </c>
      <c r="AK225" s="8">
        <f ca="1">LOOKUP(AC225,P210:P229,X210:X229)</f>
        <v>0</v>
      </c>
      <c r="AL225" s="8">
        <f ca="1">LOOKUP(AC225,P210:P229,Y210:Y229)</f>
        <v>0</v>
      </c>
    </row>
    <row r="226" spans="5:38" x14ac:dyDescent="0.25">
      <c r="E226" s="81" t="str">
        <f t="shared" si="163"/>
        <v>Real Valladolid</v>
      </c>
      <c r="F226" s="85">
        <f ca="1">SUMIF(INDIRECT(F209),'1-Configuracion'!E226,INDIRECT(G209))+SUMIF(INDIRECT(H209),'1-Configuracion'!E226,INDIRECT(I209))</f>
        <v>0</v>
      </c>
      <c r="G226" s="6">
        <f ca="1">SUMIF(INDIRECT(F209),'1-Configuracion'!E226,INDIRECT(J209))+SUMIF(INDIRECT(H209),'1-Configuracion'!E226,INDIRECT(J209))</f>
        <v>0</v>
      </c>
      <c r="H226" s="6">
        <f t="shared" ca="1" si="164"/>
        <v>0</v>
      </c>
      <c r="I226" s="6">
        <f t="shared" ca="1" si="165"/>
        <v>0</v>
      </c>
      <c r="J226" s="6">
        <f t="shared" ca="1" si="166"/>
        <v>0</v>
      </c>
      <c r="K226" s="6">
        <f ca="1">SUMIF(INDIRECT(F209),'1-Configuracion'!E226,INDIRECT(K209))+SUMIF(INDIRECT(H209),'1-Configuracion'!E226,INDIRECT(L209))</f>
        <v>0</v>
      </c>
      <c r="L226" s="6">
        <f ca="1">SUMIF(INDIRECT(F209),'1-Configuracion'!E226,INDIRECT(L209))+SUMIF(INDIRECT(H209),'1-Configuracion'!E226,INDIRECT(K209))</f>
        <v>0</v>
      </c>
      <c r="M226" s="100">
        <f t="shared" ca="1" si="167"/>
        <v>0</v>
      </c>
      <c r="N226" s="56">
        <f t="shared" ca="1" si="168"/>
        <v>0</v>
      </c>
      <c r="P226" s="81" t="str">
        <f t="shared" si="169"/>
        <v>Real Valladolid</v>
      </c>
      <c r="Q226" s="85">
        <f t="shared" ca="1" si="170"/>
        <v>0</v>
      </c>
      <c r="R226" s="6">
        <f t="shared" ca="1" si="155"/>
        <v>0</v>
      </c>
      <c r="S226" s="6">
        <f t="shared" ca="1" si="156"/>
        <v>0</v>
      </c>
      <c r="T226" s="6">
        <f t="shared" ca="1" si="157"/>
        <v>0</v>
      </c>
      <c r="U226" s="6">
        <f t="shared" ca="1" si="158"/>
        <v>0</v>
      </c>
      <c r="V226" s="6">
        <f t="shared" ca="1" si="159"/>
        <v>0</v>
      </c>
      <c r="W226" s="6">
        <f t="shared" ca="1" si="160"/>
        <v>0</v>
      </c>
      <c r="X226" s="8">
        <f t="shared" ca="1" si="161"/>
        <v>0</v>
      </c>
      <c r="Y226" s="8">
        <f t="shared" ca="1" si="162"/>
        <v>0</v>
      </c>
      <c r="Z226" s="61" t="e">
        <f ca="1">MATCH(P226,AC210:AC229,0)</f>
        <v>#N/A</v>
      </c>
      <c r="AB226">
        <v>17</v>
      </c>
      <c r="AC226" s="81" t="str">
        <f ca="1">INDEX(P210:P229,MATCH(LARGE(Y210:Y229,AB226),Y210:Y229,0))</f>
        <v>Atlethic Club</v>
      </c>
      <c r="AD226" s="85">
        <f ca="1">LOOKUP(AC226,P210:P229,Q210:Q229)</f>
        <v>0</v>
      </c>
      <c r="AE226" s="6">
        <f ca="1">LOOKUP(AC226,P210:P229,R210:R229)</f>
        <v>0</v>
      </c>
      <c r="AF226" s="6">
        <f ca="1">LOOKUP(AC226,P210:P229,S210:S229)</f>
        <v>0</v>
      </c>
      <c r="AG226" s="6">
        <f ca="1">LOOKUP(AC226,P210:P229,T210:T229)</f>
        <v>0</v>
      </c>
      <c r="AH226" s="6">
        <f ca="1">LOOKUP(AC226,P210:P229,U210:U229)</f>
        <v>0</v>
      </c>
      <c r="AI226" s="6">
        <f ca="1">LOOKUP(AC226,P210:P229,V210:V229)</f>
        <v>0</v>
      </c>
      <c r="AJ226" s="6">
        <f ca="1">LOOKUP(AC226,P210:P229,W210:W229)</f>
        <v>0</v>
      </c>
      <c r="AK226" s="8">
        <f ca="1">LOOKUP(AC226,P210:P229,X210:X229)</f>
        <v>0</v>
      </c>
      <c r="AL226" s="8">
        <f ca="1">LOOKUP(AC226,P210:P229,Y210:Y229)</f>
        <v>0</v>
      </c>
    </row>
    <row r="227" spans="5:38" x14ac:dyDescent="0.25">
      <c r="E227" s="81" t="str">
        <f t="shared" si="163"/>
        <v>Real Zaragoza</v>
      </c>
      <c r="F227" s="85">
        <f ca="1">SUMIF(INDIRECT(F209),'1-Configuracion'!E227,INDIRECT(G209))+SUMIF(INDIRECT(H209),'1-Configuracion'!E227,INDIRECT(I209))</f>
        <v>0</v>
      </c>
      <c r="G227" s="6">
        <f ca="1">SUMIF(INDIRECT(F209),'1-Configuracion'!E227,INDIRECT(J209))+SUMIF(INDIRECT(H209),'1-Configuracion'!E227,INDIRECT(J209))</f>
        <v>0</v>
      </c>
      <c r="H227" s="6">
        <f t="shared" ca="1" si="164"/>
        <v>0</v>
      </c>
      <c r="I227" s="6">
        <f t="shared" ca="1" si="165"/>
        <v>0</v>
      </c>
      <c r="J227" s="6">
        <f t="shared" ca="1" si="166"/>
        <v>0</v>
      </c>
      <c r="K227" s="6">
        <f ca="1">SUMIF(INDIRECT(F209),'1-Configuracion'!E227,INDIRECT(K209))+SUMIF(INDIRECT(H209),'1-Configuracion'!E227,INDIRECT(L209))</f>
        <v>0</v>
      </c>
      <c r="L227" s="6">
        <f ca="1">SUMIF(INDIRECT(F209),'1-Configuracion'!E227,INDIRECT(L209))+SUMIF(INDIRECT(H209),'1-Configuracion'!E227,INDIRECT(K209))</f>
        <v>0</v>
      </c>
      <c r="M227" s="100">
        <f t="shared" ca="1" si="167"/>
        <v>0</v>
      </c>
      <c r="N227" s="56">
        <f t="shared" ca="1" si="168"/>
        <v>0</v>
      </c>
      <c r="P227" s="81" t="str">
        <f t="shared" si="169"/>
        <v>Real Zaragoza</v>
      </c>
      <c r="Q227" s="85">
        <f t="shared" ca="1" si="170"/>
        <v>0</v>
      </c>
      <c r="R227" s="6">
        <f t="shared" ca="1" si="155"/>
        <v>0</v>
      </c>
      <c r="S227" s="6">
        <f t="shared" ca="1" si="156"/>
        <v>0</v>
      </c>
      <c r="T227" s="6">
        <f t="shared" ca="1" si="157"/>
        <v>0</v>
      </c>
      <c r="U227" s="6">
        <f t="shared" ca="1" si="158"/>
        <v>0</v>
      </c>
      <c r="V227" s="6">
        <f t="shared" ca="1" si="159"/>
        <v>0</v>
      </c>
      <c r="W227" s="6">
        <f t="shared" ca="1" si="160"/>
        <v>0</v>
      </c>
      <c r="X227" s="8">
        <f t="shared" ca="1" si="161"/>
        <v>0</v>
      </c>
      <c r="Y227" s="8">
        <f t="shared" ca="1" si="162"/>
        <v>0</v>
      </c>
      <c r="Z227" s="61" t="e">
        <f ca="1">MATCH(P227,AC210:AC229,0)</f>
        <v>#N/A</v>
      </c>
      <c r="AB227">
        <v>18</v>
      </c>
      <c r="AC227" s="81" t="str">
        <f ca="1">INDEX(P210:P229,MATCH(LARGE(Y210:Y229,AB227),Y210:Y229,0))</f>
        <v>Atlethic Club</v>
      </c>
      <c r="AD227" s="85">
        <f ca="1">LOOKUP(AC227,P210:P229,Q210:Q229)</f>
        <v>0</v>
      </c>
      <c r="AE227" s="6">
        <f ca="1">LOOKUP(AC227,P210:P229,R210:R229)</f>
        <v>0</v>
      </c>
      <c r="AF227" s="6">
        <f ca="1">LOOKUP(AC227,P210:P229,S210:S229)</f>
        <v>0</v>
      </c>
      <c r="AG227" s="6">
        <f ca="1">LOOKUP(AC227,P210:P229,T210:T229)</f>
        <v>0</v>
      </c>
      <c r="AH227" s="6">
        <f ca="1">LOOKUP(AC227,P210:P229,U210:U229)</f>
        <v>0</v>
      </c>
      <c r="AI227" s="6">
        <f ca="1">LOOKUP(AC227,P210:P229,V210:V229)</f>
        <v>0</v>
      </c>
      <c r="AJ227" s="6">
        <f ca="1">LOOKUP(AC227,P210:P229,W210:W229)</f>
        <v>0</v>
      </c>
      <c r="AK227" s="8">
        <f ca="1">LOOKUP(AC227,P210:P229,X210:X229)</f>
        <v>0</v>
      </c>
      <c r="AL227" s="8">
        <f ca="1">LOOKUP(AC227,P210:P229,Y210:Y229)</f>
        <v>0</v>
      </c>
    </row>
    <row r="228" spans="5:38" x14ac:dyDescent="0.25">
      <c r="E228" s="81" t="str">
        <f t="shared" si="163"/>
        <v>Sevilla F.C.</v>
      </c>
      <c r="F228" s="85">
        <f ca="1">SUMIF(INDIRECT(F209),'1-Configuracion'!E228,INDIRECT(G209))+SUMIF(INDIRECT(H209),'1-Configuracion'!E228,INDIRECT(I209))</f>
        <v>0</v>
      </c>
      <c r="G228" s="6">
        <f ca="1">SUMIF(INDIRECT(F209),'1-Configuracion'!E228,INDIRECT(J209))+SUMIF(INDIRECT(H209),'1-Configuracion'!E228,INDIRECT(J209))</f>
        <v>0</v>
      </c>
      <c r="H228" s="6">
        <f t="shared" ca="1" si="164"/>
        <v>0</v>
      </c>
      <c r="I228" s="6">
        <f t="shared" ca="1" si="165"/>
        <v>0</v>
      </c>
      <c r="J228" s="6">
        <f t="shared" ca="1" si="166"/>
        <v>0</v>
      </c>
      <c r="K228" s="6">
        <f ca="1">SUMIF(INDIRECT(F209),'1-Configuracion'!E228,INDIRECT(K209))+SUMIF(INDIRECT(H209),'1-Configuracion'!E228,INDIRECT(L209))</f>
        <v>0</v>
      </c>
      <c r="L228" s="6">
        <f ca="1">SUMIF(INDIRECT(F209),'1-Configuracion'!E228,INDIRECT(L209))+SUMIF(INDIRECT(H209),'1-Configuracion'!E228,INDIRECT(K209))</f>
        <v>0</v>
      </c>
      <c r="M228" s="100">
        <f t="shared" ca="1" si="167"/>
        <v>0</v>
      </c>
      <c r="N228" s="56">
        <f t="shared" ca="1" si="168"/>
        <v>0</v>
      </c>
      <c r="P228" s="81" t="str">
        <f t="shared" si="169"/>
        <v>Sevilla F.C.</v>
      </c>
      <c r="Q228" s="85">
        <f t="shared" ca="1" si="170"/>
        <v>0</v>
      </c>
      <c r="R228" s="6">
        <f t="shared" ca="1" si="155"/>
        <v>0</v>
      </c>
      <c r="S228" s="6">
        <f t="shared" ca="1" si="156"/>
        <v>0</v>
      </c>
      <c r="T228" s="6">
        <f t="shared" ca="1" si="157"/>
        <v>0</v>
      </c>
      <c r="U228" s="6">
        <f t="shared" ca="1" si="158"/>
        <v>0</v>
      </c>
      <c r="V228" s="6">
        <f t="shared" ca="1" si="159"/>
        <v>0</v>
      </c>
      <c r="W228" s="6">
        <f t="shared" ca="1" si="160"/>
        <v>0</v>
      </c>
      <c r="X228" s="8">
        <f t="shared" ca="1" si="161"/>
        <v>0</v>
      </c>
      <c r="Y228" s="8">
        <f t="shared" ca="1" si="162"/>
        <v>0</v>
      </c>
      <c r="Z228" s="61" t="e">
        <f ca="1">MATCH(P228,AC210:AC229,0)</f>
        <v>#N/A</v>
      </c>
      <c r="AB228">
        <v>19</v>
      </c>
      <c r="AC228" s="81" t="str">
        <f ca="1">INDEX(P210:P229,MATCH(LARGE(Y210:Y229,AB228),Y210:Y229,0))</f>
        <v>Atlethic Club</v>
      </c>
      <c r="AD228" s="85">
        <f ca="1">LOOKUP(AC228,P210:P229,Q210:Q229)</f>
        <v>0</v>
      </c>
      <c r="AE228" s="6">
        <f ca="1">LOOKUP(AC228,P210:P229,R210:R229)</f>
        <v>0</v>
      </c>
      <c r="AF228" s="6">
        <f ca="1">LOOKUP(AC228,P210:P229,S210:S229)</f>
        <v>0</v>
      </c>
      <c r="AG228" s="6">
        <f ca="1">LOOKUP(AC228,P210:P229,T210:T229)</f>
        <v>0</v>
      </c>
      <c r="AH228" s="6">
        <f ca="1">LOOKUP(AC228,P210:P229,U210:U229)</f>
        <v>0</v>
      </c>
      <c r="AI228" s="6">
        <f ca="1">LOOKUP(AC228,P210:P229,V210:V229)</f>
        <v>0</v>
      </c>
      <c r="AJ228" s="6">
        <f ca="1">LOOKUP(AC228,P210:P229,W210:W229)</f>
        <v>0</v>
      </c>
      <c r="AK228" s="8">
        <f ca="1">LOOKUP(AC228,P210:P229,X210:X229)</f>
        <v>0</v>
      </c>
      <c r="AL228" s="8">
        <f ca="1">LOOKUP(AC228,P210:P229,Y210:Y229)</f>
        <v>0</v>
      </c>
    </row>
    <row r="229" spans="5:38" ht="15.75" thickBot="1" x14ac:dyDescent="0.3">
      <c r="E229" s="82" t="str">
        <f t="shared" si="163"/>
        <v>Valencia C.F.</v>
      </c>
      <c r="F229" s="86">
        <f ca="1">SUMIF(INDIRECT(F209),'1-Configuracion'!E229,INDIRECT(G209))+SUMIF(INDIRECT(H209),'1-Configuracion'!E229,INDIRECT(I209))</f>
        <v>0</v>
      </c>
      <c r="G229" s="34">
        <f ca="1">SUMIF(INDIRECT(F209),'1-Configuracion'!E229,INDIRECT(J209))+SUMIF(INDIRECT(H209),'1-Configuracion'!E229,INDIRECT(J209))</f>
        <v>0</v>
      </c>
      <c r="H229" s="34">
        <f t="shared" ca="1" si="164"/>
        <v>0</v>
      </c>
      <c r="I229" s="34">
        <f t="shared" ca="1" si="165"/>
        <v>0</v>
      </c>
      <c r="J229" s="34">
        <f t="shared" ca="1" si="166"/>
        <v>0</v>
      </c>
      <c r="K229" s="34">
        <f ca="1">SUMIF(INDIRECT(F209),'1-Configuracion'!E229,INDIRECT(K209))+SUMIF(INDIRECT(H209),'1-Configuracion'!E229,INDIRECT(L209))</f>
        <v>0</v>
      </c>
      <c r="L229" s="34">
        <f ca="1">SUMIF(INDIRECT(F209),'1-Configuracion'!E229,INDIRECT(L209))+SUMIF(INDIRECT(H209),'1-Configuracion'!E229,INDIRECT(K209))</f>
        <v>0</v>
      </c>
      <c r="M229" s="101">
        <f t="shared" ca="1" si="167"/>
        <v>0</v>
      </c>
      <c r="N229" s="57">
        <f t="shared" ca="1" si="168"/>
        <v>0</v>
      </c>
      <c r="P229" s="82" t="str">
        <f t="shared" si="169"/>
        <v>Valencia C.F.</v>
      </c>
      <c r="Q229" s="86">
        <f t="shared" ca="1" si="170"/>
        <v>0</v>
      </c>
      <c r="R229" s="34">
        <f t="shared" ca="1" si="155"/>
        <v>0</v>
      </c>
      <c r="S229" s="34">
        <f t="shared" ca="1" si="156"/>
        <v>0</v>
      </c>
      <c r="T229" s="34">
        <f t="shared" ca="1" si="157"/>
        <v>0</v>
      </c>
      <c r="U229" s="34">
        <f t="shared" ca="1" si="158"/>
        <v>0</v>
      </c>
      <c r="V229" s="34">
        <f t="shared" ca="1" si="159"/>
        <v>0</v>
      </c>
      <c r="W229" s="34">
        <f t="shared" ca="1" si="160"/>
        <v>0</v>
      </c>
      <c r="X229" s="37">
        <f t="shared" ca="1" si="161"/>
        <v>0</v>
      </c>
      <c r="Y229" s="37">
        <f t="shared" ca="1" si="162"/>
        <v>0</v>
      </c>
      <c r="Z229" s="61" t="e">
        <f ca="1">MATCH(P229,AC210:AC229,0)</f>
        <v>#N/A</v>
      </c>
      <c r="AB229">
        <v>20</v>
      </c>
      <c r="AC229" s="82" t="str">
        <f ca="1">INDEX(P210:P229,MATCH(LARGE(Y210:Y229,AB229),Y210:Y229,0))</f>
        <v>Atlethic Club</v>
      </c>
      <c r="AD229" s="86">
        <f ca="1">LOOKUP(AC229,P210:P229,Q210:Q229)</f>
        <v>0</v>
      </c>
      <c r="AE229" s="34">
        <f ca="1">LOOKUP(AC229,P210:P229,R210:R229)</f>
        <v>0</v>
      </c>
      <c r="AF229" s="34">
        <f ca="1">LOOKUP(AC229,P210:P229,S210:S229)</f>
        <v>0</v>
      </c>
      <c r="AG229" s="34">
        <f ca="1">LOOKUP(AC229,P210:P229,T210:T229)</f>
        <v>0</v>
      </c>
      <c r="AH229" s="34">
        <f ca="1">LOOKUP(AC229,P210:P229,U210:U229)</f>
        <v>0</v>
      </c>
      <c r="AI229" s="34">
        <f ca="1">LOOKUP(AC229,P210:P229,V210:V229)</f>
        <v>0</v>
      </c>
      <c r="AJ229" s="34">
        <f ca="1">LOOKUP(AC229,P210:P229,W210:W229)</f>
        <v>0</v>
      </c>
      <c r="AK229" s="37">
        <f ca="1">LOOKUP(AC229,P210:P229,X210:X229)</f>
        <v>0</v>
      </c>
      <c r="AL229" s="37">
        <f ca="1">LOOKUP(AC229,P210:P229,Y210:Y229)</f>
        <v>0</v>
      </c>
    </row>
    <row r="230" spans="5:38" ht="15.75" thickBot="1" x14ac:dyDescent="0.3"/>
    <row r="231" spans="5:38" ht="15.75" thickBot="1" x14ac:dyDescent="0.3">
      <c r="E231" s="88">
        <v>11</v>
      </c>
      <c r="F231" s="95" t="s">
        <v>21</v>
      </c>
      <c r="G231" s="95" t="s">
        <v>22</v>
      </c>
      <c r="H231" s="95" t="s">
        <v>23</v>
      </c>
      <c r="I231" s="95" t="s">
        <v>24</v>
      </c>
      <c r="J231" s="95" t="s">
        <v>25</v>
      </c>
      <c r="K231" s="95" t="s">
        <v>26</v>
      </c>
      <c r="L231" s="95" t="s">
        <v>27</v>
      </c>
      <c r="M231" s="96" t="s">
        <v>135</v>
      </c>
      <c r="N231" s="98" t="s">
        <v>136</v>
      </c>
      <c r="P231" s="88">
        <f>E231</f>
        <v>11</v>
      </c>
      <c r="Q231" s="89" t="s">
        <v>21</v>
      </c>
      <c r="R231" s="87" t="s">
        <v>22</v>
      </c>
      <c r="S231" s="83" t="s">
        <v>23</v>
      </c>
      <c r="T231" s="83" t="s">
        <v>24</v>
      </c>
      <c r="U231" s="83" t="s">
        <v>25</v>
      </c>
      <c r="V231" s="83" t="s">
        <v>26</v>
      </c>
      <c r="W231" s="83" t="s">
        <v>27</v>
      </c>
      <c r="X231" s="84" t="s">
        <v>135</v>
      </c>
      <c r="Y231" s="84" t="s">
        <v>136</v>
      </c>
      <c r="AC231" s="88">
        <f>P231</f>
        <v>11</v>
      </c>
      <c r="AD231" s="89" t="s">
        <v>21</v>
      </c>
      <c r="AE231" s="87" t="s">
        <v>22</v>
      </c>
      <c r="AF231" s="83" t="s">
        <v>23</v>
      </c>
      <c r="AG231" s="83" t="s">
        <v>24</v>
      </c>
      <c r="AH231" s="83" t="s">
        <v>25</v>
      </c>
      <c r="AI231" s="83" t="s">
        <v>26</v>
      </c>
      <c r="AJ231" s="83" t="s">
        <v>27</v>
      </c>
      <c r="AK231" s="84" t="s">
        <v>135</v>
      </c>
      <c r="AL231" s="84" t="s">
        <v>136</v>
      </c>
    </row>
    <row r="232" spans="5:38" ht="15.75" thickBot="1" x14ac:dyDescent="0.3">
      <c r="E232" s="91"/>
      <c r="F232" s="93" t="str">
        <f>'1-Rangos'!C11</f>
        <v>'1-Jornadas'!AP29:AP38</v>
      </c>
      <c r="G232" s="93" t="str">
        <f>'1-Rangos'!D11</f>
        <v>'1-Jornadas'!AN29:AN38</v>
      </c>
      <c r="H232" s="93" t="str">
        <f>'1-Rangos'!E11</f>
        <v>'1-Jornadas'!AS29:AS38</v>
      </c>
      <c r="I232" s="93" t="str">
        <f>'1-Rangos'!F11</f>
        <v>'1-Jornadas'!AU29:AU38</v>
      </c>
      <c r="J232" s="93" t="str">
        <f>'1-Rangos'!G11</f>
        <v>'1-Jornadas'!AM29:AM38</v>
      </c>
      <c r="K232" s="93" t="str">
        <f>'1-Rangos'!H11</f>
        <v>'1-Jornadas'!AQ29:AQ38</v>
      </c>
      <c r="L232" s="93" t="str">
        <f>'1-Rangos'!I11</f>
        <v>'1-Jornadas'!AR29:AR38</v>
      </c>
      <c r="M232" s="91"/>
      <c r="N232" s="91"/>
    </row>
    <row r="233" spans="5:38" x14ac:dyDescent="0.25">
      <c r="E233" s="81" t="str">
        <f>E210</f>
        <v>Atlethic Club</v>
      </c>
      <c r="F233" s="97">
        <f ca="1">SUMIF(INDIRECT(F232),'1-Configuracion'!E233,INDIRECT(G232))+SUMIF(INDIRECT(H232),'1-Configuracion'!E233,INDIRECT(I232))</f>
        <v>0</v>
      </c>
      <c r="G233" s="94">
        <f ca="1">SUMIF(INDIRECT(F232),'1-Configuracion'!E233,INDIRECT(J232))+SUMIF(INDIRECT(H232),'1-Configuracion'!E233,INDIRECT(J232))</f>
        <v>0</v>
      </c>
      <c r="H233" s="94">
        <f ca="1">IF(G233&gt;0,IF(F233=3,1,0),0)</f>
        <v>0</v>
      </c>
      <c r="I233" s="94">
        <f ca="1">IF(G233&gt;0,IF(F233=1,1,0),0)</f>
        <v>0</v>
      </c>
      <c r="J233" s="94">
        <f ca="1">IF(G233&gt;0,IF(F233=0,1,0),0)</f>
        <v>0</v>
      </c>
      <c r="K233" s="94">
        <f ca="1">SUMIF(INDIRECT(F232),'1-Configuracion'!E233,INDIRECT(K232))+SUMIF(INDIRECT(H232),'1-Configuracion'!E233,INDIRECT(L232))</f>
        <v>0</v>
      </c>
      <c r="L233" s="94">
        <f ca="1">SUMIF(INDIRECT(F232),'1-Configuracion'!E233,INDIRECT(L232))+SUMIF(INDIRECT(H232),'1-Configuracion'!E233,INDIRECT(K232))</f>
        <v>0</v>
      </c>
      <c r="M233" s="99">
        <f ca="1">K233-L233</f>
        <v>0</v>
      </c>
      <c r="N233" s="102">
        <f ca="1">F233*1000+M233*100+K233</f>
        <v>0</v>
      </c>
      <c r="P233" s="81" t="str">
        <f>E233</f>
        <v>Atlethic Club</v>
      </c>
      <c r="Q233" s="85">
        <f ca="1">F233+Q210</f>
        <v>0</v>
      </c>
      <c r="R233" s="6">
        <f t="shared" ref="R233:R252" ca="1" si="171">G233+R210</f>
        <v>0</v>
      </c>
      <c r="S233" s="6">
        <f t="shared" ref="S233:S252" ca="1" si="172">H233+S210</f>
        <v>0</v>
      </c>
      <c r="T233" s="6">
        <f t="shared" ref="T233:T252" ca="1" si="173">I233+T210</f>
        <v>0</v>
      </c>
      <c r="U233" s="6">
        <f t="shared" ref="U233:U252" ca="1" si="174">J233+U210</f>
        <v>0</v>
      </c>
      <c r="V233" s="6">
        <f t="shared" ref="V233:V252" ca="1" si="175">K233+V210</f>
        <v>0</v>
      </c>
      <c r="W233" s="6">
        <f t="shared" ref="W233:W252" ca="1" si="176">L233+W210</f>
        <v>0</v>
      </c>
      <c r="X233" s="8">
        <f t="shared" ref="X233:X252" ca="1" si="177">M233+X210</f>
        <v>0</v>
      </c>
      <c r="Y233" s="8">
        <f t="shared" ref="Y233:Y252" ca="1" si="178">N233+Y210</f>
        <v>0</v>
      </c>
      <c r="Z233" s="61">
        <f ca="1">MATCH(P233,AC233:AC252,0)</f>
        <v>1</v>
      </c>
      <c r="AB233">
        <v>1</v>
      </c>
      <c r="AC233" s="81" t="str">
        <f ca="1">INDEX(P233:P252,MATCH(LARGE(Y233:Y252,AB233),Y233:Y252,0))</f>
        <v>Atlethic Club</v>
      </c>
      <c r="AD233" s="85">
        <f ca="1">LOOKUP(AC233,P233:P252,Q233:Q252)</f>
        <v>0</v>
      </c>
      <c r="AE233" s="6">
        <f ca="1">LOOKUP(AC233,P233:P252,R233:R252)</f>
        <v>0</v>
      </c>
      <c r="AF233" s="6">
        <f ca="1">LOOKUP(AC233,P233:P252,S233:S252)</f>
        <v>0</v>
      </c>
      <c r="AG233" s="6">
        <f ca="1">LOOKUP(AC233,P233:P252,T233:T252)</f>
        <v>0</v>
      </c>
      <c r="AH233" s="6">
        <f ca="1">LOOKUP(AC233,P233:P252,U233:U252)</f>
        <v>0</v>
      </c>
      <c r="AI233" s="6">
        <f ca="1">LOOKUP(AC233,P233:P252,V233:V252)</f>
        <v>0</v>
      </c>
      <c r="AJ233" s="6">
        <f ca="1">LOOKUP(AC233,P233:P252,W233:W252)</f>
        <v>0</v>
      </c>
      <c r="AK233" s="8">
        <f ca="1">LOOKUP(AC233,P233:P252,X233:X252)</f>
        <v>0</v>
      </c>
      <c r="AL233" s="8">
        <f ca="1">LOOKUP(AC233,P233:P252,Y233:Y252)</f>
        <v>0</v>
      </c>
    </row>
    <row r="234" spans="5:38" x14ac:dyDescent="0.25">
      <c r="E234" s="81" t="str">
        <f t="shared" ref="E234:E252" si="179">E211</f>
        <v>Atlético Madrid</v>
      </c>
      <c r="F234" s="85">
        <f ca="1">SUMIF(INDIRECT(F232),'1-Configuracion'!E234,INDIRECT(G232))+SUMIF(INDIRECT(H232),'1-Configuracion'!E234,INDIRECT(I232))</f>
        <v>0</v>
      </c>
      <c r="G234" s="6">
        <f ca="1">SUMIF(INDIRECT(F232),'1-Configuracion'!E234,INDIRECT(J232))+SUMIF(INDIRECT(H232),'1-Configuracion'!E234,INDIRECT(J232))</f>
        <v>0</v>
      </c>
      <c r="H234" s="6">
        <f t="shared" ref="H234:H252" ca="1" si="180">IF(G234&gt;0,IF(F234=3,1,0),0)</f>
        <v>0</v>
      </c>
      <c r="I234" s="6">
        <f t="shared" ref="I234:I252" ca="1" si="181">IF(G234&gt;0,IF(F234=1,1,0),0)</f>
        <v>0</v>
      </c>
      <c r="J234" s="6">
        <f t="shared" ref="J234:J252" ca="1" si="182">IF(G234&gt;0,IF(F234=0,1,0),0)</f>
        <v>0</v>
      </c>
      <c r="K234" s="6">
        <f ca="1">SUMIF(INDIRECT(F232),'1-Configuracion'!E234,INDIRECT(K232))+SUMIF(INDIRECT(H232),'1-Configuracion'!E234,INDIRECT(L232))</f>
        <v>0</v>
      </c>
      <c r="L234" s="6">
        <f ca="1">SUMIF(INDIRECT(F232),'1-Configuracion'!E234,INDIRECT(L232))+SUMIF(INDIRECT(H232),'1-Configuracion'!E234,INDIRECT(K232))</f>
        <v>0</v>
      </c>
      <c r="M234" s="100">
        <f t="shared" ref="M234:M252" ca="1" si="183">K234-L234</f>
        <v>0</v>
      </c>
      <c r="N234" s="56">
        <f t="shared" ref="N234:N252" ca="1" si="184">F234*1000+M234*100+K234</f>
        <v>0</v>
      </c>
      <c r="P234" s="81" t="str">
        <f t="shared" ref="P234:P252" si="185">E234</f>
        <v>Atlético Madrid</v>
      </c>
      <c r="Q234" s="85">
        <f t="shared" ref="Q234:Q252" ca="1" si="186">F234+Q211</f>
        <v>0</v>
      </c>
      <c r="R234" s="6">
        <f t="shared" ca="1" si="171"/>
        <v>0</v>
      </c>
      <c r="S234" s="6">
        <f t="shared" ca="1" si="172"/>
        <v>0</v>
      </c>
      <c r="T234" s="6">
        <f t="shared" ca="1" si="173"/>
        <v>0</v>
      </c>
      <c r="U234" s="6">
        <f t="shared" ca="1" si="174"/>
        <v>0</v>
      </c>
      <c r="V234" s="6">
        <f t="shared" ca="1" si="175"/>
        <v>0</v>
      </c>
      <c r="W234" s="6">
        <f t="shared" ca="1" si="176"/>
        <v>0</v>
      </c>
      <c r="X234" s="8">
        <f t="shared" ca="1" si="177"/>
        <v>0</v>
      </c>
      <c r="Y234" s="8">
        <f t="shared" ca="1" si="178"/>
        <v>0</v>
      </c>
      <c r="Z234" s="61" t="e">
        <f ca="1">MATCH(P234,AC233:AC252,0)</f>
        <v>#N/A</v>
      </c>
      <c r="AB234">
        <v>2</v>
      </c>
      <c r="AC234" s="81" t="str">
        <f ca="1">INDEX(P233:P252,MATCH(LARGE(Y233:Y252,AB234),Y233:Y252,0))</f>
        <v>Atlethic Club</v>
      </c>
      <c r="AD234" s="85">
        <f ca="1">LOOKUP(AC234,P233:P252,Q233:Q252)</f>
        <v>0</v>
      </c>
      <c r="AE234" s="6">
        <f ca="1">LOOKUP(AC234,P233:P252,R233:R252)</f>
        <v>0</v>
      </c>
      <c r="AF234" s="6">
        <f ca="1">LOOKUP(AC234,P233:P252,S233:S252)</f>
        <v>0</v>
      </c>
      <c r="AG234" s="6">
        <f ca="1">LOOKUP(AC234,P233:P252,T233:T252)</f>
        <v>0</v>
      </c>
      <c r="AH234" s="6">
        <f ca="1">LOOKUP(AC234,P233:P252,U233:U252)</f>
        <v>0</v>
      </c>
      <c r="AI234" s="6">
        <f ca="1">LOOKUP(AC234,P233:P252,V233:V252)</f>
        <v>0</v>
      </c>
      <c r="AJ234" s="6">
        <f ca="1">LOOKUP(AC234,P233:P252,W233:W252)</f>
        <v>0</v>
      </c>
      <c r="AK234" s="8">
        <f ca="1">LOOKUP(AC234,P233:P252,X233:X252)</f>
        <v>0</v>
      </c>
      <c r="AL234" s="8">
        <f ca="1">LOOKUP(AC234,P233:P252,Y233:Y252)</f>
        <v>0</v>
      </c>
    </row>
    <row r="235" spans="5:38" x14ac:dyDescent="0.25">
      <c r="E235" s="81" t="str">
        <f t="shared" si="179"/>
        <v>C.A. Osasuna</v>
      </c>
      <c r="F235" s="85">
        <f ca="1">SUMIF(INDIRECT(F232),'1-Configuracion'!E235,INDIRECT(G232))+SUMIF(INDIRECT(H232),'1-Configuracion'!E235,INDIRECT(I232))</f>
        <v>0</v>
      </c>
      <c r="G235" s="6">
        <f ca="1">SUMIF(INDIRECT(F232),'1-Configuracion'!E235,INDIRECT(J232))+SUMIF(INDIRECT(H232),'1-Configuracion'!E235,INDIRECT(J232))</f>
        <v>0</v>
      </c>
      <c r="H235" s="6">
        <f t="shared" ca="1" si="180"/>
        <v>0</v>
      </c>
      <c r="I235" s="6">
        <f t="shared" ca="1" si="181"/>
        <v>0</v>
      </c>
      <c r="J235" s="6">
        <f t="shared" ca="1" si="182"/>
        <v>0</v>
      </c>
      <c r="K235" s="6">
        <f ca="1">SUMIF(INDIRECT(F232),'1-Configuracion'!E235,INDIRECT(K232))+SUMIF(INDIRECT(H232),'1-Configuracion'!E235,INDIRECT(L232))</f>
        <v>0</v>
      </c>
      <c r="L235" s="6">
        <f ca="1">SUMIF(INDIRECT(F232),'1-Configuracion'!E235,INDIRECT(L232))+SUMIF(INDIRECT(H232),'1-Configuracion'!E235,INDIRECT(K232))</f>
        <v>0</v>
      </c>
      <c r="M235" s="100">
        <f t="shared" ca="1" si="183"/>
        <v>0</v>
      </c>
      <c r="N235" s="56">
        <f t="shared" ca="1" si="184"/>
        <v>0</v>
      </c>
      <c r="P235" s="81" t="str">
        <f t="shared" si="185"/>
        <v>C.A. Osasuna</v>
      </c>
      <c r="Q235" s="85">
        <f t="shared" ca="1" si="186"/>
        <v>0</v>
      </c>
      <c r="R235" s="6">
        <f t="shared" ca="1" si="171"/>
        <v>0</v>
      </c>
      <c r="S235" s="6">
        <f t="shared" ca="1" si="172"/>
        <v>0</v>
      </c>
      <c r="T235" s="6">
        <f t="shared" ca="1" si="173"/>
        <v>0</v>
      </c>
      <c r="U235" s="6">
        <f t="shared" ca="1" si="174"/>
        <v>0</v>
      </c>
      <c r="V235" s="6">
        <f t="shared" ca="1" si="175"/>
        <v>0</v>
      </c>
      <c r="W235" s="6">
        <f t="shared" ca="1" si="176"/>
        <v>0</v>
      </c>
      <c r="X235" s="8">
        <f t="shared" ca="1" si="177"/>
        <v>0</v>
      </c>
      <c r="Y235" s="8">
        <f t="shared" ca="1" si="178"/>
        <v>0</v>
      </c>
      <c r="Z235" s="61" t="e">
        <f ca="1">MATCH(P235,AC233:AC252,0)</f>
        <v>#N/A</v>
      </c>
      <c r="AB235">
        <v>3</v>
      </c>
      <c r="AC235" s="81" t="str">
        <f ca="1">INDEX(P233:P252,MATCH(LARGE(Y233:Y252,AB235),Y233:Y252,0))</f>
        <v>Atlethic Club</v>
      </c>
      <c r="AD235" s="85">
        <f ca="1">LOOKUP(AC235,P233:P252,Q233:Q252)</f>
        <v>0</v>
      </c>
      <c r="AE235" s="6">
        <f ca="1">LOOKUP(AC235,P233:P252,R233:R252)</f>
        <v>0</v>
      </c>
      <c r="AF235" s="6">
        <f ca="1">LOOKUP(AC235,P233:P252,S233:S252)</f>
        <v>0</v>
      </c>
      <c r="AG235" s="6">
        <f ca="1">LOOKUP(AC235,P233:P252,T233:T252)</f>
        <v>0</v>
      </c>
      <c r="AH235" s="6">
        <f ca="1">LOOKUP(AC235,P233:P252,U233:U252)</f>
        <v>0</v>
      </c>
      <c r="AI235" s="6">
        <f ca="1">LOOKUP(AC235,P233:P252,V233:V252)</f>
        <v>0</v>
      </c>
      <c r="AJ235" s="6">
        <f ca="1">LOOKUP(AC235,P233:P252,W233:W252)</f>
        <v>0</v>
      </c>
      <c r="AK235" s="8">
        <f ca="1">LOOKUP(AC235,P233:P252,X233:X252)</f>
        <v>0</v>
      </c>
      <c r="AL235" s="8">
        <f ca="1">LOOKUP(AC235,P233:P252,Y233:Y252)</f>
        <v>0</v>
      </c>
    </row>
    <row r="236" spans="5:38" x14ac:dyDescent="0.25">
      <c r="E236" s="81" t="str">
        <f t="shared" si="179"/>
        <v>Celta de Vigo</v>
      </c>
      <c r="F236" s="85">
        <f ca="1">SUMIF(INDIRECT(F232),'1-Configuracion'!E236,INDIRECT(G232))+SUMIF(INDIRECT(H232),'1-Configuracion'!E236,INDIRECT(I232))</f>
        <v>0</v>
      </c>
      <c r="G236" s="6">
        <f ca="1">SUMIF(INDIRECT(F232),'1-Configuracion'!E236,INDIRECT(J232))+SUMIF(INDIRECT(H232),'1-Configuracion'!E236,INDIRECT(J232))</f>
        <v>0</v>
      </c>
      <c r="H236" s="6">
        <f t="shared" ca="1" si="180"/>
        <v>0</v>
      </c>
      <c r="I236" s="6">
        <f t="shared" ca="1" si="181"/>
        <v>0</v>
      </c>
      <c r="J236" s="6">
        <f t="shared" ca="1" si="182"/>
        <v>0</v>
      </c>
      <c r="K236" s="6">
        <f ca="1">SUMIF(INDIRECT(F232),'1-Configuracion'!E236,INDIRECT(K232))+SUMIF(INDIRECT(H232),'1-Configuracion'!E236,INDIRECT(L232))</f>
        <v>0</v>
      </c>
      <c r="L236" s="6">
        <f ca="1">SUMIF(INDIRECT(F232),'1-Configuracion'!E236,INDIRECT(L232))+SUMIF(INDIRECT(H232),'1-Configuracion'!E236,INDIRECT(K232))</f>
        <v>0</v>
      </c>
      <c r="M236" s="100">
        <f t="shared" ca="1" si="183"/>
        <v>0</v>
      </c>
      <c r="N236" s="56">
        <f t="shared" ca="1" si="184"/>
        <v>0</v>
      </c>
      <c r="P236" s="81" t="str">
        <f t="shared" si="185"/>
        <v>Celta de Vigo</v>
      </c>
      <c r="Q236" s="85">
        <f t="shared" ca="1" si="186"/>
        <v>0</v>
      </c>
      <c r="R236" s="6">
        <f t="shared" ca="1" si="171"/>
        <v>0</v>
      </c>
      <c r="S236" s="6">
        <f t="shared" ca="1" si="172"/>
        <v>0</v>
      </c>
      <c r="T236" s="6">
        <f t="shared" ca="1" si="173"/>
        <v>0</v>
      </c>
      <c r="U236" s="6">
        <f t="shared" ca="1" si="174"/>
        <v>0</v>
      </c>
      <c r="V236" s="6">
        <f t="shared" ca="1" si="175"/>
        <v>0</v>
      </c>
      <c r="W236" s="6">
        <f t="shared" ca="1" si="176"/>
        <v>0</v>
      </c>
      <c r="X236" s="8">
        <f t="shared" ca="1" si="177"/>
        <v>0</v>
      </c>
      <c r="Y236" s="8">
        <f t="shared" ca="1" si="178"/>
        <v>0</v>
      </c>
      <c r="Z236" s="61" t="e">
        <f ca="1">MATCH(P236,AC233:AC252,0)</f>
        <v>#N/A</v>
      </c>
      <c r="AB236">
        <v>4</v>
      </c>
      <c r="AC236" s="81" t="str">
        <f ca="1">INDEX(P233:P252,MATCH(LARGE(Y233:Y252,AB236),Y233:Y252,0))</f>
        <v>Atlethic Club</v>
      </c>
      <c r="AD236" s="85">
        <f ca="1">LOOKUP(AC236,P233:P252,Q233:Q252)</f>
        <v>0</v>
      </c>
      <c r="AE236" s="6">
        <f ca="1">LOOKUP(AC236,P233:P252,R233:R252)</f>
        <v>0</v>
      </c>
      <c r="AF236" s="6">
        <f ca="1">LOOKUP(AC236,P233:P252,S233:S252)</f>
        <v>0</v>
      </c>
      <c r="AG236" s="6">
        <f ca="1">LOOKUP(AC236,P233:P252,T233:T252)</f>
        <v>0</v>
      </c>
      <c r="AH236" s="6">
        <f ca="1">LOOKUP(AC236,P233:P252,U233:U252)</f>
        <v>0</v>
      </c>
      <c r="AI236" s="6">
        <f ca="1">LOOKUP(AC236,P233:P252,V233:V252)</f>
        <v>0</v>
      </c>
      <c r="AJ236" s="6">
        <f ca="1">LOOKUP(AC236,P233:P252,W233:W252)</f>
        <v>0</v>
      </c>
      <c r="AK236" s="8">
        <f ca="1">LOOKUP(AC236,P233:P252,X233:X252)</f>
        <v>0</v>
      </c>
      <c r="AL236" s="8">
        <f ca="1">LOOKUP(AC236,P233:P252,Y233:Y252)</f>
        <v>0</v>
      </c>
    </row>
    <row r="237" spans="5:38" x14ac:dyDescent="0.25">
      <c r="E237" s="81" t="str">
        <f t="shared" si="179"/>
        <v>Deportivo de la Coruña</v>
      </c>
      <c r="F237" s="85">
        <f ca="1">SUMIF(INDIRECT(F232),'1-Configuracion'!E237,INDIRECT(G232))+SUMIF(INDIRECT(H232),'1-Configuracion'!E237,INDIRECT(I232))</f>
        <v>0</v>
      </c>
      <c r="G237" s="6">
        <f ca="1">SUMIF(INDIRECT(F232),'1-Configuracion'!E237,INDIRECT(J232))+SUMIF(INDIRECT(H232),'1-Configuracion'!E237,INDIRECT(J232))</f>
        <v>0</v>
      </c>
      <c r="H237" s="6">
        <f t="shared" ca="1" si="180"/>
        <v>0</v>
      </c>
      <c r="I237" s="6">
        <f t="shared" ca="1" si="181"/>
        <v>0</v>
      </c>
      <c r="J237" s="6">
        <f t="shared" ca="1" si="182"/>
        <v>0</v>
      </c>
      <c r="K237" s="6">
        <f ca="1">SUMIF(INDIRECT(F232),'1-Configuracion'!E237,INDIRECT(K232))+SUMIF(INDIRECT(H232),'1-Configuracion'!E237,INDIRECT(L232))</f>
        <v>0</v>
      </c>
      <c r="L237" s="6">
        <f ca="1">SUMIF(INDIRECT(F232),'1-Configuracion'!E237,INDIRECT(L232))+SUMIF(INDIRECT(H232),'1-Configuracion'!E237,INDIRECT(K232))</f>
        <v>0</v>
      </c>
      <c r="M237" s="100">
        <f t="shared" ca="1" si="183"/>
        <v>0</v>
      </c>
      <c r="N237" s="56">
        <f t="shared" ca="1" si="184"/>
        <v>0</v>
      </c>
      <c r="P237" s="81" t="str">
        <f t="shared" si="185"/>
        <v>Deportivo de la Coruña</v>
      </c>
      <c r="Q237" s="85">
        <f t="shared" ca="1" si="186"/>
        <v>0</v>
      </c>
      <c r="R237" s="6">
        <f t="shared" ca="1" si="171"/>
        <v>0</v>
      </c>
      <c r="S237" s="6">
        <f t="shared" ca="1" si="172"/>
        <v>0</v>
      </c>
      <c r="T237" s="6">
        <f t="shared" ca="1" si="173"/>
        <v>0</v>
      </c>
      <c r="U237" s="6">
        <f t="shared" ca="1" si="174"/>
        <v>0</v>
      </c>
      <c r="V237" s="6">
        <f t="shared" ca="1" si="175"/>
        <v>0</v>
      </c>
      <c r="W237" s="6">
        <f t="shared" ca="1" si="176"/>
        <v>0</v>
      </c>
      <c r="X237" s="8">
        <f t="shared" ca="1" si="177"/>
        <v>0</v>
      </c>
      <c r="Y237" s="8">
        <f t="shared" ca="1" si="178"/>
        <v>0</v>
      </c>
      <c r="Z237" s="61" t="e">
        <f ca="1">MATCH(P237,AC233:AC252,0)</f>
        <v>#N/A</v>
      </c>
      <c r="AB237">
        <v>5</v>
      </c>
      <c r="AC237" s="81" t="str">
        <f ca="1">INDEX(P233:P252,MATCH(LARGE(Y233:Y252,AB237),Y233:Y252,0))</f>
        <v>Atlethic Club</v>
      </c>
      <c r="AD237" s="85">
        <f ca="1">LOOKUP(AC237,P233:P252,Q233:Q252)</f>
        <v>0</v>
      </c>
      <c r="AE237" s="6">
        <f ca="1">LOOKUP(AC237,P233:P252,R233:R252)</f>
        <v>0</v>
      </c>
      <c r="AF237" s="6">
        <f ca="1">LOOKUP(AC237,P233:P252,S233:S252)</f>
        <v>0</v>
      </c>
      <c r="AG237" s="6">
        <f ca="1">LOOKUP(AC237,P233:P252,T233:T252)</f>
        <v>0</v>
      </c>
      <c r="AH237" s="6">
        <f ca="1">LOOKUP(AC237,P233:P252,U233:U252)</f>
        <v>0</v>
      </c>
      <c r="AI237" s="6">
        <f ca="1">LOOKUP(AC237,P233:P252,V233:V252)</f>
        <v>0</v>
      </c>
      <c r="AJ237" s="6">
        <f ca="1">LOOKUP(AC237,P233:P252,W233:W252)</f>
        <v>0</v>
      </c>
      <c r="AK237" s="8">
        <f ca="1">LOOKUP(AC237,P233:P252,X233:X252)</f>
        <v>0</v>
      </c>
      <c r="AL237" s="8">
        <f ca="1">LOOKUP(AC237,P233:P252,Y233:Y252)</f>
        <v>0</v>
      </c>
    </row>
    <row r="238" spans="5:38" x14ac:dyDescent="0.25">
      <c r="E238" s="81" t="str">
        <f t="shared" si="179"/>
        <v>F.C. Barcelona</v>
      </c>
      <c r="F238" s="85">
        <f ca="1">SUMIF(INDIRECT(F232),'1-Configuracion'!E238,INDIRECT(G232))+SUMIF(INDIRECT(H232),'1-Configuracion'!E238,INDIRECT(I232))</f>
        <v>0</v>
      </c>
      <c r="G238" s="6">
        <f ca="1">SUMIF(INDIRECT(F232),'1-Configuracion'!E238,INDIRECT(J232))+SUMIF(INDIRECT(H232),'1-Configuracion'!E238,INDIRECT(J232))</f>
        <v>0</v>
      </c>
      <c r="H238" s="6">
        <f t="shared" ca="1" si="180"/>
        <v>0</v>
      </c>
      <c r="I238" s="6">
        <f t="shared" ca="1" si="181"/>
        <v>0</v>
      </c>
      <c r="J238" s="6">
        <f t="shared" ca="1" si="182"/>
        <v>0</v>
      </c>
      <c r="K238" s="6">
        <f ca="1">SUMIF(INDIRECT(F232),'1-Configuracion'!E238,INDIRECT(K232))+SUMIF(INDIRECT(H232),'1-Configuracion'!E238,INDIRECT(L232))</f>
        <v>0</v>
      </c>
      <c r="L238" s="6">
        <f ca="1">SUMIF(INDIRECT(F232),'1-Configuracion'!E238,INDIRECT(L232))+SUMIF(INDIRECT(H232),'1-Configuracion'!E238,INDIRECT(K232))</f>
        <v>0</v>
      </c>
      <c r="M238" s="100">
        <f t="shared" ca="1" si="183"/>
        <v>0</v>
      </c>
      <c r="N238" s="56">
        <f t="shared" ca="1" si="184"/>
        <v>0</v>
      </c>
      <c r="P238" s="81" t="str">
        <f t="shared" si="185"/>
        <v>F.C. Barcelona</v>
      </c>
      <c r="Q238" s="85">
        <f t="shared" ca="1" si="186"/>
        <v>0</v>
      </c>
      <c r="R238" s="6">
        <f t="shared" ca="1" si="171"/>
        <v>0</v>
      </c>
      <c r="S238" s="6">
        <f t="shared" ca="1" si="172"/>
        <v>0</v>
      </c>
      <c r="T238" s="6">
        <f t="shared" ca="1" si="173"/>
        <v>0</v>
      </c>
      <c r="U238" s="6">
        <f t="shared" ca="1" si="174"/>
        <v>0</v>
      </c>
      <c r="V238" s="6">
        <f t="shared" ca="1" si="175"/>
        <v>0</v>
      </c>
      <c r="W238" s="6">
        <f t="shared" ca="1" si="176"/>
        <v>0</v>
      </c>
      <c r="X238" s="8">
        <f t="shared" ca="1" si="177"/>
        <v>0</v>
      </c>
      <c r="Y238" s="8">
        <f t="shared" ca="1" si="178"/>
        <v>0</v>
      </c>
      <c r="Z238" s="61" t="e">
        <f ca="1">MATCH(P238,AC233:AC252,0)</f>
        <v>#N/A</v>
      </c>
      <c r="AB238">
        <v>6</v>
      </c>
      <c r="AC238" s="81" t="str">
        <f ca="1">INDEX(P233:P252,MATCH(LARGE(Y233:Y252,AB238),Y233:Y252,0))</f>
        <v>Atlethic Club</v>
      </c>
      <c r="AD238" s="85">
        <f ca="1">LOOKUP(AC238,P233:P252,Q233:Q252)</f>
        <v>0</v>
      </c>
      <c r="AE238" s="6">
        <f ca="1">LOOKUP(AC238,P233:P252,R233:R252)</f>
        <v>0</v>
      </c>
      <c r="AF238" s="6">
        <f ca="1">LOOKUP(AC238,P233:P252,S233:S252)</f>
        <v>0</v>
      </c>
      <c r="AG238" s="6">
        <f ca="1">LOOKUP(AC238,P233:P252,T233:T252)</f>
        <v>0</v>
      </c>
      <c r="AH238" s="6">
        <f ca="1">LOOKUP(AC238,P233:P252,U233:U252)</f>
        <v>0</v>
      </c>
      <c r="AI238" s="6">
        <f ca="1">LOOKUP(AC238,P233:P252,V233:V252)</f>
        <v>0</v>
      </c>
      <c r="AJ238" s="6">
        <f ca="1">LOOKUP(AC238,P233:P252,W233:W252)</f>
        <v>0</v>
      </c>
      <c r="AK238" s="8">
        <f ca="1">LOOKUP(AC238,P233:P252,X233:X252)</f>
        <v>0</v>
      </c>
      <c r="AL238" s="8">
        <f ca="1">LOOKUP(AC238,P233:P252,Y233:Y252)</f>
        <v>0</v>
      </c>
    </row>
    <row r="239" spans="5:38" x14ac:dyDescent="0.25">
      <c r="E239" s="81" t="str">
        <f t="shared" si="179"/>
        <v>Getafe C.F.</v>
      </c>
      <c r="F239" s="85">
        <f ca="1">SUMIF(INDIRECT(F232),'1-Configuracion'!E239,INDIRECT(G232))+SUMIF(INDIRECT(H232),'1-Configuracion'!E239,INDIRECT(I232))</f>
        <v>0</v>
      </c>
      <c r="G239" s="6">
        <f ca="1">SUMIF(INDIRECT(F232),'1-Configuracion'!E239,INDIRECT(J232))+SUMIF(INDIRECT(H232),'1-Configuracion'!E239,INDIRECT(J232))</f>
        <v>0</v>
      </c>
      <c r="H239" s="6">
        <f t="shared" ca="1" si="180"/>
        <v>0</v>
      </c>
      <c r="I239" s="6">
        <f t="shared" ca="1" si="181"/>
        <v>0</v>
      </c>
      <c r="J239" s="6">
        <f t="shared" ca="1" si="182"/>
        <v>0</v>
      </c>
      <c r="K239" s="6">
        <f ca="1">SUMIF(INDIRECT(F232),'1-Configuracion'!E239,INDIRECT(K232))+SUMIF(INDIRECT(H232),'1-Configuracion'!E239,INDIRECT(L232))</f>
        <v>0</v>
      </c>
      <c r="L239" s="6">
        <f ca="1">SUMIF(INDIRECT(F232),'1-Configuracion'!E239,INDIRECT(L232))+SUMIF(INDIRECT(H232),'1-Configuracion'!E239,INDIRECT(K232))</f>
        <v>0</v>
      </c>
      <c r="M239" s="100">
        <f t="shared" ca="1" si="183"/>
        <v>0</v>
      </c>
      <c r="N239" s="56">
        <f t="shared" ca="1" si="184"/>
        <v>0</v>
      </c>
      <c r="P239" s="81" t="str">
        <f t="shared" si="185"/>
        <v>Getafe C.F.</v>
      </c>
      <c r="Q239" s="85">
        <f t="shared" ca="1" si="186"/>
        <v>0</v>
      </c>
      <c r="R239" s="6">
        <f t="shared" ca="1" si="171"/>
        <v>0</v>
      </c>
      <c r="S239" s="6">
        <f t="shared" ca="1" si="172"/>
        <v>0</v>
      </c>
      <c r="T239" s="6">
        <f t="shared" ca="1" si="173"/>
        <v>0</v>
      </c>
      <c r="U239" s="6">
        <f t="shared" ca="1" si="174"/>
        <v>0</v>
      </c>
      <c r="V239" s="6">
        <f t="shared" ca="1" si="175"/>
        <v>0</v>
      </c>
      <c r="W239" s="6">
        <f t="shared" ca="1" si="176"/>
        <v>0</v>
      </c>
      <c r="X239" s="8">
        <f t="shared" ca="1" si="177"/>
        <v>0</v>
      </c>
      <c r="Y239" s="8">
        <f t="shared" ca="1" si="178"/>
        <v>0</v>
      </c>
      <c r="Z239" s="61" t="e">
        <f ca="1">MATCH(P239,AC233:AC252,0)</f>
        <v>#N/A</v>
      </c>
      <c r="AB239">
        <v>7</v>
      </c>
      <c r="AC239" s="81" t="str">
        <f ca="1">INDEX(P233:P252,MATCH(LARGE(Y233:Y252,AB239),Y233:Y252,0))</f>
        <v>Atlethic Club</v>
      </c>
      <c r="AD239" s="85">
        <f ca="1">LOOKUP(AC239,P233:P252,Q233:Q252)</f>
        <v>0</v>
      </c>
      <c r="AE239" s="6">
        <f ca="1">LOOKUP(AC239,P233:P252,R233:R252)</f>
        <v>0</v>
      </c>
      <c r="AF239" s="6">
        <f ca="1">LOOKUP(AC239,P233:P252,S233:S252)</f>
        <v>0</v>
      </c>
      <c r="AG239" s="6">
        <f ca="1">LOOKUP(AC239,P233:P252,T233:T252)</f>
        <v>0</v>
      </c>
      <c r="AH239" s="6">
        <f ca="1">LOOKUP(AC239,P233:P252,U233:U252)</f>
        <v>0</v>
      </c>
      <c r="AI239" s="6">
        <f ca="1">LOOKUP(AC239,P233:P252,V233:V252)</f>
        <v>0</v>
      </c>
      <c r="AJ239" s="6">
        <f ca="1">LOOKUP(AC239,P233:P252,W233:W252)</f>
        <v>0</v>
      </c>
      <c r="AK239" s="8">
        <f ca="1">LOOKUP(AC239,P233:P252,X233:X252)</f>
        <v>0</v>
      </c>
      <c r="AL239" s="8">
        <f ca="1">LOOKUP(AC239,P233:P252,Y233:Y252)</f>
        <v>0</v>
      </c>
    </row>
    <row r="240" spans="5:38" x14ac:dyDescent="0.25">
      <c r="E240" s="81" t="str">
        <f t="shared" si="179"/>
        <v>Granada C.F.</v>
      </c>
      <c r="F240" s="85">
        <f ca="1">SUMIF(INDIRECT(F232),'1-Configuracion'!E240,INDIRECT(G232))+SUMIF(INDIRECT(H232),'1-Configuracion'!E240,INDIRECT(I232))</f>
        <v>0</v>
      </c>
      <c r="G240" s="6">
        <f ca="1">SUMIF(INDIRECT(F232),'1-Configuracion'!E240,INDIRECT(J232))+SUMIF(INDIRECT(H232),'1-Configuracion'!E240,INDIRECT(J232))</f>
        <v>0</v>
      </c>
      <c r="H240" s="6">
        <f t="shared" ca="1" si="180"/>
        <v>0</v>
      </c>
      <c r="I240" s="6">
        <f t="shared" ca="1" si="181"/>
        <v>0</v>
      </c>
      <c r="J240" s="6">
        <f t="shared" ca="1" si="182"/>
        <v>0</v>
      </c>
      <c r="K240" s="6">
        <f ca="1">SUMIF(INDIRECT(F232),'1-Configuracion'!E240,INDIRECT(K232))+SUMIF(INDIRECT(H232),'1-Configuracion'!E240,INDIRECT(L232))</f>
        <v>0</v>
      </c>
      <c r="L240" s="6">
        <f ca="1">SUMIF(INDIRECT(F232),'1-Configuracion'!E240,INDIRECT(L232))+SUMIF(INDIRECT(H232),'1-Configuracion'!E240,INDIRECT(K232))</f>
        <v>0</v>
      </c>
      <c r="M240" s="100">
        <f t="shared" ca="1" si="183"/>
        <v>0</v>
      </c>
      <c r="N240" s="56">
        <f t="shared" ca="1" si="184"/>
        <v>0</v>
      </c>
      <c r="P240" s="81" t="str">
        <f t="shared" si="185"/>
        <v>Granada C.F.</v>
      </c>
      <c r="Q240" s="85">
        <f t="shared" ca="1" si="186"/>
        <v>0</v>
      </c>
      <c r="R240" s="6">
        <f t="shared" ca="1" si="171"/>
        <v>0</v>
      </c>
      <c r="S240" s="6">
        <f t="shared" ca="1" si="172"/>
        <v>0</v>
      </c>
      <c r="T240" s="6">
        <f t="shared" ca="1" si="173"/>
        <v>0</v>
      </c>
      <c r="U240" s="6">
        <f t="shared" ca="1" si="174"/>
        <v>0</v>
      </c>
      <c r="V240" s="6">
        <f t="shared" ca="1" si="175"/>
        <v>0</v>
      </c>
      <c r="W240" s="6">
        <f t="shared" ca="1" si="176"/>
        <v>0</v>
      </c>
      <c r="X240" s="8">
        <f t="shared" ca="1" si="177"/>
        <v>0</v>
      </c>
      <c r="Y240" s="8">
        <f t="shared" ca="1" si="178"/>
        <v>0</v>
      </c>
      <c r="Z240" s="61" t="e">
        <f ca="1">MATCH(P240,AC233:AC252,0)</f>
        <v>#N/A</v>
      </c>
      <c r="AB240">
        <v>8</v>
      </c>
      <c r="AC240" s="81" t="str">
        <f ca="1">INDEX(P233:P252,MATCH(LARGE(Y233:Y252,AB240),Y233:Y252,0))</f>
        <v>Atlethic Club</v>
      </c>
      <c r="AD240" s="85">
        <f ca="1">LOOKUP(AC240,P233:P252,Q233:Q252)</f>
        <v>0</v>
      </c>
      <c r="AE240" s="6">
        <f ca="1">LOOKUP(AC240,P233:P252,R233:R252)</f>
        <v>0</v>
      </c>
      <c r="AF240" s="6">
        <f ca="1">LOOKUP(AC240,P233:P252,S233:S252)</f>
        <v>0</v>
      </c>
      <c r="AG240" s="6">
        <f ca="1">LOOKUP(AC240,P233:P252,T233:T252)</f>
        <v>0</v>
      </c>
      <c r="AH240" s="6">
        <f ca="1">LOOKUP(AC240,P233:P252,U233:U252)</f>
        <v>0</v>
      </c>
      <c r="AI240" s="6">
        <f ca="1">LOOKUP(AC240,P233:P252,V233:V252)</f>
        <v>0</v>
      </c>
      <c r="AJ240" s="6">
        <f ca="1">LOOKUP(AC240,P233:P252,W233:W252)</f>
        <v>0</v>
      </c>
      <c r="AK240" s="8">
        <f ca="1">LOOKUP(AC240,P233:P252,X233:X252)</f>
        <v>0</v>
      </c>
      <c r="AL240" s="8">
        <f ca="1">LOOKUP(AC240,P233:P252,Y233:Y252)</f>
        <v>0</v>
      </c>
    </row>
    <row r="241" spans="5:38" x14ac:dyDescent="0.25">
      <c r="E241" s="81" t="str">
        <f t="shared" si="179"/>
        <v>Levante U.D.</v>
      </c>
      <c r="F241" s="85">
        <f ca="1">SUMIF(INDIRECT(F232),'1-Configuracion'!E241,INDIRECT(G232))+SUMIF(INDIRECT(H232),'1-Configuracion'!E241,INDIRECT(I232))</f>
        <v>0</v>
      </c>
      <c r="G241" s="6">
        <f ca="1">SUMIF(INDIRECT(F232),'1-Configuracion'!E241,INDIRECT(J232))+SUMIF(INDIRECT(H232),'1-Configuracion'!E241,INDIRECT(J232))</f>
        <v>0</v>
      </c>
      <c r="H241" s="6">
        <f t="shared" ca="1" si="180"/>
        <v>0</v>
      </c>
      <c r="I241" s="6">
        <f t="shared" ca="1" si="181"/>
        <v>0</v>
      </c>
      <c r="J241" s="6">
        <f t="shared" ca="1" si="182"/>
        <v>0</v>
      </c>
      <c r="K241" s="6">
        <f ca="1">SUMIF(INDIRECT(F232),'1-Configuracion'!E241,INDIRECT(K232))+SUMIF(INDIRECT(H232),'1-Configuracion'!E241,INDIRECT(L232))</f>
        <v>0</v>
      </c>
      <c r="L241" s="6">
        <f ca="1">SUMIF(INDIRECT(F232),'1-Configuracion'!E241,INDIRECT(L232))+SUMIF(INDIRECT(H232),'1-Configuracion'!E241,INDIRECT(K232))</f>
        <v>0</v>
      </c>
      <c r="M241" s="100">
        <f t="shared" ca="1" si="183"/>
        <v>0</v>
      </c>
      <c r="N241" s="56">
        <f t="shared" ca="1" si="184"/>
        <v>0</v>
      </c>
      <c r="P241" s="81" t="str">
        <f t="shared" si="185"/>
        <v>Levante U.D.</v>
      </c>
      <c r="Q241" s="85">
        <f t="shared" ca="1" si="186"/>
        <v>0</v>
      </c>
      <c r="R241" s="6">
        <f t="shared" ca="1" si="171"/>
        <v>0</v>
      </c>
      <c r="S241" s="6">
        <f t="shared" ca="1" si="172"/>
        <v>0</v>
      </c>
      <c r="T241" s="6">
        <f t="shared" ca="1" si="173"/>
        <v>0</v>
      </c>
      <c r="U241" s="6">
        <f t="shared" ca="1" si="174"/>
        <v>0</v>
      </c>
      <c r="V241" s="6">
        <f t="shared" ca="1" si="175"/>
        <v>0</v>
      </c>
      <c r="W241" s="6">
        <f t="shared" ca="1" si="176"/>
        <v>0</v>
      </c>
      <c r="X241" s="8">
        <f t="shared" ca="1" si="177"/>
        <v>0</v>
      </c>
      <c r="Y241" s="8">
        <f t="shared" ca="1" si="178"/>
        <v>0</v>
      </c>
      <c r="Z241" s="61" t="e">
        <f ca="1">MATCH(P241,AC233:AC252,0)</f>
        <v>#N/A</v>
      </c>
      <c r="AB241">
        <v>9</v>
      </c>
      <c r="AC241" s="81" t="str">
        <f ca="1">INDEX(P233:P252,MATCH(LARGE(Y233:Y252,AB241),Y233:Y252,0))</f>
        <v>Atlethic Club</v>
      </c>
      <c r="AD241" s="85">
        <f ca="1">LOOKUP(AC241,P233:P252,Q233:Q252)</f>
        <v>0</v>
      </c>
      <c r="AE241" s="6">
        <f ca="1">LOOKUP(AC241,P233:P252,R233:R252)</f>
        <v>0</v>
      </c>
      <c r="AF241" s="6">
        <f ca="1">LOOKUP(AC241,P233:P252,S233:S252)</f>
        <v>0</v>
      </c>
      <c r="AG241" s="6">
        <f ca="1">LOOKUP(AC241,P233:P252,T233:T252)</f>
        <v>0</v>
      </c>
      <c r="AH241" s="6">
        <f ca="1">LOOKUP(AC241,P233:P252,U233:U252)</f>
        <v>0</v>
      </c>
      <c r="AI241" s="6">
        <f ca="1">LOOKUP(AC241,P233:P252,V233:V252)</f>
        <v>0</v>
      </c>
      <c r="AJ241" s="6">
        <f ca="1">LOOKUP(AC241,P233:P252,W233:W252)</f>
        <v>0</v>
      </c>
      <c r="AK241" s="8">
        <f ca="1">LOOKUP(AC241,P233:P252,X233:X252)</f>
        <v>0</v>
      </c>
      <c r="AL241" s="8">
        <f ca="1">LOOKUP(AC241,P233:P252,Y233:Y252)</f>
        <v>0</v>
      </c>
    </row>
    <row r="242" spans="5:38" x14ac:dyDescent="0.25">
      <c r="E242" s="81" t="str">
        <f t="shared" si="179"/>
        <v>Málaga C.F.</v>
      </c>
      <c r="F242" s="85">
        <f ca="1">SUMIF(INDIRECT(F232),'1-Configuracion'!E242,INDIRECT(G232))+SUMIF(INDIRECT(H232),'1-Configuracion'!E242,INDIRECT(I232))</f>
        <v>0</v>
      </c>
      <c r="G242" s="6">
        <f ca="1">SUMIF(INDIRECT(F232),'1-Configuracion'!E242,INDIRECT(J232))+SUMIF(INDIRECT(H232),'1-Configuracion'!E242,INDIRECT(J232))</f>
        <v>0</v>
      </c>
      <c r="H242" s="6">
        <f t="shared" ca="1" si="180"/>
        <v>0</v>
      </c>
      <c r="I242" s="6">
        <f t="shared" ca="1" si="181"/>
        <v>0</v>
      </c>
      <c r="J242" s="6">
        <f t="shared" ca="1" si="182"/>
        <v>0</v>
      </c>
      <c r="K242" s="6">
        <f ca="1">SUMIF(INDIRECT(F232),'1-Configuracion'!E242,INDIRECT(K232))+SUMIF(INDIRECT(H232),'1-Configuracion'!E242,INDIRECT(L232))</f>
        <v>0</v>
      </c>
      <c r="L242" s="6">
        <f ca="1">SUMIF(INDIRECT(F232),'1-Configuracion'!E242,INDIRECT(L232))+SUMIF(INDIRECT(H232),'1-Configuracion'!E242,INDIRECT(K232))</f>
        <v>0</v>
      </c>
      <c r="M242" s="100">
        <f t="shared" ca="1" si="183"/>
        <v>0</v>
      </c>
      <c r="N242" s="56">
        <f t="shared" ca="1" si="184"/>
        <v>0</v>
      </c>
      <c r="P242" s="81" t="str">
        <f t="shared" si="185"/>
        <v>Málaga C.F.</v>
      </c>
      <c r="Q242" s="85">
        <f t="shared" ca="1" si="186"/>
        <v>0</v>
      </c>
      <c r="R242" s="6">
        <f t="shared" ca="1" si="171"/>
        <v>0</v>
      </c>
      <c r="S242" s="6">
        <f t="shared" ca="1" si="172"/>
        <v>0</v>
      </c>
      <c r="T242" s="6">
        <f t="shared" ca="1" si="173"/>
        <v>0</v>
      </c>
      <c r="U242" s="6">
        <f t="shared" ca="1" si="174"/>
        <v>0</v>
      </c>
      <c r="V242" s="6">
        <f t="shared" ca="1" si="175"/>
        <v>0</v>
      </c>
      <c r="W242" s="6">
        <f t="shared" ca="1" si="176"/>
        <v>0</v>
      </c>
      <c r="X242" s="8">
        <f t="shared" ca="1" si="177"/>
        <v>0</v>
      </c>
      <c r="Y242" s="8">
        <f t="shared" ca="1" si="178"/>
        <v>0</v>
      </c>
      <c r="Z242" s="61" t="e">
        <f ca="1">MATCH(P242,AC233:AC252,0)</f>
        <v>#N/A</v>
      </c>
      <c r="AB242">
        <v>10</v>
      </c>
      <c r="AC242" s="81" t="str">
        <f ca="1">INDEX(P233:P252,MATCH(LARGE(Y233:Y252,AB242),Y233:Y252,0))</f>
        <v>Atlethic Club</v>
      </c>
      <c r="AD242" s="85">
        <f ca="1">LOOKUP(AC242,P233:P252,Q233:Q252)</f>
        <v>0</v>
      </c>
      <c r="AE242" s="6">
        <f ca="1">LOOKUP(AC242,P233:P252,R233:R252)</f>
        <v>0</v>
      </c>
      <c r="AF242" s="6">
        <f ca="1">LOOKUP(AC242,P233:P252,S233:S252)</f>
        <v>0</v>
      </c>
      <c r="AG242" s="6">
        <f ca="1">LOOKUP(AC242,P233:P252,T233:T252)</f>
        <v>0</v>
      </c>
      <c r="AH242" s="6">
        <f ca="1">LOOKUP(AC242,P233:P252,U233:U252)</f>
        <v>0</v>
      </c>
      <c r="AI242" s="6">
        <f ca="1">LOOKUP(AC242,P233:P252,V233:V252)</f>
        <v>0</v>
      </c>
      <c r="AJ242" s="6">
        <f ca="1">LOOKUP(AC242,P233:P252,W233:W252)</f>
        <v>0</v>
      </c>
      <c r="AK242" s="8">
        <f ca="1">LOOKUP(AC242,P233:P252,X233:X252)</f>
        <v>0</v>
      </c>
      <c r="AL242" s="8">
        <f ca="1">LOOKUP(AC242,P233:P252,Y233:Y252)</f>
        <v>0</v>
      </c>
    </row>
    <row r="243" spans="5:38" x14ac:dyDescent="0.25">
      <c r="E243" s="81" t="str">
        <f t="shared" si="179"/>
        <v>R.C.D. Español</v>
      </c>
      <c r="F243" s="85">
        <f ca="1">SUMIF(INDIRECT(F232),'1-Configuracion'!E243,INDIRECT(G232))+SUMIF(INDIRECT(H232),'1-Configuracion'!E243,INDIRECT(I232))</f>
        <v>0</v>
      </c>
      <c r="G243" s="6">
        <f ca="1">SUMIF(INDIRECT(F232),'1-Configuracion'!E243,INDIRECT(J232))+SUMIF(INDIRECT(H232),'1-Configuracion'!E243,INDIRECT(J232))</f>
        <v>0</v>
      </c>
      <c r="H243" s="6">
        <f t="shared" ca="1" si="180"/>
        <v>0</v>
      </c>
      <c r="I243" s="6">
        <f t="shared" ca="1" si="181"/>
        <v>0</v>
      </c>
      <c r="J243" s="6">
        <f t="shared" ca="1" si="182"/>
        <v>0</v>
      </c>
      <c r="K243" s="6">
        <f ca="1">SUMIF(INDIRECT(F232),'1-Configuracion'!E243,INDIRECT(K232))+SUMIF(INDIRECT(H232),'1-Configuracion'!E243,INDIRECT(L232))</f>
        <v>0</v>
      </c>
      <c r="L243" s="6">
        <f ca="1">SUMIF(INDIRECT(F232),'1-Configuracion'!E243,INDIRECT(L232))+SUMIF(INDIRECT(H232),'1-Configuracion'!E243,INDIRECT(K232))</f>
        <v>0</v>
      </c>
      <c r="M243" s="100">
        <f t="shared" ca="1" si="183"/>
        <v>0</v>
      </c>
      <c r="N243" s="56">
        <f t="shared" ca="1" si="184"/>
        <v>0</v>
      </c>
      <c r="P243" s="81" t="str">
        <f t="shared" si="185"/>
        <v>R.C.D. Español</v>
      </c>
      <c r="Q243" s="85">
        <f t="shared" ca="1" si="186"/>
        <v>0</v>
      </c>
      <c r="R243" s="6">
        <f t="shared" ca="1" si="171"/>
        <v>0</v>
      </c>
      <c r="S243" s="6">
        <f t="shared" ca="1" si="172"/>
        <v>0</v>
      </c>
      <c r="T243" s="6">
        <f t="shared" ca="1" si="173"/>
        <v>0</v>
      </c>
      <c r="U243" s="6">
        <f t="shared" ca="1" si="174"/>
        <v>0</v>
      </c>
      <c r="V243" s="6">
        <f t="shared" ca="1" si="175"/>
        <v>0</v>
      </c>
      <c r="W243" s="6">
        <f t="shared" ca="1" si="176"/>
        <v>0</v>
      </c>
      <c r="X243" s="8">
        <f t="shared" ca="1" si="177"/>
        <v>0</v>
      </c>
      <c r="Y243" s="8">
        <f t="shared" ca="1" si="178"/>
        <v>0</v>
      </c>
      <c r="Z243" s="61" t="e">
        <f ca="1">MATCH(P243,AC233:AC252,0)</f>
        <v>#N/A</v>
      </c>
      <c r="AB243">
        <v>11</v>
      </c>
      <c r="AC243" s="81" t="str">
        <f ca="1">INDEX(P233:P252,MATCH(LARGE(Y233:Y252,AB243),Y233:Y252,0))</f>
        <v>Atlethic Club</v>
      </c>
      <c r="AD243" s="85">
        <f ca="1">LOOKUP(AC243,P233:P252,Q233:Q252)</f>
        <v>0</v>
      </c>
      <c r="AE243" s="6">
        <f ca="1">LOOKUP(AC243,P233:P252,R233:R252)</f>
        <v>0</v>
      </c>
      <c r="AF243" s="6">
        <f ca="1">LOOKUP(AC243,P233:P252,S233:S252)</f>
        <v>0</v>
      </c>
      <c r="AG243" s="6">
        <f ca="1">LOOKUP(AC243,P233:P252,T233:T252)</f>
        <v>0</v>
      </c>
      <c r="AH243" s="6">
        <f ca="1">LOOKUP(AC243,P233:P252,U233:U252)</f>
        <v>0</v>
      </c>
      <c r="AI243" s="6">
        <f ca="1">LOOKUP(AC243,P233:P252,V233:V252)</f>
        <v>0</v>
      </c>
      <c r="AJ243" s="6">
        <f ca="1">LOOKUP(AC243,P233:P252,W233:W252)</f>
        <v>0</v>
      </c>
      <c r="AK243" s="8">
        <f ca="1">LOOKUP(AC243,P233:P252,X233:X252)</f>
        <v>0</v>
      </c>
      <c r="AL243" s="8">
        <f ca="1">LOOKUP(AC243,P233:P252,Y233:Y252)</f>
        <v>0</v>
      </c>
    </row>
    <row r="244" spans="5:38" x14ac:dyDescent="0.25">
      <c r="E244" s="81" t="str">
        <f t="shared" si="179"/>
        <v>R.C.D.Mallorca</v>
      </c>
      <c r="F244" s="85">
        <f ca="1">SUMIF(INDIRECT(F232),'1-Configuracion'!E244,INDIRECT(G232))+SUMIF(INDIRECT(H232),'1-Configuracion'!E244,INDIRECT(I232))</f>
        <v>0</v>
      </c>
      <c r="G244" s="6">
        <f ca="1">SUMIF(INDIRECT(F232),'1-Configuracion'!E244,INDIRECT(J232))+SUMIF(INDIRECT(H232),'1-Configuracion'!E244,INDIRECT(J232))</f>
        <v>0</v>
      </c>
      <c r="H244" s="6">
        <f t="shared" ca="1" si="180"/>
        <v>0</v>
      </c>
      <c r="I244" s="6">
        <f t="shared" ca="1" si="181"/>
        <v>0</v>
      </c>
      <c r="J244" s="6">
        <f t="shared" ca="1" si="182"/>
        <v>0</v>
      </c>
      <c r="K244" s="6">
        <f ca="1">SUMIF(INDIRECT(F232),'1-Configuracion'!E244,INDIRECT(K232))+SUMIF(INDIRECT(H232),'1-Configuracion'!E244,INDIRECT(L232))</f>
        <v>0</v>
      </c>
      <c r="L244" s="6">
        <f ca="1">SUMIF(INDIRECT(F232),'1-Configuracion'!E244,INDIRECT(L232))+SUMIF(INDIRECT(H232),'1-Configuracion'!E244,INDIRECT(K232))</f>
        <v>0</v>
      </c>
      <c r="M244" s="100">
        <f t="shared" ca="1" si="183"/>
        <v>0</v>
      </c>
      <c r="N244" s="56">
        <f t="shared" ca="1" si="184"/>
        <v>0</v>
      </c>
      <c r="P244" s="81" t="str">
        <f t="shared" si="185"/>
        <v>R.C.D.Mallorca</v>
      </c>
      <c r="Q244" s="85">
        <f t="shared" ca="1" si="186"/>
        <v>0</v>
      </c>
      <c r="R244" s="6">
        <f t="shared" ca="1" si="171"/>
        <v>0</v>
      </c>
      <c r="S244" s="6">
        <f t="shared" ca="1" si="172"/>
        <v>0</v>
      </c>
      <c r="T244" s="6">
        <f t="shared" ca="1" si="173"/>
        <v>0</v>
      </c>
      <c r="U244" s="6">
        <f t="shared" ca="1" si="174"/>
        <v>0</v>
      </c>
      <c r="V244" s="6">
        <f t="shared" ca="1" si="175"/>
        <v>0</v>
      </c>
      <c r="W244" s="6">
        <f t="shared" ca="1" si="176"/>
        <v>0</v>
      </c>
      <c r="X244" s="8">
        <f t="shared" ca="1" si="177"/>
        <v>0</v>
      </c>
      <c r="Y244" s="8">
        <f t="shared" ca="1" si="178"/>
        <v>0</v>
      </c>
      <c r="Z244" s="61" t="e">
        <f ca="1">MATCH(P244,AC233:AC252,0)</f>
        <v>#N/A</v>
      </c>
      <c r="AB244">
        <v>12</v>
      </c>
      <c r="AC244" s="81" t="str">
        <f ca="1">INDEX(P233:P252,MATCH(LARGE(Y233:Y252,AB244),Y233:Y252,0))</f>
        <v>Atlethic Club</v>
      </c>
      <c r="AD244" s="85">
        <f ca="1">LOOKUP(AC244,P233:P252,Q233:Q252)</f>
        <v>0</v>
      </c>
      <c r="AE244" s="6">
        <f ca="1">LOOKUP(AC244,P233:P252,R233:R252)</f>
        <v>0</v>
      </c>
      <c r="AF244" s="6">
        <f ca="1">LOOKUP(AC244,P233:P252,S233:S252)</f>
        <v>0</v>
      </c>
      <c r="AG244" s="6">
        <f ca="1">LOOKUP(AC244,P233:P252,T233:T252)</f>
        <v>0</v>
      </c>
      <c r="AH244" s="6">
        <f ca="1">LOOKUP(AC244,P233:P252,U233:U252)</f>
        <v>0</v>
      </c>
      <c r="AI244" s="6">
        <f ca="1">LOOKUP(AC244,P233:P252,V233:V252)</f>
        <v>0</v>
      </c>
      <c r="AJ244" s="6">
        <f ca="1">LOOKUP(AC244,P233:P252,W233:W252)</f>
        <v>0</v>
      </c>
      <c r="AK244" s="8">
        <f ca="1">LOOKUP(AC244,P233:P252,X233:X252)</f>
        <v>0</v>
      </c>
      <c r="AL244" s="8">
        <f ca="1">LOOKUP(AC244,P233:P252,Y233:Y252)</f>
        <v>0</v>
      </c>
    </row>
    <row r="245" spans="5:38" x14ac:dyDescent="0.25">
      <c r="E245" s="81" t="str">
        <f t="shared" si="179"/>
        <v>Rayo Vallecano</v>
      </c>
      <c r="F245" s="85">
        <f ca="1">SUMIF(INDIRECT(F232),'1-Configuracion'!E245,INDIRECT(G232))+SUMIF(INDIRECT(H232),'1-Configuracion'!E245,INDIRECT(I232))</f>
        <v>0</v>
      </c>
      <c r="G245" s="6">
        <f ca="1">SUMIF(INDIRECT(F232),'1-Configuracion'!E245,INDIRECT(J232))+SUMIF(INDIRECT(H232),'1-Configuracion'!E245,INDIRECT(J232))</f>
        <v>0</v>
      </c>
      <c r="H245" s="6">
        <f t="shared" ca="1" si="180"/>
        <v>0</v>
      </c>
      <c r="I245" s="6">
        <f t="shared" ca="1" si="181"/>
        <v>0</v>
      </c>
      <c r="J245" s="6">
        <f t="shared" ca="1" si="182"/>
        <v>0</v>
      </c>
      <c r="K245" s="6">
        <f ca="1">SUMIF(INDIRECT(F232),'1-Configuracion'!E245,INDIRECT(K232))+SUMIF(INDIRECT(H232),'1-Configuracion'!E245,INDIRECT(L232))</f>
        <v>0</v>
      </c>
      <c r="L245" s="6">
        <f ca="1">SUMIF(INDIRECT(F232),'1-Configuracion'!E245,INDIRECT(L232))+SUMIF(INDIRECT(H232),'1-Configuracion'!E245,INDIRECT(K232))</f>
        <v>0</v>
      </c>
      <c r="M245" s="100">
        <f t="shared" ca="1" si="183"/>
        <v>0</v>
      </c>
      <c r="N245" s="56">
        <f t="shared" ca="1" si="184"/>
        <v>0</v>
      </c>
      <c r="P245" s="81" t="str">
        <f t="shared" si="185"/>
        <v>Rayo Vallecano</v>
      </c>
      <c r="Q245" s="85">
        <f t="shared" ca="1" si="186"/>
        <v>0</v>
      </c>
      <c r="R245" s="6">
        <f t="shared" ca="1" si="171"/>
        <v>0</v>
      </c>
      <c r="S245" s="6">
        <f t="shared" ca="1" si="172"/>
        <v>0</v>
      </c>
      <c r="T245" s="6">
        <f t="shared" ca="1" si="173"/>
        <v>0</v>
      </c>
      <c r="U245" s="6">
        <f t="shared" ca="1" si="174"/>
        <v>0</v>
      </c>
      <c r="V245" s="6">
        <f t="shared" ca="1" si="175"/>
        <v>0</v>
      </c>
      <c r="W245" s="6">
        <f t="shared" ca="1" si="176"/>
        <v>0</v>
      </c>
      <c r="X245" s="8">
        <f t="shared" ca="1" si="177"/>
        <v>0</v>
      </c>
      <c r="Y245" s="8">
        <f t="shared" ca="1" si="178"/>
        <v>0</v>
      </c>
      <c r="Z245" s="61" t="e">
        <f ca="1">MATCH(P245,AC233:AC252,0)</f>
        <v>#N/A</v>
      </c>
      <c r="AB245">
        <v>13</v>
      </c>
      <c r="AC245" s="81" t="str">
        <f ca="1">INDEX(P233:P252,MATCH(LARGE(Y233:Y252,AB245),Y233:Y252,0))</f>
        <v>Atlethic Club</v>
      </c>
      <c r="AD245" s="85">
        <f ca="1">LOOKUP(AC245,P233:P252,Q233:Q252)</f>
        <v>0</v>
      </c>
      <c r="AE245" s="6">
        <f ca="1">LOOKUP(AC245,P233:P252,R233:R252)</f>
        <v>0</v>
      </c>
      <c r="AF245" s="6">
        <f ca="1">LOOKUP(AC245,P233:P252,S233:S252)</f>
        <v>0</v>
      </c>
      <c r="AG245" s="6">
        <f ca="1">LOOKUP(AC245,P233:P252,T233:T252)</f>
        <v>0</v>
      </c>
      <c r="AH245" s="6">
        <f ca="1">LOOKUP(AC245,P233:P252,U233:U252)</f>
        <v>0</v>
      </c>
      <c r="AI245" s="6">
        <f ca="1">LOOKUP(AC245,P233:P252,V233:V252)</f>
        <v>0</v>
      </c>
      <c r="AJ245" s="6">
        <f ca="1">LOOKUP(AC245,P233:P252,W233:W252)</f>
        <v>0</v>
      </c>
      <c r="AK245" s="8">
        <f ca="1">LOOKUP(AC245,P233:P252,X233:X252)</f>
        <v>0</v>
      </c>
      <c r="AL245" s="8">
        <f ca="1">LOOKUP(AC245,P233:P252,Y233:Y252)</f>
        <v>0</v>
      </c>
    </row>
    <row r="246" spans="5:38" x14ac:dyDescent="0.25">
      <c r="E246" s="81" t="str">
        <f t="shared" si="179"/>
        <v>Real Betis Balompié</v>
      </c>
      <c r="F246" s="85">
        <f ca="1">SUMIF(INDIRECT(F232),'1-Configuracion'!E246,INDIRECT(G232))+SUMIF(INDIRECT(H232),'1-Configuracion'!E246,INDIRECT(I232))</f>
        <v>0</v>
      </c>
      <c r="G246" s="6">
        <f ca="1">SUMIF(INDIRECT(F232),'1-Configuracion'!E246,INDIRECT(J232))+SUMIF(INDIRECT(H232),'1-Configuracion'!E246,INDIRECT(J232))</f>
        <v>0</v>
      </c>
      <c r="H246" s="6">
        <f t="shared" ca="1" si="180"/>
        <v>0</v>
      </c>
      <c r="I246" s="6">
        <f t="shared" ca="1" si="181"/>
        <v>0</v>
      </c>
      <c r="J246" s="6">
        <f t="shared" ca="1" si="182"/>
        <v>0</v>
      </c>
      <c r="K246" s="6">
        <f ca="1">SUMIF(INDIRECT(F232),'1-Configuracion'!E246,INDIRECT(K232))+SUMIF(INDIRECT(H232),'1-Configuracion'!E246,INDIRECT(L232))</f>
        <v>0</v>
      </c>
      <c r="L246" s="6">
        <f ca="1">SUMIF(INDIRECT(F232),'1-Configuracion'!E246,INDIRECT(L232))+SUMIF(INDIRECT(H232),'1-Configuracion'!E246,INDIRECT(K232))</f>
        <v>0</v>
      </c>
      <c r="M246" s="100">
        <f t="shared" ca="1" si="183"/>
        <v>0</v>
      </c>
      <c r="N246" s="56">
        <f t="shared" ca="1" si="184"/>
        <v>0</v>
      </c>
      <c r="P246" s="81" t="str">
        <f t="shared" si="185"/>
        <v>Real Betis Balompié</v>
      </c>
      <c r="Q246" s="85">
        <f t="shared" ca="1" si="186"/>
        <v>0</v>
      </c>
      <c r="R246" s="6">
        <f t="shared" ca="1" si="171"/>
        <v>0</v>
      </c>
      <c r="S246" s="6">
        <f t="shared" ca="1" si="172"/>
        <v>0</v>
      </c>
      <c r="T246" s="6">
        <f t="shared" ca="1" si="173"/>
        <v>0</v>
      </c>
      <c r="U246" s="6">
        <f t="shared" ca="1" si="174"/>
        <v>0</v>
      </c>
      <c r="V246" s="6">
        <f t="shared" ca="1" si="175"/>
        <v>0</v>
      </c>
      <c r="W246" s="6">
        <f t="shared" ca="1" si="176"/>
        <v>0</v>
      </c>
      <c r="X246" s="8">
        <f t="shared" ca="1" si="177"/>
        <v>0</v>
      </c>
      <c r="Y246" s="8">
        <f t="shared" ca="1" si="178"/>
        <v>0</v>
      </c>
      <c r="Z246" s="61" t="e">
        <f ca="1">MATCH(P246,AC233:AC252,0)</f>
        <v>#N/A</v>
      </c>
      <c r="AB246">
        <v>14</v>
      </c>
      <c r="AC246" s="81" t="str">
        <f ca="1">INDEX(P233:P252,MATCH(LARGE(Y233:Y252,AB246),Y233:Y252,0))</f>
        <v>Atlethic Club</v>
      </c>
      <c r="AD246" s="85">
        <f ca="1">LOOKUP(AC246,P233:P252,Q233:Q252)</f>
        <v>0</v>
      </c>
      <c r="AE246" s="6">
        <f ca="1">LOOKUP(AC246,P233:P252,R233:R252)</f>
        <v>0</v>
      </c>
      <c r="AF246" s="6">
        <f ca="1">LOOKUP(AC246,P233:P252,S233:S252)</f>
        <v>0</v>
      </c>
      <c r="AG246" s="6">
        <f ca="1">LOOKUP(AC246,P233:P252,T233:T252)</f>
        <v>0</v>
      </c>
      <c r="AH246" s="6">
        <f ca="1">LOOKUP(AC246,P233:P252,U233:U252)</f>
        <v>0</v>
      </c>
      <c r="AI246" s="6">
        <f ca="1">LOOKUP(AC246,P233:P252,V233:V252)</f>
        <v>0</v>
      </c>
      <c r="AJ246" s="6">
        <f ca="1">LOOKUP(AC246,P233:P252,W233:W252)</f>
        <v>0</v>
      </c>
      <c r="AK246" s="8">
        <f ca="1">LOOKUP(AC246,P233:P252,X233:X252)</f>
        <v>0</v>
      </c>
      <c r="AL246" s="8">
        <f ca="1">LOOKUP(AC246,P233:P252,Y233:Y252)</f>
        <v>0</v>
      </c>
    </row>
    <row r="247" spans="5:38" x14ac:dyDescent="0.25">
      <c r="E247" s="81" t="str">
        <f t="shared" si="179"/>
        <v>Real Madrid</v>
      </c>
      <c r="F247" s="85">
        <f ca="1">SUMIF(INDIRECT(F232),'1-Configuracion'!E247,INDIRECT(G232))+SUMIF(INDIRECT(H232),'1-Configuracion'!E247,INDIRECT(I232))</f>
        <v>0</v>
      </c>
      <c r="G247" s="6">
        <f ca="1">SUMIF(INDIRECT(F232),'1-Configuracion'!E247,INDIRECT(J232))+SUMIF(INDIRECT(H232),'1-Configuracion'!E247,INDIRECT(J232))</f>
        <v>0</v>
      </c>
      <c r="H247" s="6">
        <f t="shared" ca="1" si="180"/>
        <v>0</v>
      </c>
      <c r="I247" s="6">
        <f t="shared" ca="1" si="181"/>
        <v>0</v>
      </c>
      <c r="J247" s="6">
        <f t="shared" ca="1" si="182"/>
        <v>0</v>
      </c>
      <c r="K247" s="6">
        <f ca="1">SUMIF(INDIRECT(F232),'1-Configuracion'!E247,INDIRECT(K232))+SUMIF(INDIRECT(H232),'1-Configuracion'!E247,INDIRECT(L232))</f>
        <v>0</v>
      </c>
      <c r="L247" s="6">
        <f ca="1">SUMIF(INDIRECT(F232),'1-Configuracion'!E247,INDIRECT(L232))+SUMIF(INDIRECT(H232),'1-Configuracion'!E247,INDIRECT(K232))</f>
        <v>0</v>
      </c>
      <c r="M247" s="100">
        <f t="shared" ca="1" si="183"/>
        <v>0</v>
      </c>
      <c r="N247" s="56">
        <f t="shared" ca="1" si="184"/>
        <v>0</v>
      </c>
      <c r="P247" s="81" t="str">
        <f t="shared" si="185"/>
        <v>Real Madrid</v>
      </c>
      <c r="Q247" s="85">
        <f t="shared" ca="1" si="186"/>
        <v>0</v>
      </c>
      <c r="R247" s="6">
        <f t="shared" ca="1" si="171"/>
        <v>0</v>
      </c>
      <c r="S247" s="6">
        <f t="shared" ca="1" si="172"/>
        <v>0</v>
      </c>
      <c r="T247" s="6">
        <f t="shared" ca="1" si="173"/>
        <v>0</v>
      </c>
      <c r="U247" s="6">
        <f t="shared" ca="1" si="174"/>
        <v>0</v>
      </c>
      <c r="V247" s="6">
        <f t="shared" ca="1" si="175"/>
        <v>0</v>
      </c>
      <c r="W247" s="6">
        <f t="shared" ca="1" si="176"/>
        <v>0</v>
      </c>
      <c r="X247" s="8">
        <f t="shared" ca="1" si="177"/>
        <v>0</v>
      </c>
      <c r="Y247" s="8">
        <f t="shared" ca="1" si="178"/>
        <v>0</v>
      </c>
      <c r="Z247" s="61" t="e">
        <f ca="1">MATCH(P247,AC233:AC252,0)</f>
        <v>#N/A</v>
      </c>
      <c r="AB247">
        <v>15</v>
      </c>
      <c r="AC247" s="81" t="str">
        <f ca="1">INDEX(P233:P252,MATCH(LARGE(Y233:Y252,AB247),Y233:Y252,0))</f>
        <v>Atlethic Club</v>
      </c>
      <c r="AD247" s="85">
        <f ca="1">LOOKUP(AC247,P233:P252,Q233:Q252)</f>
        <v>0</v>
      </c>
      <c r="AE247" s="6">
        <f ca="1">LOOKUP(AC247,P233:P252,R233:R252)</f>
        <v>0</v>
      </c>
      <c r="AF247" s="6">
        <f ca="1">LOOKUP(AC247,P233:P252,S233:S252)</f>
        <v>0</v>
      </c>
      <c r="AG247" s="6">
        <f ca="1">LOOKUP(AC247,P233:P252,T233:T252)</f>
        <v>0</v>
      </c>
      <c r="AH247" s="6">
        <f ca="1">LOOKUP(AC247,P233:P252,U233:U252)</f>
        <v>0</v>
      </c>
      <c r="AI247" s="6">
        <f ca="1">LOOKUP(AC247,P233:P252,V233:V252)</f>
        <v>0</v>
      </c>
      <c r="AJ247" s="6">
        <f ca="1">LOOKUP(AC247,P233:P252,W233:W252)</f>
        <v>0</v>
      </c>
      <c r="AK247" s="8">
        <f ca="1">LOOKUP(AC247,P233:P252,X233:X252)</f>
        <v>0</v>
      </c>
      <c r="AL247" s="8">
        <f ca="1">LOOKUP(AC247,P233:P252,Y233:Y252)</f>
        <v>0</v>
      </c>
    </row>
    <row r="248" spans="5:38" x14ac:dyDescent="0.25">
      <c r="E248" s="81" t="str">
        <f t="shared" si="179"/>
        <v>Real Sociedad</v>
      </c>
      <c r="F248" s="85">
        <f ca="1">SUMIF(INDIRECT(F232),'1-Configuracion'!E248,INDIRECT(G232))+SUMIF(INDIRECT(H232),'1-Configuracion'!E248,INDIRECT(I232))</f>
        <v>0</v>
      </c>
      <c r="G248" s="6">
        <f ca="1">SUMIF(INDIRECT(F232),'1-Configuracion'!E248,INDIRECT(J232))+SUMIF(INDIRECT(H232),'1-Configuracion'!E248,INDIRECT(J232))</f>
        <v>0</v>
      </c>
      <c r="H248" s="6">
        <f t="shared" ca="1" si="180"/>
        <v>0</v>
      </c>
      <c r="I248" s="6">
        <f t="shared" ca="1" si="181"/>
        <v>0</v>
      </c>
      <c r="J248" s="6">
        <f t="shared" ca="1" si="182"/>
        <v>0</v>
      </c>
      <c r="K248" s="6">
        <f ca="1">SUMIF(INDIRECT(F232),'1-Configuracion'!E248,INDIRECT(K232))+SUMIF(INDIRECT(H232),'1-Configuracion'!E248,INDIRECT(L232))</f>
        <v>0</v>
      </c>
      <c r="L248" s="6">
        <f ca="1">SUMIF(INDIRECT(F232),'1-Configuracion'!E248,INDIRECT(L232))+SUMIF(INDIRECT(H232),'1-Configuracion'!E248,INDIRECT(K232))</f>
        <v>0</v>
      </c>
      <c r="M248" s="100">
        <f t="shared" ca="1" si="183"/>
        <v>0</v>
      </c>
      <c r="N248" s="56">
        <f t="shared" ca="1" si="184"/>
        <v>0</v>
      </c>
      <c r="P248" s="81" t="str">
        <f t="shared" si="185"/>
        <v>Real Sociedad</v>
      </c>
      <c r="Q248" s="85">
        <f t="shared" ca="1" si="186"/>
        <v>0</v>
      </c>
      <c r="R248" s="6">
        <f t="shared" ca="1" si="171"/>
        <v>0</v>
      </c>
      <c r="S248" s="6">
        <f t="shared" ca="1" si="172"/>
        <v>0</v>
      </c>
      <c r="T248" s="6">
        <f t="shared" ca="1" si="173"/>
        <v>0</v>
      </c>
      <c r="U248" s="6">
        <f t="shared" ca="1" si="174"/>
        <v>0</v>
      </c>
      <c r="V248" s="6">
        <f t="shared" ca="1" si="175"/>
        <v>0</v>
      </c>
      <c r="W248" s="6">
        <f t="shared" ca="1" si="176"/>
        <v>0</v>
      </c>
      <c r="X248" s="8">
        <f t="shared" ca="1" si="177"/>
        <v>0</v>
      </c>
      <c r="Y248" s="8">
        <f t="shared" ca="1" si="178"/>
        <v>0</v>
      </c>
      <c r="Z248" s="61" t="e">
        <f ca="1">MATCH(P248,AC233:AC252,0)</f>
        <v>#N/A</v>
      </c>
      <c r="AB248">
        <v>16</v>
      </c>
      <c r="AC248" s="81" t="str">
        <f ca="1">INDEX(P233:P252,MATCH(LARGE(Y233:Y252,AB248),Y233:Y252,0))</f>
        <v>Atlethic Club</v>
      </c>
      <c r="AD248" s="85">
        <f ca="1">LOOKUP(AC248,P233:P252,Q233:Q252)</f>
        <v>0</v>
      </c>
      <c r="AE248" s="6">
        <f ca="1">LOOKUP(AC248,P233:P252,R233:R252)</f>
        <v>0</v>
      </c>
      <c r="AF248" s="6">
        <f ca="1">LOOKUP(AC248,P233:P252,S233:S252)</f>
        <v>0</v>
      </c>
      <c r="AG248" s="6">
        <f ca="1">LOOKUP(AC248,P233:P252,T233:T252)</f>
        <v>0</v>
      </c>
      <c r="AH248" s="6">
        <f ca="1">LOOKUP(AC248,P233:P252,U233:U252)</f>
        <v>0</v>
      </c>
      <c r="AI248" s="6">
        <f ca="1">LOOKUP(AC248,P233:P252,V233:V252)</f>
        <v>0</v>
      </c>
      <c r="AJ248" s="6">
        <f ca="1">LOOKUP(AC248,P233:P252,W233:W252)</f>
        <v>0</v>
      </c>
      <c r="AK248" s="8">
        <f ca="1">LOOKUP(AC248,P233:P252,X233:X252)</f>
        <v>0</v>
      </c>
      <c r="AL248" s="8">
        <f ca="1">LOOKUP(AC248,P233:P252,Y233:Y252)</f>
        <v>0</v>
      </c>
    </row>
    <row r="249" spans="5:38" x14ac:dyDescent="0.25">
      <c r="E249" s="81" t="str">
        <f t="shared" si="179"/>
        <v>Real Valladolid</v>
      </c>
      <c r="F249" s="85">
        <f ca="1">SUMIF(INDIRECT(F232),'1-Configuracion'!E249,INDIRECT(G232))+SUMIF(INDIRECT(H232),'1-Configuracion'!E249,INDIRECT(I232))</f>
        <v>0</v>
      </c>
      <c r="G249" s="6">
        <f ca="1">SUMIF(INDIRECT(F232),'1-Configuracion'!E249,INDIRECT(J232))+SUMIF(INDIRECT(H232),'1-Configuracion'!E249,INDIRECT(J232))</f>
        <v>0</v>
      </c>
      <c r="H249" s="6">
        <f t="shared" ca="1" si="180"/>
        <v>0</v>
      </c>
      <c r="I249" s="6">
        <f t="shared" ca="1" si="181"/>
        <v>0</v>
      </c>
      <c r="J249" s="6">
        <f t="shared" ca="1" si="182"/>
        <v>0</v>
      </c>
      <c r="K249" s="6">
        <f ca="1">SUMIF(INDIRECT(F232),'1-Configuracion'!E249,INDIRECT(K232))+SUMIF(INDIRECT(H232),'1-Configuracion'!E249,INDIRECT(L232))</f>
        <v>0</v>
      </c>
      <c r="L249" s="6">
        <f ca="1">SUMIF(INDIRECT(F232),'1-Configuracion'!E249,INDIRECT(L232))+SUMIF(INDIRECT(H232),'1-Configuracion'!E249,INDIRECT(K232))</f>
        <v>0</v>
      </c>
      <c r="M249" s="100">
        <f t="shared" ca="1" si="183"/>
        <v>0</v>
      </c>
      <c r="N249" s="56">
        <f t="shared" ca="1" si="184"/>
        <v>0</v>
      </c>
      <c r="P249" s="81" t="str">
        <f t="shared" si="185"/>
        <v>Real Valladolid</v>
      </c>
      <c r="Q249" s="85">
        <f t="shared" ca="1" si="186"/>
        <v>0</v>
      </c>
      <c r="R249" s="6">
        <f t="shared" ca="1" si="171"/>
        <v>0</v>
      </c>
      <c r="S249" s="6">
        <f t="shared" ca="1" si="172"/>
        <v>0</v>
      </c>
      <c r="T249" s="6">
        <f t="shared" ca="1" si="173"/>
        <v>0</v>
      </c>
      <c r="U249" s="6">
        <f t="shared" ca="1" si="174"/>
        <v>0</v>
      </c>
      <c r="V249" s="6">
        <f t="shared" ca="1" si="175"/>
        <v>0</v>
      </c>
      <c r="W249" s="6">
        <f t="shared" ca="1" si="176"/>
        <v>0</v>
      </c>
      <c r="X249" s="8">
        <f t="shared" ca="1" si="177"/>
        <v>0</v>
      </c>
      <c r="Y249" s="8">
        <f t="shared" ca="1" si="178"/>
        <v>0</v>
      </c>
      <c r="Z249" s="61" t="e">
        <f ca="1">MATCH(P249,AC233:AC252,0)</f>
        <v>#N/A</v>
      </c>
      <c r="AB249">
        <v>17</v>
      </c>
      <c r="AC249" s="81" t="str">
        <f ca="1">INDEX(P233:P252,MATCH(LARGE(Y233:Y252,AB249),Y233:Y252,0))</f>
        <v>Atlethic Club</v>
      </c>
      <c r="AD249" s="85">
        <f ca="1">LOOKUP(AC249,P233:P252,Q233:Q252)</f>
        <v>0</v>
      </c>
      <c r="AE249" s="6">
        <f ca="1">LOOKUP(AC249,P233:P252,R233:R252)</f>
        <v>0</v>
      </c>
      <c r="AF249" s="6">
        <f ca="1">LOOKUP(AC249,P233:P252,S233:S252)</f>
        <v>0</v>
      </c>
      <c r="AG249" s="6">
        <f ca="1">LOOKUP(AC249,P233:P252,T233:T252)</f>
        <v>0</v>
      </c>
      <c r="AH249" s="6">
        <f ca="1">LOOKUP(AC249,P233:P252,U233:U252)</f>
        <v>0</v>
      </c>
      <c r="AI249" s="6">
        <f ca="1">LOOKUP(AC249,P233:P252,V233:V252)</f>
        <v>0</v>
      </c>
      <c r="AJ249" s="6">
        <f ca="1">LOOKUP(AC249,P233:P252,W233:W252)</f>
        <v>0</v>
      </c>
      <c r="AK249" s="8">
        <f ca="1">LOOKUP(AC249,P233:P252,X233:X252)</f>
        <v>0</v>
      </c>
      <c r="AL249" s="8">
        <f ca="1">LOOKUP(AC249,P233:P252,Y233:Y252)</f>
        <v>0</v>
      </c>
    </row>
    <row r="250" spans="5:38" x14ac:dyDescent="0.25">
      <c r="E250" s="81" t="str">
        <f t="shared" si="179"/>
        <v>Real Zaragoza</v>
      </c>
      <c r="F250" s="85">
        <f ca="1">SUMIF(INDIRECT(F232),'1-Configuracion'!E250,INDIRECT(G232))+SUMIF(INDIRECT(H232),'1-Configuracion'!E250,INDIRECT(I232))</f>
        <v>0</v>
      </c>
      <c r="G250" s="6">
        <f ca="1">SUMIF(INDIRECT(F232),'1-Configuracion'!E250,INDIRECT(J232))+SUMIF(INDIRECT(H232),'1-Configuracion'!E250,INDIRECT(J232))</f>
        <v>0</v>
      </c>
      <c r="H250" s="6">
        <f t="shared" ca="1" si="180"/>
        <v>0</v>
      </c>
      <c r="I250" s="6">
        <f t="shared" ca="1" si="181"/>
        <v>0</v>
      </c>
      <c r="J250" s="6">
        <f t="shared" ca="1" si="182"/>
        <v>0</v>
      </c>
      <c r="K250" s="6">
        <f ca="1">SUMIF(INDIRECT(F232),'1-Configuracion'!E250,INDIRECT(K232))+SUMIF(INDIRECT(H232),'1-Configuracion'!E250,INDIRECT(L232))</f>
        <v>0</v>
      </c>
      <c r="L250" s="6">
        <f ca="1">SUMIF(INDIRECT(F232),'1-Configuracion'!E250,INDIRECT(L232))+SUMIF(INDIRECT(H232),'1-Configuracion'!E250,INDIRECT(K232))</f>
        <v>0</v>
      </c>
      <c r="M250" s="100">
        <f t="shared" ca="1" si="183"/>
        <v>0</v>
      </c>
      <c r="N250" s="56">
        <f t="shared" ca="1" si="184"/>
        <v>0</v>
      </c>
      <c r="P250" s="81" t="str">
        <f t="shared" si="185"/>
        <v>Real Zaragoza</v>
      </c>
      <c r="Q250" s="85">
        <f t="shared" ca="1" si="186"/>
        <v>0</v>
      </c>
      <c r="R250" s="6">
        <f t="shared" ca="1" si="171"/>
        <v>0</v>
      </c>
      <c r="S250" s="6">
        <f t="shared" ca="1" si="172"/>
        <v>0</v>
      </c>
      <c r="T250" s="6">
        <f t="shared" ca="1" si="173"/>
        <v>0</v>
      </c>
      <c r="U250" s="6">
        <f t="shared" ca="1" si="174"/>
        <v>0</v>
      </c>
      <c r="V250" s="6">
        <f t="shared" ca="1" si="175"/>
        <v>0</v>
      </c>
      <c r="W250" s="6">
        <f t="shared" ca="1" si="176"/>
        <v>0</v>
      </c>
      <c r="X250" s="8">
        <f t="shared" ca="1" si="177"/>
        <v>0</v>
      </c>
      <c r="Y250" s="8">
        <f t="shared" ca="1" si="178"/>
        <v>0</v>
      </c>
      <c r="Z250" s="61" t="e">
        <f ca="1">MATCH(P250,AC233:AC252,0)</f>
        <v>#N/A</v>
      </c>
      <c r="AB250">
        <v>18</v>
      </c>
      <c r="AC250" s="81" t="str">
        <f ca="1">INDEX(P233:P252,MATCH(LARGE(Y233:Y252,AB250),Y233:Y252,0))</f>
        <v>Atlethic Club</v>
      </c>
      <c r="AD250" s="85">
        <f ca="1">LOOKUP(AC250,P233:P252,Q233:Q252)</f>
        <v>0</v>
      </c>
      <c r="AE250" s="6">
        <f ca="1">LOOKUP(AC250,P233:P252,R233:R252)</f>
        <v>0</v>
      </c>
      <c r="AF250" s="6">
        <f ca="1">LOOKUP(AC250,P233:P252,S233:S252)</f>
        <v>0</v>
      </c>
      <c r="AG250" s="6">
        <f ca="1">LOOKUP(AC250,P233:P252,T233:T252)</f>
        <v>0</v>
      </c>
      <c r="AH250" s="6">
        <f ca="1">LOOKUP(AC250,P233:P252,U233:U252)</f>
        <v>0</v>
      </c>
      <c r="AI250" s="6">
        <f ca="1">LOOKUP(AC250,P233:P252,V233:V252)</f>
        <v>0</v>
      </c>
      <c r="AJ250" s="6">
        <f ca="1">LOOKUP(AC250,P233:P252,W233:W252)</f>
        <v>0</v>
      </c>
      <c r="AK250" s="8">
        <f ca="1">LOOKUP(AC250,P233:P252,X233:X252)</f>
        <v>0</v>
      </c>
      <c r="AL250" s="8">
        <f ca="1">LOOKUP(AC250,P233:P252,Y233:Y252)</f>
        <v>0</v>
      </c>
    </row>
    <row r="251" spans="5:38" x14ac:dyDescent="0.25">
      <c r="E251" s="81" t="str">
        <f t="shared" si="179"/>
        <v>Sevilla F.C.</v>
      </c>
      <c r="F251" s="85">
        <f ca="1">SUMIF(INDIRECT(F232),'1-Configuracion'!E251,INDIRECT(G232))+SUMIF(INDIRECT(H232),'1-Configuracion'!E251,INDIRECT(I232))</f>
        <v>0</v>
      </c>
      <c r="G251" s="6">
        <f ca="1">SUMIF(INDIRECT(F232),'1-Configuracion'!E251,INDIRECT(J232))+SUMIF(INDIRECT(H232),'1-Configuracion'!E251,INDIRECT(J232))</f>
        <v>0</v>
      </c>
      <c r="H251" s="6">
        <f t="shared" ca="1" si="180"/>
        <v>0</v>
      </c>
      <c r="I251" s="6">
        <f t="shared" ca="1" si="181"/>
        <v>0</v>
      </c>
      <c r="J251" s="6">
        <f t="shared" ca="1" si="182"/>
        <v>0</v>
      </c>
      <c r="K251" s="6">
        <f ca="1">SUMIF(INDIRECT(F232),'1-Configuracion'!E251,INDIRECT(K232))+SUMIF(INDIRECT(H232),'1-Configuracion'!E251,INDIRECT(L232))</f>
        <v>0</v>
      </c>
      <c r="L251" s="6">
        <f ca="1">SUMIF(INDIRECT(F232),'1-Configuracion'!E251,INDIRECT(L232))+SUMIF(INDIRECT(H232),'1-Configuracion'!E251,INDIRECT(K232))</f>
        <v>0</v>
      </c>
      <c r="M251" s="100">
        <f t="shared" ca="1" si="183"/>
        <v>0</v>
      </c>
      <c r="N251" s="56">
        <f t="shared" ca="1" si="184"/>
        <v>0</v>
      </c>
      <c r="P251" s="81" t="str">
        <f t="shared" si="185"/>
        <v>Sevilla F.C.</v>
      </c>
      <c r="Q251" s="85">
        <f t="shared" ca="1" si="186"/>
        <v>0</v>
      </c>
      <c r="R251" s="6">
        <f t="shared" ca="1" si="171"/>
        <v>0</v>
      </c>
      <c r="S251" s="6">
        <f t="shared" ca="1" si="172"/>
        <v>0</v>
      </c>
      <c r="T251" s="6">
        <f t="shared" ca="1" si="173"/>
        <v>0</v>
      </c>
      <c r="U251" s="6">
        <f t="shared" ca="1" si="174"/>
        <v>0</v>
      </c>
      <c r="V251" s="6">
        <f t="shared" ca="1" si="175"/>
        <v>0</v>
      </c>
      <c r="W251" s="6">
        <f t="shared" ca="1" si="176"/>
        <v>0</v>
      </c>
      <c r="X251" s="8">
        <f t="shared" ca="1" si="177"/>
        <v>0</v>
      </c>
      <c r="Y251" s="8">
        <f t="shared" ca="1" si="178"/>
        <v>0</v>
      </c>
      <c r="Z251" s="61" t="e">
        <f ca="1">MATCH(P251,AC233:AC252,0)</f>
        <v>#N/A</v>
      </c>
      <c r="AB251">
        <v>19</v>
      </c>
      <c r="AC251" s="81" t="str">
        <f ca="1">INDEX(P233:P252,MATCH(LARGE(Y233:Y252,AB251),Y233:Y252,0))</f>
        <v>Atlethic Club</v>
      </c>
      <c r="AD251" s="85">
        <f ca="1">LOOKUP(AC251,P233:P252,Q233:Q252)</f>
        <v>0</v>
      </c>
      <c r="AE251" s="6">
        <f ca="1">LOOKUP(AC251,P233:P252,R233:R252)</f>
        <v>0</v>
      </c>
      <c r="AF251" s="6">
        <f ca="1">LOOKUP(AC251,P233:P252,S233:S252)</f>
        <v>0</v>
      </c>
      <c r="AG251" s="6">
        <f ca="1">LOOKUP(AC251,P233:P252,T233:T252)</f>
        <v>0</v>
      </c>
      <c r="AH251" s="6">
        <f ca="1">LOOKUP(AC251,P233:P252,U233:U252)</f>
        <v>0</v>
      </c>
      <c r="AI251" s="6">
        <f ca="1">LOOKUP(AC251,P233:P252,V233:V252)</f>
        <v>0</v>
      </c>
      <c r="AJ251" s="6">
        <f ca="1">LOOKUP(AC251,P233:P252,W233:W252)</f>
        <v>0</v>
      </c>
      <c r="AK251" s="8">
        <f ca="1">LOOKUP(AC251,P233:P252,X233:X252)</f>
        <v>0</v>
      </c>
      <c r="AL251" s="8">
        <f ca="1">LOOKUP(AC251,P233:P252,Y233:Y252)</f>
        <v>0</v>
      </c>
    </row>
    <row r="252" spans="5:38" ht="15.75" thickBot="1" x14ac:dyDescent="0.3">
      <c r="E252" s="82" t="str">
        <f t="shared" si="179"/>
        <v>Valencia C.F.</v>
      </c>
      <c r="F252" s="86">
        <f ca="1">SUMIF(INDIRECT(F232),'1-Configuracion'!E252,INDIRECT(G232))+SUMIF(INDIRECT(H232),'1-Configuracion'!E252,INDIRECT(I232))</f>
        <v>0</v>
      </c>
      <c r="G252" s="34">
        <f ca="1">SUMIF(INDIRECT(F232),'1-Configuracion'!E252,INDIRECT(J232))+SUMIF(INDIRECT(H232),'1-Configuracion'!E252,INDIRECT(J232))</f>
        <v>0</v>
      </c>
      <c r="H252" s="34">
        <f t="shared" ca="1" si="180"/>
        <v>0</v>
      </c>
      <c r="I252" s="34">
        <f t="shared" ca="1" si="181"/>
        <v>0</v>
      </c>
      <c r="J252" s="34">
        <f t="shared" ca="1" si="182"/>
        <v>0</v>
      </c>
      <c r="K252" s="34">
        <f ca="1">SUMIF(INDIRECT(F232),'1-Configuracion'!E252,INDIRECT(K232))+SUMIF(INDIRECT(H232),'1-Configuracion'!E252,INDIRECT(L232))</f>
        <v>0</v>
      </c>
      <c r="L252" s="34">
        <f ca="1">SUMIF(INDIRECT(F232),'1-Configuracion'!E252,INDIRECT(L232))+SUMIF(INDIRECT(H232),'1-Configuracion'!E252,INDIRECT(K232))</f>
        <v>0</v>
      </c>
      <c r="M252" s="101">
        <f t="shared" ca="1" si="183"/>
        <v>0</v>
      </c>
      <c r="N252" s="57">
        <f t="shared" ca="1" si="184"/>
        <v>0</v>
      </c>
      <c r="P252" s="82" t="str">
        <f t="shared" si="185"/>
        <v>Valencia C.F.</v>
      </c>
      <c r="Q252" s="86">
        <f t="shared" ca="1" si="186"/>
        <v>0</v>
      </c>
      <c r="R252" s="34">
        <f t="shared" ca="1" si="171"/>
        <v>0</v>
      </c>
      <c r="S252" s="34">
        <f t="shared" ca="1" si="172"/>
        <v>0</v>
      </c>
      <c r="T252" s="34">
        <f t="shared" ca="1" si="173"/>
        <v>0</v>
      </c>
      <c r="U252" s="34">
        <f t="shared" ca="1" si="174"/>
        <v>0</v>
      </c>
      <c r="V252" s="34">
        <f t="shared" ca="1" si="175"/>
        <v>0</v>
      </c>
      <c r="W252" s="34">
        <f t="shared" ca="1" si="176"/>
        <v>0</v>
      </c>
      <c r="X252" s="37">
        <f t="shared" ca="1" si="177"/>
        <v>0</v>
      </c>
      <c r="Y252" s="37">
        <f t="shared" ca="1" si="178"/>
        <v>0</v>
      </c>
      <c r="Z252" s="61" t="e">
        <f ca="1">MATCH(P252,AC233:AC252,0)</f>
        <v>#N/A</v>
      </c>
      <c r="AB252">
        <v>20</v>
      </c>
      <c r="AC252" s="82" t="str">
        <f ca="1">INDEX(P233:P252,MATCH(LARGE(Y233:Y252,AB252),Y233:Y252,0))</f>
        <v>Atlethic Club</v>
      </c>
      <c r="AD252" s="86">
        <f ca="1">LOOKUP(AC252,P233:P252,Q233:Q252)</f>
        <v>0</v>
      </c>
      <c r="AE252" s="34">
        <f ca="1">LOOKUP(AC252,P233:P252,R233:R252)</f>
        <v>0</v>
      </c>
      <c r="AF252" s="34">
        <f ca="1">LOOKUP(AC252,P233:P252,S233:S252)</f>
        <v>0</v>
      </c>
      <c r="AG252" s="34">
        <f ca="1">LOOKUP(AC252,P233:P252,T233:T252)</f>
        <v>0</v>
      </c>
      <c r="AH252" s="34">
        <f ca="1">LOOKUP(AC252,P233:P252,U233:U252)</f>
        <v>0</v>
      </c>
      <c r="AI252" s="34">
        <f ca="1">LOOKUP(AC252,P233:P252,V233:V252)</f>
        <v>0</v>
      </c>
      <c r="AJ252" s="34">
        <f ca="1">LOOKUP(AC252,P233:P252,W233:W252)</f>
        <v>0</v>
      </c>
      <c r="AK252" s="37">
        <f ca="1">LOOKUP(AC252,P233:P252,X233:X252)</f>
        <v>0</v>
      </c>
      <c r="AL252" s="37">
        <f ca="1">LOOKUP(AC252,P233:P252,Y233:Y252)</f>
        <v>0</v>
      </c>
    </row>
    <row r="253" spans="5:38" ht="15.75" thickBot="1" x14ac:dyDescent="0.3"/>
    <row r="254" spans="5:38" ht="15.75" thickBot="1" x14ac:dyDescent="0.3">
      <c r="E254" s="88">
        <v>12</v>
      </c>
      <c r="F254" s="95" t="s">
        <v>21</v>
      </c>
      <c r="G254" s="95" t="s">
        <v>22</v>
      </c>
      <c r="H254" s="95" t="s">
        <v>23</v>
      </c>
      <c r="I254" s="95" t="s">
        <v>24</v>
      </c>
      <c r="J254" s="95" t="s">
        <v>25</v>
      </c>
      <c r="K254" s="95" t="s">
        <v>26</v>
      </c>
      <c r="L254" s="95" t="s">
        <v>27</v>
      </c>
      <c r="M254" s="96" t="s">
        <v>135</v>
      </c>
      <c r="N254" s="98" t="s">
        <v>136</v>
      </c>
      <c r="P254" s="88">
        <f>E254</f>
        <v>12</v>
      </c>
      <c r="Q254" s="89" t="s">
        <v>21</v>
      </c>
      <c r="R254" s="87" t="s">
        <v>22</v>
      </c>
      <c r="S254" s="83" t="s">
        <v>23</v>
      </c>
      <c r="T254" s="83" t="s">
        <v>24</v>
      </c>
      <c r="U254" s="83" t="s">
        <v>25</v>
      </c>
      <c r="V254" s="83" t="s">
        <v>26</v>
      </c>
      <c r="W254" s="83" t="s">
        <v>27</v>
      </c>
      <c r="X254" s="84" t="s">
        <v>135</v>
      </c>
      <c r="Y254" s="84" t="s">
        <v>136</v>
      </c>
      <c r="AC254" s="88">
        <f>P254</f>
        <v>12</v>
      </c>
      <c r="AD254" s="89" t="s">
        <v>21</v>
      </c>
      <c r="AE254" s="87" t="s">
        <v>22</v>
      </c>
      <c r="AF254" s="83" t="s">
        <v>23</v>
      </c>
      <c r="AG254" s="83" t="s">
        <v>24</v>
      </c>
      <c r="AH254" s="83" t="s">
        <v>25</v>
      </c>
      <c r="AI254" s="83" t="s">
        <v>26</v>
      </c>
      <c r="AJ254" s="83" t="s">
        <v>27</v>
      </c>
      <c r="AK254" s="84" t="s">
        <v>135</v>
      </c>
      <c r="AL254" s="84" t="s">
        <v>136</v>
      </c>
    </row>
    <row r="255" spans="5:38" ht="15.75" thickBot="1" x14ac:dyDescent="0.3">
      <c r="E255" s="91"/>
      <c r="F255" s="93" t="str">
        <f>'1-Rangos'!C12</f>
        <v>'1-Jornadas'!AP41:AP50</v>
      </c>
      <c r="G255" s="93" t="str">
        <f>'1-Rangos'!D12</f>
        <v>'1-Jornadas'!AN41:AN50</v>
      </c>
      <c r="H255" s="93" t="str">
        <f>'1-Rangos'!E12</f>
        <v>'1-Jornadas'!AS41:AS50</v>
      </c>
      <c r="I255" s="93" t="str">
        <f>'1-Rangos'!F12</f>
        <v>'1-Jornadas'!AU41:AU50</v>
      </c>
      <c r="J255" s="93" t="str">
        <f>'1-Rangos'!G12</f>
        <v>'1-Jornadas'!AM41:AM50</v>
      </c>
      <c r="K255" s="93" t="str">
        <f>'1-Rangos'!H12</f>
        <v>'1-Jornadas'!AQ41:AQ50</v>
      </c>
      <c r="L255" s="93" t="str">
        <f>'1-Rangos'!I12</f>
        <v>'1-Jornadas'!AR41:AR50</v>
      </c>
      <c r="M255" s="91"/>
      <c r="N255" s="91"/>
    </row>
    <row r="256" spans="5:38" x14ac:dyDescent="0.25">
      <c r="E256" s="81" t="str">
        <f>E233</f>
        <v>Atlethic Club</v>
      </c>
      <c r="F256" s="97">
        <f ca="1">SUMIF(INDIRECT(F255),'1-Configuracion'!E256,INDIRECT(G255))+SUMIF(INDIRECT(H255),'1-Configuracion'!E256,INDIRECT(I255))</f>
        <v>0</v>
      </c>
      <c r="G256" s="94">
        <f ca="1">SUMIF(INDIRECT(F255),'1-Configuracion'!E256,INDIRECT(J255))+SUMIF(INDIRECT(H255),'1-Configuracion'!E256,INDIRECT(J255))</f>
        <v>0</v>
      </c>
      <c r="H256" s="94">
        <f ca="1">IF(G256&gt;0,IF(F256=3,1,0),0)</f>
        <v>0</v>
      </c>
      <c r="I256" s="94">
        <f ca="1">IF(G256&gt;0,IF(F256=1,1,0),0)</f>
        <v>0</v>
      </c>
      <c r="J256" s="94">
        <f ca="1">IF(G256&gt;0,IF(F256=0,1,0),0)</f>
        <v>0</v>
      </c>
      <c r="K256" s="94">
        <f ca="1">SUMIF(INDIRECT(F255),'1-Configuracion'!E256,INDIRECT(K255))+SUMIF(INDIRECT(H255),'1-Configuracion'!E256,INDIRECT(L255))</f>
        <v>0</v>
      </c>
      <c r="L256" s="94">
        <f ca="1">SUMIF(INDIRECT(F255),'1-Configuracion'!E256,INDIRECT(L255))+SUMIF(INDIRECT(H255),'1-Configuracion'!E256,INDIRECT(K255))</f>
        <v>0</v>
      </c>
      <c r="M256" s="99">
        <f ca="1">K256-L256</f>
        <v>0</v>
      </c>
      <c r="N256" s="102">
        <f ca="1">F256*1000+M256*100+K256</f>
        <v>0</v>
      </c>
      <c r="P256" s="81" t="str">
        <f>E256</f>
        <v>Atlethic Club</v>
      </c>
      <c r="Q256" s="85">
        <f ca="1">F256+Q233</f>
        <v>0</v>
      </c>
      <c r="R256" s="6">
        <f t="shared" ref="R256:R275" ca="1" si="187">G256+R233</f>
        <v>0</v>
      </c>
      <c r="S256" s="6">
        <f t="shared" ref="S256:S275" ca="1" si="188">H256+S233</f>
        <v>0</v>
      </c>
      <c r="T256" s="6">
        <f t="shared" ref="T256:T275" ca="1" si="189">I256+T233</f>
        <v>0</v>
      </c>
      <c r="U256" s="6">
        <f t="shared" ref="U256:U275" ca="1" si="190">J256+U233</f>
        <v>0</v>
      </c>
      <c r="V256" s="6">
        <f t="shared" ref="V256:V275" ca="1" si="191">K256+V233</f>
        <v>0</v>
      </c>
      <c r="W256" s="6">
        <f t="shared" ref="W256:W275" ca="1" si="192">L256+W233</f>
        <v>0</v>
      </c>
      <c r="X256" s="8">
        <f t="shared" ref="X256:X275" ca="1" si="193">M256+X233</f>
        <v>0</v>
      </c>
      <c r="Y256" s="8">
        <f t="shared" ref="Y256:Y275" ca="1" si="194">N256+Y233</f>
        <v>0</v>
      </c>
      <c r="Z256" s="61">
        <f ca="1">MATCH(P256,AC256:AC275,0)</f>
        <v>1</v>
      </c>
      <c r="AB256">
        <v>1</v>
      </c>
      <c r="AC256" s="81" t="str">
        <f ca="1">INDEX(P256:P275,MATCH(LARGE(Y256:Y275,AB256),Y256:Y275,0))</f>
        <v>Atlethic Club</v>
      </c>
      <c r="AD256" s="85">
        <f ca="1">LOOKUP(AC256,P256:P275,Q256:Q275)</f>
        <v>0</v>
      </c>
      <c r="AE256" s="6">
        <f ca="1">LOOKUP(AC256,P256:P275,R256:R275)</f>
        <v>0</v>
      </c>
      <c r="AF256" s="6">
        <f ca="1">LOOKUP(AC256,P256:P275,S256:S275)</f>
        <v>0</v>
      </c>
      <c r="AG256" s="6">
        <f ca="1">LOOKUP(AC256,P256:P275,T256:T275)</f>
        <v>0</v>
      </c>
      <c r="AH256" s="6">
        <f ca="1">LOOKUP(AC256,P256:P275,U256:U275)</f>
        <v>0</v>
      </c>
      <c r="AI256" s="6">
        <f ca="1">LOOKUP(AC256,P256:P275,V256:V275)</f>
        <v>0</v>
      </c>
      <c r="AJ256" s="6">
        <f ca="1">LOOKUP(AC256,P256:P275,W256:W275)</f>
        <v>0</v>
      </c>
      <c r="AK256" s="8">
        <f ca="1">LOOKUP(AC256,P256:P275,X256:X275)</f>
        <v>0</v>
      </c>
      <c r="AL256" s="8">
        <f ca="1">LOOKUP(AC256,P256:P275,Y256:Y275)</f>
        <v>0</v>
      </c>
    </row>
    <row r="257" spans="5:38" x14ac:dyDescent="0.25">
      <c r="E257" s="81" t="str">
        <f t="shared" ref="E257:E275" si="195">E234</f>
        <v>Atlético Madrid</v>
      </c>
      <c r="F257" s="85">
        <f ca="1">SUMIF(INDIRECT(F255),'1-Configuracion'!E257,INDIRECT(G255))+SUMIF(INDIRECT(H255),'1-Configuracion'!E257,INDIRECT(I255))</f>
        <v>0</v>
      </c>
      <c r="G257" s="6">
        <f ca="1">SUMIF(INDIRECT(F255),'1-Configuracion'!E257,INDIRECT(J255))+SUMIF(INDIRECT(H255),'1-Configuracion'!E257,INDIRECT(J255))</f>
        <v>0</v>
      </c>
      <c r="H257" s="6">
        <f t="shared" ref="H257:H275" ca="1" si="196">IF(G257&gt;0,IF(F257=3,1,0),0)</f>
        <v>0</v>
      </c>
      <c r="I257" s="6">
        <f t="shared" ref="I257:I275" ca="1" si="197">IF(G257&gt;0,IF(F257=1,1,0),0)</f>
        <v>0</v>
      </c>
      <c r="J257" s="6">
        <f t="shared" ref="J257:J275" ca="1" si="198">IF(G257&gt;0,IF(F257=0,1,0),0)</f>
        <v>0</v>
      </c>
      <c r="K257" s="6">
        <f ca="1">SUMIF(INDIRECT(F255),'1-Configuracion'!E257,INDIRECT(K255))+SUMIF(INDIRECT(H255),'1-Configuracion'!E257,INDIRECT(L255))</f>
        <v>0</v>
      </c>
      <c r="L257" s="6">
        <f ca="1">SUMIF(INDIRECT(F255),'1-Configuracion'!E257,INDIRECT(L255))+SUMIF(INDIRECT(H255),'1-Configuracion'!E257,INDIRECT(K255))</f>
        <v>0</v>
      </c>
      <c r="M257" s="100">
        <f t="shared" ref="M257:M275" ca="1" si="199">K257-L257</f>
        <v>0</v>
      </c>
      <c r="N257" s="56">
        <f t="shared" ref="N257:N275" ca="1" si="200">F257*1000+M257*100+K257</f>
        <v>0</v>
      </c>
      <c r="P257" s="81" t="str">
        <f t="shared" ref="P257:P275" si="201">E257</f>
        <v>Atlético Madrid</v>
      </c>
      <c r="Q257" s="85">
        <f t="shared" ref="Q257:Q275" ca="1" si="202">F257+Q234</f>
        <v>0</v>
      </c>
      <c r="R257" s="6">
        <f t="shared" ca="1" si="187"/>
        <v>0</v>
      </c>
      <c r="S257" s="6">
        <f t="shared" ca="1" si="188"/>
        <v>0</v>
      </c>
      <c r="T257" s="6">
        <f t="shared" ca="1" si="189"/>
        <v>0</v>
      </c>
      <c r="U257" s="6">
        <f t="shared" ca="1" si="190"/>
        <v>0</v>
      </c>
      <c r="V257" s="6">
        <f t="shared" ca="1" si="191"/>
        <v>0</v>
      </c>
      <c r="W257" s="6">
        <f t="shared" ca="1" si="192"/>
        <v>0</v>
      </c>
      <c r="X257" s="8">
        <f t="shared" ca="1" si="193"/>
        <v>0</v>
      </c>
      <c r="Y257" s="8">
        <f t="shared" ca="1" si="194"/>
        <v>0</v>
      </c>
      <c r="Z257" s="61" t="e">
        <f ca="1">MATCH(P257,AC256:AC275,0)</f>
        <v>#N/A</v>
      </c>
      <c r="AB257">
        <v>2</v>
      </c>
      <c r="AC257" s="81" t="str">
        <f ca="1">INDEX(P256:P275,MATCH(LARGE(Y256:Y275,AB257),Y256:Y275,0))</f>
        <v>Atlethic Club</v>
      </c>
      <c r="AD257" s="85">
        <f ca="1">LOOKUP(AC257,P256:P275,Q256:Q275)</f>
        <v>0</v>
      </c>
      <c r="AE257" s="6">
        <f ca="1">LOOKUP(AC257,P256:P275,R256:R275)</f>
        <v>0</v>
      </c>
      <c r="AF257" s="6">
        <f ca="1">LOOKUP(AC257,P256:P275,S256:S275)</f>
        <v>0</v>
      </c>
      <c r="AG257" s="6">
        <f ca="1">LOOKUP(AC257,P256:P275,T256:T275)</f>
        <v>0</v>
      </c>
      <c r="AH257" s="6">
        <f ca="1">LOOKUP(AC257,P256:P275,U256:U275)</f>
        <v>0</v>
      </c>
      <c r="AI257" s="6">
        <f ca="1">LOOKUP(AC257,P256:P275,V256:V275)</f>
        <v>0</v>
      </c>
      <c r="AJ257" s="6">
        <f ca="1">LOOKUP(AC257,P256:P275,W256:W275)</f>
        <v>0</v>
      </c>
      <c r="AK257" s="8">
        <f ca="1">LOOKUP(AC257,P256:P275,X256:X275)</f>
        <v>0</v>
      </c>
      <c r="AL257" s="8">
        <f ca="1">LOOKUP(AC257,P256:P275,Y256:Y275)</f>
        <v>0</v>
      </c>
    </row>
    <row r="258" spans="5:38" x14ac:dyDescent="0.25">
      <c r="E258" s="81" t="str">
        <f t="shared" si="195"/>
        <v>C.A. Osasuna</v>
      </c>
      <c r="F258" s="85">
        <f ca="1">SUMIF(INDIRECT(F255),'1-Configuracion'!E258,INDIRECT(G255))+SUMIF(INDIRECT(H255),'1-Configuracion'!E258,INDIRECT(I255))</f>
        <v>0</v>
      </c>
      <c r="G258" s="6">
        <f ca="1">SUMIF(INDIRECT(F255),'1-Configuracion'!E258,INDIRECT(J255))+SUMIF(INDIRECT(H255),'1-Configuracion'!E258,INDIRECT(J255))</f>
        <v>0</v>
      </c>
      <c r="H258" s="6">
        <f t="shared" ca="1" si="196"/>
        <v>0</v>
      </c>
      <c r="I258" s="6">
        <f t="shared" ca="1" si="197"/>
        <v>0</v>
      </c>
      <c r="J258" s="6">
        <f t="shared" ca="1" si="198"/>
        <v>0</v>
      </c>
      <c r="K258" s="6">
        <f ca="1">SUMIF(INDIRECT(F255),'1-Configuracion'!E258,INDIRECT(K255))+SUMIF(INDIRECT(H255),'1-Configuracion'!E258,INDIRECT(L255))</f>
        <v>0</v>
      </c>
      <c r="L258" s="6">
        <f ca="1">SUMIF(INDIRECT(F255),'1-Configuracion'!E258,INDIRECT(L255))+SUMIF(INDIRECT(H255),'1-Configuracion'!E258,INDIRECT(K255))</f>
        <v>0</v>
      </c>
      <c r="M258" s="100">
        <f t="shared" ca="1" si="199"/>
        <v>0</v>
      </c>
      <c r="N258" s="56">
        <f t="shared" ca="1" si="200"/>
        <v>0</v>
      </c>
      <c r="P258" s="81" t="str">
        <f t="shared" si="201"/>
        <v>C.A. Osasuna</v>
      </c>
      <c r="Q258" s="85">
        <f t="shared" ca="1" si="202"/>
        <v>0</v>
      </c>
      <c r="R258" s="6">
        <f t="shared" ca="1" si="187"/>
        <v>0</v>
      </c>
      <c r="S258" s="6">
        <f t="shared" ca="1" si="188"/>
        <v>0</v>
      </c>
      <c r="T258" s="6">
        <f t="shared" ca="1" si="189"/>
        <v>0</v>
      </c>
      <c r="U258" s="6">
        <f t="shared" ca="1" si="190"/>
        <v>0</v>
      </c>
      <c r="V258" s="6">
        <f t="shared" ca="1" si="191"/>
        <v>0</v>
      </c>
      <c r="W258" s="6">
        <f t="shared" ca="1" si="192"/>
        <v>0</v>
      </c>
      <c r="X258" s="8">
        <f t="shared" ca="1" si="193"/>
        <v>0</v>
      </c>
      <c r="Y258" s="8">
        <f t="shared" ca="1" si="194"/>
        <v>0</v>
      </c>
      <c r="Z258" s="61" t="e">
        <f ca="1">MATCH(P258,AC256:AC275,0)</f>
        <v>#N/A</v>
      </c>
      <c r="AB258">
        <v>3</v>
      </c>
      <c r="AC258" s="81" t="str">
        <f ca="1">INDEX(P256:P275,MATCH(LARGE(Y256:Y275,AB258),Y256:Y275,0))</f>
        <v>Atlethic Club</v>
      </c>
      <c r="AD258" s="85">
        <f ca="1">LOOKUP(AC258,P256:P275,Q256:Q275)</f>
        <v>0</v>
      </c>
      <c r="AE258" s="6">
        <f ca="1">LOOKUP(AC258,P256:P275,R256:R275)</f>
        <v>0</v>
      </c>
      <c r="AF258" s="6">
        <f ca="1">LOOKUP(AC258,P256:P275,S256:S275)</f>
        <v>0</v>
      </c>
      <c r="AG258" s="6">
        <f ca="1">LOOKUP(AC258,P256:P275,T256:T275)</f>
        <v>0</v>
      </c>
      <c r="AH258" s="6">
        <f ca="1">LOOKUP(AC258,P256:P275,U256:U275)</f>
        <v>0</v>
      </c>
      <c r="AI258" s="6">
        <f ca="1">LOOKUP(AC258,P256:P275,V256:V275)</f>
        <v>0</v>
      </c>
      <c r="AJ258" s="6">
        <f ca="1">LOOKUP(AC258,P256:P275,W256:W275)</f>
        <v>0</v>
      </c>
      <c r="AK258" s="8">
        <f ca="1">LOOKUP(AC258,P256:P275,X256:X275)</f>
        <v>0</v>
      </c>
      <c r="AL258" s="8">
        <f ca="1">LOOKUP(AC258,P256:P275,Y256:Y275)</f>
        <v>0</v>
      </c>
    </row>
    <row r="259" spans="5:38" x14ac:dyDescent="0.25">
      <c r="E259" s="81" t="str">
        <f t="shared" si="195"/>
        <v>Celta de Vigo</v>
      </c>
      <c r="F259" s="85">
        <f ca="1">SUMIF(INDIRECT(F255),'1-Configuracion'!E259,INDIRECT(G255))+SUMIF(INDIRECT(H255),'1-Configuracion'!E259,INDIRECT(I255))</f>
        <v>0</v>
      </c>
      <c r="G259" s="6">
        <f ca="1">SUMIF(INDIRECT(F255),'1-Configuracion'!E259,INDIRECT(J255))+SUMIF(INDIRECT(H255),'1-Configuracion'!E259,INDIRECT(J255))</f>
        <v>0</v>
      </c>
      <c r="H259" s="6">
        <f t="shared" ca="1" si="196"/>
        <v>0</v>
      </c>
      <c r="I259" s="6">
        <f t="shared" ca="1" si="197"/>
        <v>0</v>
      </c>
      <c r="J259" s="6">
        <f t="shared" ca="1" si="198"/>
        <v>0</v>
      </c>
      <c r="K259" s="6">
        <f ca="1">SUMIF(INDIRECT(F255),'1-Configuracion'!E259,INDIRECT(K255))+SUMIF(INDIRECT(H255),'1-Configuracion'!E259,INDIRECT(L255))</f>
        <v>0</v>
      </c>
      <c r="L259" s="6">
        <f ca="1">SUMIF(INDIRECT(F255),'1-Configuracion'!E259,INDIRECT(L255))+SUMIF(INDIRECT(H255),'1-Configuracion'!E259,INDIRECT(K255))</f>
        <v>0</v>
      </c>
      <c r="M259" s="100">
        <f t="shared" ca="1" si="199"/>
        <v>0</v>
      </c>
      <c r="N259" s="56">
        <f t="shared" ca="1" si="200"/>
        <v>0</v>
      </c>
      <c r="P259" s="81" t="str">
        <f t="shared" si="201"/>
        <v>Celta de Vigo</v>
      </c>
      <c r="Q259" s="85">
        <f t="shared" ca="1" si="202"/>
        <v>0</v>
      </c>
      <c r="R259" s="6">
        <f t="shared" ca="1" si="187"/>
        <v>0</v>
      </c>
      <c r="S259" s="6">
        <f t="shared" ca="1" si="188"/>
        <v>0</v>
      </c>
      <c r="T259" s="6">
        <f t="shared" ca="1" si="189"/>
        <v>0</v>
      </c>
      <c r="U259" s="6">
        <f t="shared" ca="1" si="190"/>
        <v>0</v>
      </c>
      <c r="V259" s="6">
        <f t="shared" ca="1" si="191"/>
        <v>0</v>
      </c>
      <c r="W259" s="6">
        <f t="shared" ca="1" si="192"/>
        <v>0</v>
      </c>
      <c r="X259" s="8">
        <f t="shared" ca="1" si="193"/>
        <v>0</v>
      </c>
      <c r="Y259" s="8">
        <f t="shared" ca="1" si="194"/>
        <v>0</v>
      </c>
      <c r="Z259" s="61" t="e">
        <f ca="1">MATCH(P259,AC256:AC275,0)</f>
        <v>#N/A</v>
      </c>
      <c r="AB259">
        <v>4</v>
      </c>
      <c r="AC259" s="81" t="str">
        <f ca="1">INDEX(P256:P275,MATCH(LARGE(Y256:Y275,AB259),Y256:Y275,0))</f>
        <v>Atlethic Club</v>
      </c>
      <c r="AD259" s="85">
        <f ca="1">LOOKUP(AC259,P256:P275,Q256:Q275)</f>
        <v>0</v>
      </c>
      <c r="AE259" s="6">
        <f ca="1">LOOKUP(AC259,P256:P275,R256:R275)</f>
        <v>0</v>
      </c>
      <c r="AF259" s="6">
        <f ca="1">LOOKUP(AC259,P256:P275,S256:S275)</f>
        <v>0</v>
      </c>
      <c r="AG259" s="6">
        <f ca="1">LOOKUP(AC259,P256:P275,T256:T275)</f>
        <v>0</v>
      </c>
      <c r="AH259" s="6">
        <f ca="1">LOOKUP(AC259,P256:P275,U256:U275)</f>
        <v>0</v>
      </c>
      <c r="AI259" s="6">
        <f ca="1">LOOKUP(AC259,P256:P275,V256:V275)</f>
        <v>0</v>
      </c>
      <c r="AJ259" s="6">
        <f ca="1">LOOKUP(AC259,P256:P275,W256:W275)</f>
        <v>0</v>
      </c>
      <c r="AK259" s="8">
        <f ca="1">LOOKUP(AC259,P256:P275,X256:X275)</f>
        <v>0</v>
      </c>
      <c r="AL259" s="8">
        <f ca="1">LOOKUP(AC259,P256:P275,Y256:Y275)</f>
        <v>0</v>
      </c>
    </row>
    <row r="260" spans="5:38" x14ac:dyDescent="0.25">
      <c r="E260" s="81" t="str">
        <f t="shared" si="195"/>
        <v>Deportivo de la Coruña</v>
      </c>
      <c r="F260" s="85">
        <f ca="1">SUMIF(INDIRECT(F255),'1-Configuracion'!E260,INDIRECT(G255))+SUMIF(INDIRECT(H255),'1-Configuracion'!E260,INDIRECT(I255))</f>
        <v>0</v>
      </c>
      <c r="G260" s="6">
        <f ca="1">SUMIF(INDIRECT(F255),'1-Configuracion'!E260,INDIRECT(J255))+SUMIF(INDIRECT(H255),'1-Configuracion'!E260,INDIRECT(J255))</f>
        <v>0</v>
      </c>
      <c r="H260" s="6">
        <f t="shared" ca="1" si="196"/>
        <v>0</v>
      </c>
      <c r="I260" s="6">
        <f t="shared" ca="1" si="197"/>
        <v>0</v>
      </c>
      <c r="J260" s="6">
        <f t="shared" ca="1" si="198"/>
        <v>0</v>
      </c>
      <c r="K260" s="6">
        <f ca="1">SUMIF(INDIRECT(F255),'1-Configuracion'!E260,INDIRECT(K255))+SUMIF(INDIRECT(H255),'1-Configuracion'!E260,INDIRECT(L255))</f>
        <v>0</v>
      </c>
      <c r="L260" s="6">
        <f ca="1">SUMIF(INDIRECT(F255),'1-Configuracion'!E260,INDIRECT(L255))+SUMIF(INDIRECT(H255),'1-Configuracion'!E260,INDIRECT(K255))</f>
        <v>0</v>
      </c>
      <c r="M260" s="100">
        <f t="shared" ca="1" si="199"/>
        <v>0</v>
      </c>
      <c r="N260" s="56">
        <f t="shared" ca="1" si="200"/>
        <v>0</v>
      </c>
      <c r="P260" s="81" t="str">
        <f t="shared" si="201"/>
        <v>Deportivo de la Coruña</v>
      </c>
      <c r="Q260" s="85">
        <f t="shared" ca="1" si="202"/>
        <v>0</v>
      </c>
      <c r="R260" s="6">
        <f t="shared" ca="1" si="187"/>
        <v>0</v>
      </c>
      <c r="S260" s="6">
        <f t="shared" ca="1" si="188"/>
        <v>0</v>
      </c>
      <c r="T260" s="6">
        <f t="shared" ca="1" si="189"/>
        <v>0</v>
      </c>
      <c r="U260" s="6">
        <f t="shared" ca="1" si="190"/>
        <v>0</v>
      </c>
      <c r="V260" s="6">
        <f t="shared" ca="1" si="191"/>
        <v>0</v>
      </c>
      <c r="W260" s="6">
        <f t="shared" ca="1" si="192"/>
        <v>0</v>
      </c>
      <c r="X260" s="8">
        <f t="shared" ca="1" si="193"/>
        <v>0</v>
      </c>
      <c r="Y260" s="8">
        <f t="shared" ca="1" si="194"/>
        <v>0</v>
      </c>
      <c r="Z260" s="61" t="e">
        <f ca="1">MATCH(P260,AC256:AC275,0)</f>
        <v>#N/A</v>
      </c>
      <c r="AB260">
        <v>5</v>
      </c>
      <c r="AC260" s="81" t="str">
        <f ca="1">INDEX(P256:P275,MATCH(LARGE(Y256:Y275,AB260),Y256:Y275,0))</f>
        <v>Atlethic Club</v>
      </c>
      <c r="AD260" s="85">
        <f ca="1">LOOKUP(AC260,P256:P275,Q256:Q275)</f>
        <v>0</v>
      </c>
      <c r="AE260" s="6">
        <f ca="1">LOOKUP(AC260,P256:P275,R256:R275)</f>
        <v>0</v>
      </c>
      <c r="AF260" s="6">
        <f ca="1">LOOKUP(AC260,P256:P275,S256:S275)</f>
        <v>0</v>
      </c>
      <c r="AG260" s="6">
        <f ca="1">LOOKUP(AC260,P256:P275,T256:T275)</f>
        <v>0</v>
      </c>
      <c r="AH260" s="6">
        <f ca="1">LOOKUP(AC260,P256:P275,U256:U275)</f>
        <v>0</v>
      </c>
      <c r="AI260" s="6">
        <f ca="1">LOOKUP(AC260,P256:P275,V256:V275)</f>
        <v>0</v>
      </c>
      <c r="AJ260" s="6">
        <f ca="1">LOOKUP(AC260,P256:P275,W256:W275)</f>
        <v>0</v>
      </c>
      <c r="AK260" s="8">
        <f ca="1">LOOKUP(AC260,P256:P275,X256:X275)</f>
        <v>0</v>
      </c>
      <c r="AL260" s="8">
        <f ca="1">LOOKUP(AC260,P256:P275,Y256:Y275)</f>
        <v>0</v>
      </c>
    </row>
    <row r="261" spans="5:38" x14ac:dyDescent="0.25">
      <c r="E261" s="81" t="str">
        <f t="shared" si="195"/>
        <v>F.C. Barcelona</v>
      </c>
      <c r="F261" s="85">
        <f ca="1">SUMIF(INDIRECT(F255),'1-Configuracion'!E261,INDIRECT(G255))+SUMIF(INDIRECT(H255),'1-Configuracion'!E261,INDIRECT(I255))</f>
        <v>0</v>
      </c>
      <c r="G261" s="6">
        <f ca="1">SUMIF(INDIRECT(F255),'1-Configuracion'!E261,INDIRECT(J255))+SUMIF(INDIRECT(H255),'1-Configuracion'!E261,INDIRECT(J255))</f>
        <v>0</v>
      </c>
      <c r="H261" s="6">
        <f t="shared" ca="1" si="196"/>
        <v>0</v>
      </c>
      <c r="I261" s="6">
        <f t="shared" ca="1" si="197"/>
        <v>0</v>
      </c>
      <c r="J261" s="6">
        <f t="shared" ca="1" si="198"/>
        <v>0</v>
      </c>
      <c r="K261" s="6">
        <f ca="1">SUMIF(INDIRECT(F255),'1-Configuracion'!E261,INDIRECT(K255))+SUMIF(INDIRECT(H255),'1-Configuracion'!E261,INDIRECT(L255))</f>
        <v>0</v>
      </c>
      <c r="L261" s="6">
        <f ca="1">SUMIF(INDIRECT(F255),'1-Configuracion'!E261,INDIRECT(L255))+SUMIF(INDIRECT(H255),'1-Configuracion'!E261,INDIRECT(K255))</f>
        <v>0</v>
      </c>
      <c r="M261" s="100">
        <f t="shared" ca="1" si="199"/>
        <v>0</v>
      </c>
      <c r="N261" s="56">
        <f t="shared" ca="1" si="200"/>
        <v>0</v>
      </c>
      <c r="P261" s="81" t="str">
        <f t="shared" si="201"/>
        <v>F.C. Barcelona</v>
      </c>
      <c r="Q261" s="85">
        <f t="shared" ca="1" si="202"/>
        <v>0</v>
      </c>
      <c r="R261" s="6">
        <f t="shared" ca="1" si="187"/>
        <v>0</v>
      </c>
      <c r="S261" s="6">
        <f t="shared" ca="1" si="188"/>
        <v>0</v>
      </c>
      <c r="T261" s="6">
        <f t="shared" ca="1" si="189"/>
        <v>0</v>
      </c>
      <c r="U261" s="6">
        <f t="shared" ca="1" si="190"/>
        <v>0</v>
      </c>
      <c r="V261" s="6">
        <f t="shared" ca="1" si="191"/>
        <v>0</v>
      </c>
      <c r="W261" s="6">
        <f t="shared" ca="1" si="192"/>
        <v>0</v>
      </c>
      <c r="X261" s="8">
        <f t="shared" ca="1" si="193"/>
        <v>0</v>
      </c>
      <c r="Y261" s="8">
        <f t="shared" ca="1" si="194"/>
        <v>0</v>
      </c>
      <c r="Z261" s="61" t="e">
        <f ca="1">MATCH(P261,AC256:AC275,0)</f>
        <v>#N/A</v>
      </c>
      <c r="AB261">
        <v>6</v>
      </c>
      <c r="AC261" s="81" t="str">
        <f ca="1">INDEX(P256:P275,MATCH(LARGE(Y256:Y275,AB261),Y256:Y275,0))</f>
        <v>Atlethic Club</v>
      </c>
      <c r="AD261" s="85">
        <f ca="1">LOOKUP(AC261,P256:P275,Q256:Q275)</f>
        <v>0</v>
      </c>
      <c r="AE261" s="6">
        <f ca="1">LOOKUP(AC261,P256:P275,R256:R275)</f>
        <v>0</v>
      </c>
      <c r="AF261" s="6">
        <f ca="1">LOOKUP(AC261,P256:P275,S256:S275)</f>
        <v>0</v>
      </c>
      <c r="AG261" s="6">
        <f ca="1">LOOKUP(AC261,P256:P275,T256:T275)</f>
        <v>0</v>
      </c>
      <c r="AH261" s="6">
        <f ca="1">LOOKUP(AC261,P256:P275,U256:U275)</f>
        <v>0</v>
      </c>
      <c r="AI261" s="6">
        <f ca="1">LOOKUP(AC261,P256:P275,V256:V275)</f>
        <v>0</v>
      </c>
      <c r="AJ261" s="6">
        <f ca="1">LOOKUP(AC261,P256:P275,W256:W275)</f>
        <v>0</v>
      </c>
      <c r="AK261" s="8">
        <f ca="1">LOOKUP(AC261,P256:P275,X256:X275)</f>
        <v>0</v>
      </c>
      <c r="AL261" s="8">
        <f ca="1">LOOKUP(AC261,P256:P275,Y256:Y275)</f>
        <v>0</v>
      </c>
    </row>
    <row r="262" spans="5:38" x14ac:dyDescent="0.25">
      <c r="E262" s="81" t="str">
        <f t="shared" si="195"/>
        <v>Getafe C.F.</v>
      </c>
      <c r="F262" s="85">
        <f ca="1">SUMIF(INDIRECT(F255),'1-Configuracion'!E262,INDIRECT(G255))+SUMIF(INDIRECT(H255),'1-Configuracion'!E262,INDIRECT(I255))</f>
        <v>0</v>
      </c>
      <c r="G262" s="6">
        <f ca="1">SUMIF(INDIRECT(F255),'1-Configuracion'!E262,INDIRECT(J255))+SUMIF(INDIRECT(H255),'1-Configuracion'!E262,INDIRECT(J255))</f>
        <v>0</v>
      </c>
      <c r="H262" s="6">
        <f t="shared" ca="1" si="196"/>
        <v>0</v>
      </c>
      <c r="I262" s="6">
        <f t="shared" ca="1" si="197"/>
        <v>0</v>
      </c>
      <c r="J262" s="6">
        <f t="shared" ca="1" si="198"/>
        <v>0</v>
      </c>
      <c r="K262" s="6">
        <f ca="1">SUMIF(INDIRECT(F255),'1-Configuracion'!E262,INDIRECT(K255))+SUMIF(INDIRECT(H255),'1-Configuracion'!E262,INDIRECT(L255))</f>
        <v>0</v>
      </c>
      <c r="L262" s="6">
        <f ca="1">SUMIF(INDIRECT(F255),'1-Configuracion'!E262,INDIRECT(L255))+SUMIF(INDIRECT(H255),'1-Configuracion'!E262,INDIRECT(K255))</f>
        <v>0</v>
      </c>
      <c r="M262" s="100">
        <f t="shared" ca="1" si="199"/>
        <v>0</v>
      </c>
      <c r="N262" s="56">
        <f t="shared" ca="1" si="200"/>
        <v>0</v>
      </c>
      <c r="P262" s="81" t="str">
        <f t="shared" si="201"/>
        <v>Getafe C.F.</v>
      </c>
      <c r="Q262" s="85">
        <f t="shared" ca="1" si="202"/>
        <v>0</v>
      </c>
      <c r="R262" s="6">
        <f t="shared" ca="1" si="187"/>
        <v>0</v>
      </c>
      <c r="S262" s="6">
        <f t="shared" ca="1" si="188"/>
        <v>0</v>
      </c>
      <c r="T262" s="6">
        <f t="shared" ca="1" si="189"/>
        <v>0</v>
      </c>
      <c r="U262" s="6">
        <f t="shared" ca="1" si="190"/>
        <v>0</v>
      </c>
      <c r="V262" s="6">
        <f t="shared" ca="1" si="191"/>
        <v>0</v>
      </c>
      <c r="W262" s="6">
        <f t="shared" ca="1" si="192"/>
        <v>0</v>
      </c>
      <c r="X262" s="8">
        <f t="shared" ca="1" si="193"/>
        <v>0</v>
      </c>
      <c r="Y262" s="8">
        <f t="shared" ca="1" si="194"/>
        <v>0</v>
      </c>
      <c r="Z262" s="61" t="e">
        <f ca="1">MATCH(P262,AC256:AC275,0)</f>
        <v>#N/A</v>
      </c>
      <c r="AB262">
        <v>7</v>
      </c>
      <c r="AC262" s="81" t="str">
        <f ca="1">INDEX(P256:P275,MATCH(LARGE(Y256:Y275,AB262),Y256:Y275,0))</f>
        <v>Atlethic Club</v>
      </c>
      <c r="AD262" s="85">
        <f ca="1">LOOKUP(AC262,P256:P275,Q256:Q275)</f>
        <v>0</v>
      </c>
      <c r="AE262" s="6">
        <f ca="1">LOOKUP(AC262,P256:P275,R256:R275)</f>
        <v>0</v>
      </c>
      <c r="AF262" s="6">
        <f ca="1">LOOKUP(AC262,P256:P275,S256:S275)</f>
        <v>0</v>
      </c>
      <c r="AG262" s="6">
        <f ca="1">LOOKUP(AC262,P256:P275,T256:T275)</f>
        <v>0</v>
      </c>
      <c r="AH262" s="6">
        <f ca="1">LOOKUP(AC262,P256:P275,U256:U275)</f>
        <v>0</v>
      </c>
      <c r="AI262" s="6">
        <f ca="1">LOOKUP(AC262,P256:P275,V256:V275)</f>
        <v>0</v>
      </c>
      <c r="AJ262" s="6">
        <f ca="1">LOOKUP(AC262,P256:P275,W256:W275)</f>
        <v>0</v>
      </c>
      <c r="AK262" s="8">
        <f ca="1">LOOKUP(AC262,P256:P275,X256:X275)</f>
        <v>0</v>
      </c>
      <c r="AL262" s="8">
        <f ca="1">LOOKUP(AC262,P256:P275,Y256:Y275)</f>
        <v>0</v>
      </c>
    </row>
    <row r="263" spans="5:38" x14ac:dyDescent="0.25">
      <c r="E263" s="81" t="str">
        <f t="shared" si="195"/>
        <v>Granada C.F.</v>
      </c>
      <c r="F263" s="85">
        <f ca="1">SUMIF(INDIRECT(F255),'1-Configuracion'!E263,INDIRECT(G255))+SUMIF(INDIRECT(H255),'1-Configuracion'!E263,INDIRECT(I255))</f>
        <v>0</v>
      </c>
      <c r="G263" s="6">
        <f ca="1">SUMIF(INDIRECT(F255),'1-Configuracion'!E263,INDIRECT(J255))+SUMIF(INDIRECT(H255),'1-Configuracion'!E263,INDIRECT(J255))</f>
        <v>0</v>
      </c>
      <c r="H263" s="6">
        <f t="shared" ca="1" si="196"/>
        <v>0</v>
      </c>
      <c r="I263" s="6">
        <f t="shared" ca="1" si="197"/>
        <v>0</v>
      </c>
      <c r="J263" s="6">
        <f t="shared" ca="1" si="198"/>
        <v>0</v>
      </c>
      <c r="K263" s="6">
        <f ca="1">SUMIF(INDIRECT(F255),'1-Configuracion'!E263,INDIRECT(K255))+SUMIF(INDIRECT(H255),'1-Configuracion'!E263,INDIRECT(L255))</f>
        <v>0</v>
      </c>
      <c r="L263" s="6">
        <f ca="1">SUMIF(INDIRECT(F255),'1-Configuracion'!E263,INDIRECT(L255))+SUMIF(INDIRECT(H255),'1-Configuracion'!E263,INDIRECT(K255))</f>
        <v>0</v>
      </c>
      <c r="M263" s="100">
        <f t="shared" ca="1" si="199"/>
        <v>0</v>
      </c>
      <c r="N263" s="56">
        <f t="shared" ca="1" si="200"/>
        <v>0</v>
      </c>
      <c r="P263" s="81" t="str">
        <f t="shared" si="201"/>
        <v>Granada C.F.</v>
      </c>
      <c r="Q263" s="85">
        <f t="shared" ca="1" si="202"/>
        <v>0</v>
      </c>
      <c r="R263" s="6">
        <f t="shared" ca="1" si="187"/>
        <v>0</v>
      </c>
      <c r="S263" s="6">
        <f t="shared" ca="1" si="188"/>
        <v>0</v>
      </c>
      <c r="T263" s="6">
        <f t="shared" ca="1" si="189"/>
        <v>0</v>
      </c>
      <c r="U263" s="6">
        <f t="shared" ca="1" si="190"/>
        <v>0</v>
      </c>
      <c r="V263" s="6">
        <f t="shared" ca="1" si="191"/>
        <v>0</v>
      </c>
      <c r="W263" s="6">
        <f t="shared" ca="1" si="192"/>
        <v>0</v>
      </c>
      <c r="X263" s="8">
        <f t="shared" ca="1" si="193"/>
        <v>0</v>
      </c>
      <c r="Y263" s="8">
        <f t="shared" ca="1" si="194"/>
        <v>0</v>
      </c>
      <c r="Z263" s="61" t="e">
        <f ca="1">MATCH(P263,AC256:AC275,0)</f>
        <v>#N/A</v>
      </c>
      <c r="AB263">
        <v>8</v>
      </c>
      <c r="AC263" s="81" t="str">
        <f ca="1">INDEX(P256:P275,MATCH(LARGE(Y256:Y275,AB263),Y256:Y275,0))</f>
        <v>Atlethic Club</v>
      </c>
      <c r="AD263" s="85">
        <f ca="1">LOOKUP(AC263,P256:P275,Q256:Q275)</f>
        <v>0</v>
      </c>
      <c r="AE263" s="6">
        <f ca="1">LOOKUP(AC263,P256:P275,R256:R275)</f>
        <v>0</v>
      </c>
      <c r="AF263" s="6">
        <f ca="1">LOOKUP(AC263,P256:P275,S256:S275)</f>
        <v>0</v>
      </c>
      <c r="AG263" s="6">
        <f ca="1">LOOKUP(AC263,P256:P275,T256:T275)</f>
        <v>0</v>
      </c>
      <c r="AH263" s="6">
        <f ca="1">LOOKUP(AC263,P256:P275,U256:U275)</f>
        <v>0</v>
      </c>
      <c r="AI263" s="6">
        <f ca="1">LOOKUP(AC263,P256:P275,V256:V275)</f>
        <v>0</v>
      </c>
      <c r="AJ263" s="6">
        <f ca="1">LOOKUP(AC263,P256:P275,W256:W275)</f>
        <v>0</v>
      </c>
      <c r="AK263" s="8">
        <f ca="1">LOOKUP(AC263,P256:P275,X256:X275)</f>
        <v>0</v>
      </c>
      <c r="AL263" s="8">
        <f ca="1">LOOKUP(AC263,P256:P275,Y256:Y275)</f>
        <v>0</v>
      </c>
    </row>
    <row r="264" spans="5:38" x14ac:dyDescent="0.25">
      <c r="E264" s="81" t="str">
        <f t="shared" si="195"/>
        <v>Levante U.D.</v>
      </c>
      <c r="F264" s="85">
        <f ca="1">SUMIF(INDIRECT(F255),'1-Configuracion'!E264,INDIRECT(G255))+SUMIF(INDIRECT(H255),'1-Configuracion'!E264,INDIRECT(I255))</f>
        <v>0</v>
      </c>
      <c r="G264" s="6">
        <f ca="1">SUMIF(INDIRECT(F255),'1-Configuracion'!E264,INDIRECT(J255))+SUMIF(INDIRECT(H255),'1-Configuracion'!E264,INDIRECT(J255))</f>
        <v>0</v>
      </c>
      <c r="H264" s="6">
        <f t="shared" ca="1" si="196"/>
        <v>0</v>
      </c>
      <c r="I264" s="6">
        <f t="shared" ca="1" si="197"/>
        <v>0</v>
      </c>
      <c r="J264" s="6">
        <f t="shared" ca="1" si="198"/>
        <v>0</v>
      </c>
      <c r="K264" s="6">
        <f ca="1">SUMIF(INDIRECT(F255),'1-Configuracion'!E264,INDIRECT(K255))+SUMIF(INDIRECT(H255),'1-Configuracion'!E264,INDIRECT(L255))</f>
        <v>0</v>
      </c>
      <c r="L264" s="6">
        <f ca="1">SUMIF(INDIRECT(F255),'1-Configuracion'!E264,INDIRECT(L255))+SUMIF(INDIRECT(H255),'1-Configuracion'!E264,INDIRECT(K255))</f>
        <v>0</v>
      </c>
      <c r="M264" s="100">
        <f t="shared" ca="1" si="199"/>
        <v>0</v>
      </c>
      <c r="N264" s="56">
        <f t="shared" ca="1" si="200"/>
        <v>0</v>
      </c>
      <c r="P264" s="81" t="str">
        <f t="shared" si="201"/>
        <v>Levante U.D.</v>
      </c>
      <c r="Q264" s="85">
        <f t="shared" ca="1" si="202"/>
        <v>0</v>
      </c>
      <c r="R264" s="6">
        <f t="shared" ca="1" si="187"/>
        <v>0</v>
      </c>
      <c r="S264" s="6">
        <f t="shared" ca="1" si="188"/>
        <v>0</v>
      </c>
      <c r="T264" s="6">
        <f t="shared" ca="1" si="189"/>
        <v>0</v>
      </c>
      <c r="U264" s="6">
        <f t="shared" ca="1" si="190"/>
        <v>0</v>
      </c>
      <c r="V264" s="6">
        <f t="shared" ca="1" si="191"/>
        <v>0</v>
      </c>
      <c r="W264" s="6">
        <f t="shared" ca="1" si="192"/>
        <v>0</v>
      </c>
      <c r="X264" s="8">
        <f t="shared" ca="1" si="193"/>
        <v>0</v>
      </c>
      <c r="Y264" s="8">
        <f t="shared" ca="1" si="194"/>
        <v>0</v>
      </c>
      <c r="Z264" s="61" t="e">
        <f ca="1">MATCH(P264,AC256:AC275,0)</f>
        <v>#N/A</v>
      </c>
      <c r="AB264">
        <v>9</v>
      </c>
      <c r="AC264" s="81" t="str">
        <f ca="1">INDEX(P256:P275,MATCH(LARGE(Y256:Y275,AB264),Y256:Y275,0))</f>
        <v>Atlethic Club</v>
      </c>
      <c r="AD264" s="85">
        <f ca="1">LOOKUP(AC264,P256:P275,Q256:Q275)</f>
        <v>0</v>
      </c>
      <c r="AE264" s="6">
        <f ca="1">LOOKUP(AC264,P256:P275,R256:R275)</f>
        <v>0</v>
      </c>
      <c r="AF264" s="6">
        <f ca="1">LOOKUP(AC264,P256:P275,S256:S275)</f>
        <v>0</v>
      </c>
      <c r="AG264" s="6">
        <f ca="1">LOOKUP(AC264,P256:P275,T256:T275)</f>
        <v>0</v>
      </c>
      <c r="AH264" s="6">
        <f ca="1">LOOKUP(AC264,P256:P275,U256:U275)</f>
        <v>0</v>
      </c>
      <c r="AI264" s="6">
        <f ca="1">LOOKUP(AC264,P256:P275,V256:V275)</f>
        <v>0</v>
      </c>
      <c r="AJ264" s="6">
        <f ca="1">LOOKUP(AC264,P256:P275,W256:W275)</f>
        <v>0</v>
      </c>
      <c r="AK264" s="8">
        <f ca="1">LOOKUP(AC264,P256:P275,X256:X275)</f>
        <v>0</v>
      </c>
      <c r="AL264" s="8">
        <f ca="1">LOOKUP(AC264,P256:P275,Y256:Y275)</f>
        <v>0</v>
      </c>
    </row>
    <row r="265" spans="5:38" x14ac:dyDescent="0.25">
      <c r="E265" s="81" t="str">
        <f t="shared" si="195"/>
        <v>Málaga C.F.</v>
      </c>
      <c r="F265" s="85">
        <f ca="1">SUMIF(INDIRECT(F255),'1-Configuracion'!E265,INDIRECT(G255))+SUMIF(INDIRECT(H255),'1-Configuracion'!E265,INDIRECT(I255))</f>
        <v>0</v>
      </c>
      <c r="G265" s="6">
        <f ca="1">SUMIF(INDIRECT(F255),'1-Configuracion'!E265,INDIRECT(J255))+SUMIF(INDIRECT(H255),'1-Configuracion'!E265,INDIRECT(J255))</f>
        <v>0</v>
      </c>
      <c r="H265" s="6">
        <f t="shared" ca="1" si="196"/>
        <v>0</v>
      </c>
      <c r="I265" s="6">
        <f t="shared" ca="1" si="197"/>
        <v>0</v>
      </c>
      <c r="J265" s="6">
        <f t="shared" ca="1" si="198"/>
        <v>0</v>
      </c>
      <c r="K265" s="6">
        <f ca="1">SUMIF(INDIRECT(F255),'1-Configuracion'!E265,INDIRECT(K255))+SUMIF(INDIRECT(H255),'1-Configuracion'!E265,INDIRECT(L255))</f>
        <v>0</v>
      </c>
      <c r="L265" s="6">
        <f ca="1">SUMIF(INDIRECT(F255),'1-Configuracion'!E265,INDIRECT(L255))+SUMIF(INDIRECT(H255),'1-Configuracion'!E265,INDIRECT(K255))</f>
        <v>0</v>
      </c>
      <c r="M265" s="100">
        <f t="shared" ca="1" si="199"/>
        <v>0</v>
      </c>
      <c r="N265" s="56">
        <f t="shared" ca="1" si="200"/>
        <v>0</v>
      </c>
      <c r="P265" s="81" t="str">
        <f t="shared" si="201"/>
        <v>Málaga C.F.</v>
      </c>
      <c r="Q265" s="85">
        <f t="shared" ca="1" si="202"/>
        <v>0</v>
      </c>
      <c r="R265" s="6">
        <f t="shared" ca="1" si="187"/>
        <v>0</v>
      </c>
      <c r="S265" s="6">
        <f t="shared" ca="1" si="188"/>
        <v>0</v>
      </c>
      <c r="T265" s="6">
        <f t="shared" ca="1" si="189"/>
        <v>0</v>
      </c>
      <c r="U265" s="6">
        <f t="shared" ca="1" si="190"/>
        <v>0</v>
      </c>
      <c r="V265" s="6">
        <f t="shared" ca="1" si="191"/>
        <v>0</v>
      </c>
      <c r="W265" s="6">
        <f t="shared" ca="1" si="192"/>
        <v>0</v>
      </c>
      <c r="X265" s="8">
        <f t="shared" ca="1" si="193"/>
        <v>0</v>
      </c>
      <c r="Y265" s="8">
        <f t="shared" ca="1" si="194"/>
        <v>0</v>
      </c>
      <c r="Z265" s="61" t="e">
        <f ca="1">MATCH(P265,AC256:AC275,0)</f>
        <v>#N/A</v>
      </c>
      <c r="AB265">
        <v>10</v>
      </c>
      <c r="AC265" s="81" t="str">
        <f ca="1">INDEX(P256:P275,MATCH(LARGE(Y256:Y275,AB265),Y256:Y275,0))</f>
        <v>Atlethic Club</v>
      </c>
      <c r="AD265" s="85">
        <f ca="1">LOOKUP(AC265,P256:P275,Q256:Q275)</f>
        <v>0</v>
      </c>
      <c r="AE265" s="6">
        <f ca="1">LOOKUP(AC265,P256:P275,R256:R275)</f>
        <v>0</v>
      </c>
      <c r="AF265" s="6">
        <f ca="1">LOOKUP(AC265,P256:P275,S256:S275)</f>
        <v>0</v>
      </c>
      <c r="AG265" s="6">
        <f ca="1">LOOKUP(AC265,P256:P275,T256:T275)</f>
        <v>0</v>
      </c>
      <c r="AH265" s="6">
        <f ca="1">LOOKUP(AC265,P256:P275,U256:U275)</f>
        <v>0</v>
      </c>
      <c r="AI265" s="6">
        <f ca="1">LOOKUP(AC265,P256:P275,V256:V275)</f>
        <v>0</v>
      </c>
      <c r="AJ265" s="6">
        <f ca="1">LOOKUP(AC265,P256:P275,W256:W275)</f>
        <v>0</v>
      </c>
      <c r="AK265" s="8">
        <f ca="1">LOOKUP(AC265,P256:P275,X256:X275)</f>
        <v>0</v>
      </c>
      <c r="AL265" s="8">
        <f ca="1">LOOKUP(AC265,P256:P275,Y256:Y275)</f>
        <v>0</v>
      </c>
    </row>
    <row r="266" spans="5:38" x14ac:dyDescent="0.25">
      <c r="E266" s="81" t="str">
        <f t="shared" si="195"/>
        <v>R.C.D. Español</v>
      </c>
      <c r="F266" s="85">
        <f ca="1">SUMIF(INDIRECT(F255),'1-Configuracion'!E266,INDIRECT(G255))+SUMIF(INDIRECT(H255),'1-Configuracion'!E266,INDIRECT(I255))</f>
        <v>0</v>
      </c>
      <c r="G266" s="6">
        <f ca="1">SUMIF(INDIRECT(F255),'1-Configuracion'!E266,INDIRECT(J255))+SUMIF(INDIRECT(H255),'1-Configuracion'!E266,INDIRECT(J255))</f>
        <v>0</v>
      </c>
      <c r="H266" s="6">
        <f t="shared" ca="1" si="196"/>
        <v>0</v>
      </c>
      <c r="I266" s="6">
        <f t="shared" ca="1" si="197"/>
        <v>0</v>
      </c>
      <c r="J266" s="6">
        <f t="shared" ca="1" si="198"/>
        <v>0</v>
      </c>
      <c r="K266" s="6">
        <f ca="1">SUMIF(INDIRECT(F255),'1-Configuracion'!E266,INDIRECT(K255))+SUMIF(INDIRECT(H255),'1-Configuracion'!E266,INDIRECT(L255))</f>
        <v>0</v>
      </c>
      <c r="L266" s="6">
        <f ca="1">SUMIF(INDIRECT(F255),'1-Configuracion'!E266,INDIRECT(L255))+SUMIF(INDIRECT(H255),'1-Configuracion'!E266,INDIRECT(K255))</f>
        <v>0</v>
      </c>
      <c r="M266" s="100">
        <f t="shared" ca="1" si="199"/>
        <v>0</v>
      </c>
      <c r="N266" s="56">
        <f t="shared" ca="1" si="200"/>
        <v>0</v>
      </c>
      <c r="P266" s="81" t="str">
        <f t="shared" si="201"/>
        <v>R.C.D. Español</v>
      </c>
      <c r="Q266" s="85">
        <f t="shared" ca="1" si="202"/>
        <v>0</v>
      </c>
      <c r="R266" s="6">
        <f t="shared" ca="1" si="187"/>
        <v>0</v>
      </c>
      <c r="S266" s="6">
        <f t="shared" ca="1" si="188"/>
        <v>0</v>
      </c>
      <c r="T266" s="6">
        <f t="shared" ca="1" si="189"/>
        <v>0</v>
      </c>
      <c r="U266" s="6">
        <f t="shared" ca="1" si="190"/>
        <v>0</v>
      </c>
      <c r="V266" s="6">
        <f t="shared" ca="1" si="191"/>
        <v>0</v>
      </c>
      <c r="W266" s="6">
        <f t="shared" ca="1" si="192"/>
        <v>0</v>
      </c>
      <c r="X266" s="8">
        <f t="shared" ca="1" si="193"/>
        <v>0</v>
      </c>
      <c r="Y266" s="8">
        <f t="shared" ca="1" si="194"/>
        <v>0</v>
      </c>
      <c r="Z266" s="61" t="e">
        <f ca="1">MATCH(P266,AC256:AC275,0)</f>
        <v>#N/A</v>
      </c>
      <c r="AB266">
        <v>11</v>
      </c>
      <c r="AC266" s="81" t="str">
        <f ca="1">INDEX(P256:P275,MATCH(LARGE(Y256:Y275,AB266),Y256:Y275,0))</f>
        <v>Atlethic Club</v>
      </c>
      <c r="AD266" s="85">
        <f ca="1">LOOKUP(AC266,P256:P275,Q256:Q275)</f>
        <v>0</v>
      </c>
      <c r="AE266" s="6">
        <f ca="1">LOOKUP(AC266,P256:P275,R256:R275)</f>
        <v>0</v>
      </c>
      <c r="AF266" s="6">
        <f ca="1">LOOKUP(AC266,P256:P275,S256:S275)</f>
        <v>0</v>
      </c>
      <c r="AG266" s="6">
        <f ca="1">LOOKUP(AC266,P256:P275,T256:T275)</f>
        <v>0</v>
      </c>
      <c r="AH266" s="6">
        <f ca="1">LOOKUP(AC266,P256:P275,U256:U275)</f>
        <v>0</v>
      </c>
      <c r="AI266" s="6">
        <f ca="1">LOOKUP(AC266,P256:P275,V256:V275)</f>
        <v>0</v>
      </c>
      <c r="AJ266" s="6">
        <f ca="1">LOOKUP(AC266,P256:P275,W256:W275)</f>
        <v>0</v>
      </c>
      <c r="AK266" s="8">
        <f ca="1">LOOKUP(AC266,P256:P275,X256:X275)</f>
        <v>0</v>
      </c>
      <c r="AL266" s="8">
        <f ca="1">LOOKUP(AC266,P256:P275,Y256:Y275)</f>
        <v>0</v>
      </c>
    </row>
    <row r="267" spans="5:38" x14ac:dyDescent="0.25">
      <c r="E267" s="81" t="str">
        <f t="shared" si="195"/>
        <v>R.C.D.Mallorca</v>
      </c>
      <c r="F267" s="85">
        <f ca="1">SUMIF(INDIRECT(F255),'1-Configuracion'!E267,INDIRECT(G255))+SUMIF(INDIRECT(H255),'1-Configuracion'!E267,INDIRECT(I255))</f>
        <v>0</v>
      </c>
      <c r="G267" s="6">
        <f ca="1">SUMIF(INDIRECT(F255),'1-Configuracion'!E267,INDIRECT(J255))+SUMIF(INDIRECT(H255),'1-Configuracion'!E267,INDIRECT(J255))</f>
        <v>0</v>
      </c>
      <c r="H267" s="6">
        <f t="shared" ca="1" si="196"/>
        <v>0</v>
      </c>
      <c r="I267" s="6">
        <f t="shared" ca="1" si="197"/>
        <v>0</v>
      </c>
      <c r="J267" s="6">
        <f t="shared" ca="1" si="198"/>
        <v>0</v>
      </c>
      <c r="K267" s="6">
        <f ca="1">SUMIF(INDIRECT(F255),'1-Configuracion'!E267,INDIRECT(K255))+SUMIF(INDIRECT(H255),'1-Configuracion'!E267,INDIRECT(L255))</f>
        <v>0</v>
      </c>
      <c r="L267" s="6">
        <f ca="1">SUMIF(INDIRECT(F255),'1-Configuracion'!E267,INDIRECT(L255))+SUMIF(INDIRECT(H255),'1-Configuracion'!E267,INDIRECT(K255))</f>
        <v>0</v>
      </c>
      <c r="M267" s="100">
        <f t="shared" ca="1" si="199"/>
        <v>0</v>
      </c>
      <c r="N267" s="56">
        <f t="shared" ca="1" si="200"/>
        <v>0</v>
      </c>
      <c r="P267" s="81" t="str">
        <f t="shared" si="201"/>
        <v>R.C.D.Mallorca</v>
      </c>
      <c r="Q267" s="85">
        <f t="shared" ca="1" si="202"/>
        <v>0</v>
      </c>
      <c r="R267" s="6">
        <f t="shared" ca="1" si="187"/>
        <v>0</v>
      </c>
      <c r="S267" s="6">
        <f t="shared" ca="1" si="188"/>
        <v>0</v>
      </c>
      <c r="T267" s="6">
        <f t="shared" ca="1" si="189"/>
        <v>0</v>
      </c>
      <c r="U267" s="6">
        <f t="shared" ca="1" si="190"/>
        <v>0</v>
      </c>
      <c r="V267" s="6">
        <f t="shared" ca="1" si="191"/>
        <v>0</v>
      </c>
      <c r="W267" s="6">
        <f t="shared" ca="1" si="192"/>
        <v>0</v>
      </c>
      <c r="X267" s="8">
        <f t="shared" ca="1" si="193"/>
        <v>0</v>
      </c>
      <c r="Y267" s="8">
        <f t="shared" ca="1" si="194"/>
        <v>0</v>
      </c>
      <c r="Z267" s="61" t="e">
        <f ca="1">MATCH(P267,AC256:AC275,0)</f>
        <v>#N/A</v>
      </c>
      <c r="AB267">
        <v>12</v>
      </c>
      <c r="AC267" s="81" t="str">
        <f ca="1">INDEX(P256:P275,MATCH(LARGE(Y256:Y275,AB267),Y256:Y275,0))</f>
        <v>Atlethic Club</v>
      </c>
      <c r="AD267" s="85">
        <f ca="1">LOOKUP(AC267,P256:P275,Q256:Q275)</f>
        <v>0</v>
      </c>
      <c r="AE267" s="6">
        <f ca="1">LOOKUP(AC267,P256:P275,R256:R275)</f>
        <v>0</v>
      </c>
      <c r="AF267" s="6">
        <f ca="1">LOOKUP(AC267,P256:P275,S256:S275)</f>
        <v>0</v>
      </c>
      <c r="AG267" s="6">
        <f ca="1">LOOKUP(AC267,P256:P275,T256:T275)</f>
        <v>0</v>
      </c>
      <c r="AH267" s="6">
        <f ca="1">LOOKUP(AC267,P256:P275,U256:U275)</f>
        <v>0</v>
      </c>
      <c r="AI267" s="6">
        <f ca="1">LOOKUP(AC267,P256:P275,V256:V275)</f>
        <v>0</v>
      </c>
      <c r="AJ267" s="6">
        <f ca="1">LOOKUP(AC267,P256:P275,W256:W275)</f>
        <v>0</v>
      </c>
      <c r="AK267" s="8">
        <f ca="1">LOOKUP(AC267,P256:P275,X256:X275)</f>
        <v>0</v>
      </c>
      <c r="AL267" s="8">
        <f ca="1">LOOKUP(AC267,P256:P275,Y256:Y275)</f>
        <v>0</v>
      </c>
    </row>
    <row r="268" spans="5:38" x14ac:dyDescent="0.25">
      <c r="E268" s="81" t="str">
        <f t="shared" si="195"/>
        <v>Rayo Vallecano</v>
      </c>
      <c r="F268" s="85">
        <f ca="1">SUMIF(INDIRECT(F255),'1-Configuracion'!E268,INDIRECT(G255))+SUMIF(INDIRECT(H255),'1-Configuracion'!E268,INDIRECT(I255))</f>
        <v>0</v>
      </c>
      <c r="G268" s="6">
        <f ca="1">SUMIF(INDIRECT(F255),'1-Configuracion'!E268,INDIRECT(J255))+SUMIF(INDIRECT(H255),'1-Configuracion'!E268,INDIRECT(J255))</f>
        <v>0</v>
      </c>
      <c r="H268" s="6">
        <f t="shared" ca="1" si="196"/>
        <v>0</v>
      </c>
      <c r="I268" s="6">
        <f t="shared" ca="1" si="197"/>
        <v>0</v>
      </c>
      <c r="J268" s="6">
        <f t="shared" ca="1" si="198"/>
        <v>0</v>
      </c>
      <c r="K268" s="6">
        <f ca="1">SUMIF(INDIRECT(F255),'1-Configuracion'!E268,INDIRECT(K255))+SUMIF(INDIRECT(H255),'1-Configuracion'!E268,INDIRECT(L255))</f>
        <v>0</v>
      </c>
      <c r="L268" s="6">
        <f ca="1">SUMIF(INDIRECT(F255),'1-Configuracion'!E268,INDIRECT(L255))+SUMIF(INDIRECT(H255),'1-Configuracion'!E268,INDIRECT(K255))</f>
        <v>0</v>
      </c>
      <c r="M268" s="100">
        <f t="shared" ca="1" si="199"/>
        <v>0</v>
      </c>
      <c r="N268" s="56">
        <f t="shared" ca="1" si="200"/>
        <v>0</v>
      </c>
      <c r="P268" s="81" t="str">
        <f t="shared" si="201"/>
        <v>Rayo Vallecano</v>
      </c>
      <c r="Q268" s="85">
        <f t="shared" ca="1" si="202"/>
        <v>0</v>
      </c>
      <c r="R268" s="6">
        <f t="shared" ca="1" si="187"/>
        <v>0</v>
      </c>
      <c r="S268" s="6">
        <f t="shared" ca="1" si="188"/>
        <v>0</v>
      </c>
      <c r="T268" s="6">
        <f t="shared" ca="1" si="189"/>
        <v>0</v>
      </c>
      <c r="U268" s="6">
        <f t="shared" ca="1" si="190"/>
        <v>0</v>
      </c>
      <c r="V268" s="6">
        <f t="shared" ca="1" si="191"/>
        <v>0</v>
      </c>
      <c r="W268" s="6">
        <f t="shared" ca="1" si="192"/>
        <v>0</v>
      </c>
      <c r="X268" s="8">
        <f t="shared" ca="1" si="193"/>
        <v>0</v>
      </c>
      <c r="Y268" s="8">
        <f t="shared" ca="1" si="194"/>
        <v>0</v>
      </c>
      <c r="Z268" s="61" t="e">
        <f ca="1">MATCH(P268,AC256:AC275,0)</f>
        <v>#N/A</v>
      </c>
      <c r="AB268">
        <v>13</v>
      </c>
      <c r="AC268" s="81" t="str">
        <f ca="1">INDEX(P256:P275,MATCH(LARGE(Y256:Y275,AB268),Y256:Y275,0))</f>
        <v>Atlethic Club</v>
      </c>
      <c r="AD268" s="85">
        <f ca="1">LOOKUP(AC268,P256:P275,Q256:Q275)</f>
        <v>0</v>
      </c>
      <c r="AE268" s="6">
        <f ca="1">LOOKUP(AC268,P256:P275,R256:R275)</f>
        <v>0</v>
      </c>
      <c r="AF268" s="6">
        <f ca="1">LOOKUP(AC268,P256:P275,S256:S275)</f>
        <v>0</v>
      </c>
      <c r="AG268" s="6">
        <f ca="1">LOOKUP(AC268,P256:P275,T256:T275)</f>
        <v>0</v>
      </c>
      <c r="AH268" s="6">
        <f ca="1">LOOKUP(AC268,P256:P275,U256:U275)</f>
        <v>0</v>
      </c>
      <c r="AI268" s="6">
        <f ca="1">LOOKUP(AC268,P256:P275,V256:V275)</f>
        <v>0</v>
      </c>
      <c r="AJ268" s="6">
        <f ca="1">LOOKUP(AC268,P256:P275,W256:W275)</f>
        <v>0</v>
      </c>
      <c r="AK268" s="8">
        <f ca="1">LOOKUP(AC268,P256:P275,X256:X275)</f>
        <v>0</v>
      </c>
      <c r="AL268" s="8">
        <f ca="1">LOOKUP(AC268,P256:P275,Y256:Y275)</f>
        <v>0</v>
      </c>
    </row>
    <row r="269" spans="5:38" x14ac:dyDescent="0.25">
      <c r="E269" s="81" t="str">
        <f t="shared" si="195"/>
        <v>Real Betis Balompié</v>
      </c>
      <c r="F269" s="85">
        <f ca="1">SUMIF(INDIRECT(F255),'1-Configuracion'!E269,INDIRECT(G255))+SUMIF(INDIRECT(H255),'1-Configuracion'!E269,INDIRECT(I255))</f>
        <v>0</v>
      </c>
      <c r="G269" s="6">
        <f ca="1">SUMIF(INDIRECT(F255),'1-Configuracion'!E269,INDIRECT(J255))+SUMIF(INDIRECT(H255),'1-Configuracion'!E269,INDIRECT(J255))</f>
        <v>0</v>
      </c>
      <c r="H269" s="6">
        <f t="shared" ca="1" si="196"/>
        <v>0</v>
      </c>
      <c r="I269" s="6">
        <f t="shared" ca="1" si="197"/>
        <v>0</v>
      </c>
      <c r="J269" s="6">
        <f t="shared" ca="1" si="198"/>
        <v>0</v>
      </c>
      <c r="K269" s="6">
        <f ca="1">SUMIF(INDIRECT(F255),'1-Configuracion'!E269,INDIRECT(K255))+SUMIF(INDIRECT(H255),'1-Configuracion'!E269,INDIRECT(L255))</f>
        <v>0</v>
      </c>
      <c r="L269" s="6">
        <f ca="1">SUMIF(INDIRECT(F255),'1-Configuracion'!E269,INDIRECT(L255))+SUMIF(INDIRECT(H255),'1-Configuracion'!E269,INDIRECT(K255))</f>
        <v>0</v>
      </c>
      <c r="M269" s="100">
        <f t="shared" ca="1" si="199"/>
        <v>0</v>
      </c>
      <c r="N269" s="56">
        <f t="shared" ca="1" si="200"/>
        <v>0</v>
      </c>
      <c r="P269" s="81" t="str">
        <f t="shared" si="201"/>
        <v>Real Betis Balompié</v>
      </c>
      <c r="Q269" s="85">
        <f t="shared" ca="1" si="202"/>
        <v>0</v>
      </c>
      <c r="R269" s="6">
        <f t="shared" ca="1" si="187"/>
        <v>0</v>
      </c>
      <c r="S269" s="6">
        <f t="shared" ca="1" si="188"/>
        <v>0</v>
      </c>
      <c r="T269" s="6">
        <f t="shared" ca="1" si="189"/>
        <v>0</v>
      </c>
      <c r="U269" s="6">
        <f t="shared" ca="1" si="190"/>
        <v>0</v>
      </c>
      <c r="V269" s="6">
        <f t="shared" ca="1" si="191"/>
        <v>0</v>
      </c>
      <c r="W269" s="6">
        <f t="shared" ca="1" si="192"/>
        <v>0</v>
      </c>
      <c r="X269" s="8">
        <f t="shared" ca="1" si="193"/>
        <v>0</v>
      </c>
      <c r="Y269" s="8">
        <f t="shared" ca="1" si="194"/>
        <v>0</v>
      </c>
      <c r="Z269" s="61" t="e">
        <f ca="1">MATCH(P269,AC256:AC275,0)</f>
        <v>#N/A</v>
      </c>
      <c r="AB269">
        <v>14</v>
      </c>
      <c r="AC269" s="81" t="str">
        <f ca="1">INDEX(P256:P275,MATCH(LARGE(Y256:Y275,AB269),Y256:Y275,0))</f>
        <v>Atlethic Club</v>
      </c>
      <c r="AD269" s="85">
        <f ca="1">LOOKUP(AC269,P256:P275,Q256:Q275)</f>
        <v>0</v>
      </c>
      <c r="AE269" s="6">
        <f ca="1">LOOKUP(AC269,P256:P275,R256:R275)</f>
        <v>0</v>
      </c>
      <c r="AF269" s="6">
        <f ca="1">LOOKUP(AC269,P256:P275,S256:S275)</f>
        <v>0</v>
      </c>
      <c r="AG269" s="6">
        <f ca="1">LOOKUP(AC269,P256:P275,T256:T275)</f>
        <v>0</v>
      </c>
      <c r="AH269" s="6">
        <f ca="1">LOOKUP(AC269,P256:P275,U256:U275)</f>
        <v>0</v>
      </c>
      <c r="AI269" s="6">
        <f ca="1">LOOKUP(AC269,P256:P275,V256:V275)</f>
        <v>0</v>
      </c>
      <c r="AJ269" s="6">
        <f ca="1">LOOKUP(AC269,P256:P275,W256:W275)</f>
        <v>0</v>
      </c>
      <c r="AK269" s="8">
        <f ca="1">LOOKUP(AC269,P256:P275,X256:X275)</f>
        <v>0</v>
      </c>
      <c r="AL269" s="8">
        <f ca="1">LOOKUP(AC269,P256:P275,Y256:Y275)</f>
        <v>0</v>
      </c>
    </row>
    <row r="270" spans="5:38" x14ac:dyDescent="0.25">
      <c r="E270" s="81" t="str">
        <f t="shared" si="195"/>
        <v>Real Madrid</v>
      </c>
      <c r="F270" s="85">
        <f ca="1">SUMIF(INDIRECT(F255),'1-Configuracion'!E270,INDIRECT(G255))+SUMIF(INDIRECT(H255),'1-Configuracion'!E270,INDIRECT(I255))</f>
        <v>0</v>
      </c>
      <c r="G270" s="6">
        <f ca="1">SUMIF(INDIRECT(F255),'1-Configuracion'!E270,INDIRECT(J255))+SUMIF(INDIRECT(H255),'1-Configuracion'!E270,INDIRECT(J255))</f>
        <v>0</v>
      </c>
      <c r="H270" s="6">
        <f t="shared" ca="1" si="196"/>
        <v>0</v>
      </c>
      <c r="I270" s="6">
        <f t="shared" ca="1" si="197"/>
        <v>0</v>
      </c>
      <c r="J270" s="6">
        <f t="shared" ca="1" si="198"/>
        <v>0</v>
      </c>
      <c r="K270" s="6">
        <f ca="1">SUMIF(INDIRECT(F255),'1-Configuracion'!E270,INDIRECT(K255))+SUMIF(INDIRECT(H255),'1-Configuracion'!E270,INDIRECT(L255))</f>
        <v>0</v>
      </c>
      <c r="L270" s="6">
        <f ca="1">SUMIF(INDIRECT(F255),'1-Configuracion'!E270,INDIRECT(L255))+SUMIF(INDIRECT(H255),'1-Configuracion'!E270,INDIRECT(K255))</f>
        <v>0</v>
      </c>
      <c r="M270" s="100">
        <f t="shared" ca="1" si="199"/>
        <v>0</v>
      </c>
      <c r="N270" s="56">
        <f t="shared" ca="1" si="200"/>
        <v>0</v>
      </c>
      <c r="P270" s="81" t="str">
        <f t="shared" si="201"/>
        <v>Real Madrid</v>
      </c>
      <c r="Q270" s="85">
        <f t="shared" ca="1" si="202"/>
        <v>0</v>
      </c>
      <c r="R270" s="6">
        <f t="shared" ca="1" si="187"/>
        <v>0</v>
      </c>
      <c r="S270" s="6">
        <f t="shared" ca="1" si="188"/>
        <v>0</v>
      </c>
      <c r="T270" s="6">
        <f t="shared" ca="1" si="189"/>
        <v>0</v>
      </c>
      <c r="U270" s="6">
        <f t="shared" ca="1" si="190"/>
        <v>0</v>
      </c>
      <c r="V270" s="6">
        <f t="shared" ca="1" si="191"/>
        <v>0</v>
      </c>
      <c r="W270" s="6">
        <f t="shared" ca="1" si="192"/>
        <v>0</v>
      </c>
      <c r="X270" s="8">
        <f t="shared" ca="1" si="193"/>
        <v>0</v>
      </c>
      <c r="Y270" s="8">
        <f t="shared" ca="1" si="194"/>
        <v>0</v>
      </c>
      <c r="Z270" s="61" t="e">
        <f ca="1">MATCH(P270,AC256:AC275,0)</f>
        <v>#N/A</v>
      </c>
      <c r="AB270">
        <v>15</v>
      </c>
      <c r="AC270" s="81" t="str">
        <f ca="1">INDEX(P256:P275,MATCH(LARGE(Y256:Y275,AB270),Y256:Y275,0))</f>
        <v>Atlethic Club</v>
      </c>
      <c r="AD270" s="85">
        <f ca="1">LOOKUP(AC270,P256:P275,Q256:Q275)</f>
        <v>0</v>
      </c>
      <c r="AE270" s="6">
        <f ca="1">LOOKUP(AC270,P256:P275,R256:R275)</f>
        <v>0</v>
      </c>
      <c r="AF270" s="6">
        <f ca="1">LOOKUP(AC270,P256:P275,S256:S275)</f>
        <v>0</v>
      </c>
      <c r="AG270" s="6">
        <f ca="1">LOOKUP(AC270,P256:P275,T256:T275)</f>
        <v>0</v>
      </c>
      <c r="AH270" s="6">
        <f ca="1">LOOKUP(AC270,P256:P275,U256:U275)</f>
        <v>0</v>
      </c>
      <c r="AI270" s="6">
        <f ca="1">LOOKUP(AC270,P256:P275,V256:V275)</f>
        <v>0</v>
      </c>
      <c r="AJ270" s="6">
        <f ca="1">LOOKUP(AC270,P256:P275,W256:W275)</f>
        <v>0</v>
      </c>
      <c r="AK270" s="8">
        <f ca="1">LOOKUP(AC270,P256:P275,X256:X275)</f>
        <v>0</v>
      </c>
      <c r="AL270" s="8">
        <f ca="1">LOOKUP(AC270,P256:P275,Y256:Y275)</f>
        <v>0</v>
      </c>
    </row>
    <row r="271" spans="5:38" x14ac:dyDescent="0.25">
      <c r="E271" s="81" t="str">
        <f t="shared" si="195"/>
        <v>Real Sociedad</v>
      </c>
      <c r="F271" s="85">
        <f ca="1">SUMIF(INDIRECT(F255),'1-Configuracion'!E271,INDIRECT(G255))+SUMIF(INDIRECT(H255),'1-Configuracion'!E271,INDIRECT(I255))</f>
        <v>0</v>
      </c>
      <c r="G271" s="6">
        <f ca="1">SUMIF(INDIRECT(F255),'1-Configuracion'!E271,INDIRECT(J255))+SUMIF(INDIRECT(H255),'1-Configuracion'!E271,INDIRECT(J255))</f>
        <v>0</v>
      </c>
      <c r="H271" s="6">
        <f t="shared" ca="1" si="196"/>
        <v>0</v>
      </c>
      <c r="I271" s="6">
        <f t="shared" ca="1" si="197"/>
        <v>0</v>
      </c>
      <c r="J271" s="6">
        <f t="shared" ca="1" si="198"/>
        <v>0</v>
      </c>
      <c r="K271" s="6">
        <f ca="1">SUMIF(INDIRECT(F255),'1-Configuracion'!E271,INDIRECT(K255))+SUMIF(INDIRECT(H255),'1-Configuracion'!E271,INDIRECT(L255))</f>
        <v>0</v>
      </c>
      <c r="L271" s="6">
        <f ca="1">SUMIF(INDIRECT(F255),'1-Configuracion'!E271,INDIRECT(L255))+SUMIF(INDIRECT(H255),'1-Configuracion'!E271,INDIRECT(K255))</f>
        <v>0</v>
      </c>
      <c r="M271" s="100">
        <f t="shared" ca="1" si="199"/>
        <v>0</v>
      </c>
      <c r="N271" s="56">
        <f t="shared" ca="1" si="200"/>
        <v>0</v>
      </c>
      <c r="P271" s="81" t="str">
        <f t="shared" si="201"/>
        <v>Real Sociedad</v>
      </c>
      <c r="Q271" s="85">
        <f t="shared" ca="1" si="202"/>
        <v>0</v>
      </c>
      <c r="R271" s="6">
        <f t="shared" ca="1" si="187"/>
        <v>0</v>
      </c>
      <c r="S271" s="6">
        <f t="shared" ca="1" si="188"/>
        <v>0</v>
      </c>
      <c r="T271" s="6">
        <f t="shared" ca="1" si="189"/>
        <v>0</v>
      </c>
      <c r="U271" s="6">
        <f t="shared" ca="1" si="190"/>
        <v>0</v>
      </c>
      <c r="V271" s="6">
        <f t="shared" ca="1" si="191"/>
        <v>0</v>
      </c>
      <c r="W271" s="6">
        <f t="shared" ca="1" si="192"/>
        <v>0</v>
      </c>
      <c r="X271" s="8">
        <f t="shared" ca="1" si="193"/>
        <v>0</v>
      </c>
      <c r="Y271" s="8">
        <f t="shared" ca="1" si="194"/>
        <v>0</v>
      </c>
      <c r="Z271" s="61" t="e">
        <f ca="1">MATCH(P271,AC256:AC275,0)</f>
        <v>#N/A</v>
      </c>
      <c r="AB271">
        <v>16</v>
      </c>
      <c r="AC271" s="81" t="str">
        <f ca="1">INDEX(P256:P275,MATCH(LARGE(Y256:Y275,AB271),Y256:Y275,0))</f>
        <v>Atlethic Club</v>
      </c>
      <c r="AD271" s="85">
        <f ca="1">LOOKUP(AC271,P256:P275,Q256:Q275)</f>
        <v>0</v>
      </c>
      <c r="AE271" s="6">
        <f ca="1">LOOKUP(AC271,P256:P275,R256:R275)</f>
        <v>0</v>
      </c>
      <c r="AF271" s="6">
        <f ca="1">LOOKUP(AC271,P256:P275,S256:S275)</f>
        <v>0</v>
      </c>
      <c r="AG271" s="6">
        <f ca="1">LOOKUP(AC271,P256:P275,T256:T275)</f>
        <v>0</v>
      </c>
      <c r="AH271" s="6">
        <f ca="1">LOOKUP(AC271,P256:P275,U256:U275)</f>
        <v>0</v>
      </c>
      <c r="AI271" s="6">
        <f ca="1">LOOKUP(AC271,P256:P275,V256:V275)</f>
        <v>0</v>
      </c>
      <c r="AJ271" s="6">
        <f ca="1">LOOKUP(AC271,P256:P275,W256:W275)</f>
        <v>0</v>
      </c>
      <c r="AK271" s="8">
        <f ca="1">LOOKUP(AC271,P256:P275,X256:X275)</f>
        <v>0</v>
      </c>
      <c r="AL271" s="8">
        <f ca="1">LOOKUP(AC271,P256:P275,Y256:Y275)</f>
        <v>0</v>
      </c>
    </row>
    <row r="272" spans="5:38" x14ac:dyDescent="0.25">
      <c r="E272" s="81" t="str">
        <f t="shared" si="195"/>
        <v>Real Valladolid</v>
      </c>
      <c r="F272" s="85">
        <f ca="1">SUMIF(INDIRECT(F255),'1-Configuracion'!E272,INDIRECT(G255))+SUMIF(INDIRECT(H255),'1-Configuracion'!E272,INDIRECT(I255))</f>
        <v>0</v>
      </c>
      <c r="G272" s="6">
        <f ca="1">SUMIF(INDIRECT(F255),'1-Configuracion'!E272,INDIRECT(J255))+SUMIF(INDIRECT(H255),'1-Configuracion'!E272,INDIRECT(J255))</f>
        <v>0</v>
      </c>
      <c r="H272" s="6">
        <f t="shared" ca="1" si="196"/>
        <v>0</v>
      </c>
      <c r="I272" s="6">
        <f t="shared" ca="1" si="197"/>
        <v>0</v>
      </c>
      <c r="J272" s="6">
        <f t="shared" ca="1" si="198"/>
        <v>0</v>
      </c>
      <c r="K272" s="6">
        <f ca="1">SUMIF(INDIRECT(F255),'1-Configuracion'!E272,INDIRECT(K255))+SUMIF(INDIRECT(H255),'1-Configuracion'!E272,INDIRECT(L255))</f>
        <v>0</v>
      </c>
      <c r="L272" s="6">
        <f ca="1">SUMIF(INDIRECT(F255),'1-Configuracion'!E272,INDIRECT(L255))+SUMIF(INDIRECT(H255),'1-Configuracion'!E272,INDIRECT(K255))</f>
        <v>0</v>
      </c>
      <c r="M272" s="100">
        <f t="shared" ca="1" si="199"/>
        <v>0</v>
      </c>
      <c r="N272" s="56">
        <f t="shared" ca="1" si="200"/>
        <v>0</v>
      </c>
      <c r="P272" s="81" t="str">
        <f t="shared" si="201"/>
        <v>Real Valladolid</v>
      </c>
      <c r="Q272" s="85">
        <f t="shared" ca="1" si="202"/>
        <v>0</v>
      </c>
      <c r="R272" s="6">
        <f t="shared" ca="1" si="187"/>
        <v>0</v>
      </c>
      <c r="S272" s="6">
        <f t="shared" ca="1" si="188"/>
        <v>0</v>
      </c>
      <c r="T272" s="6">
        <f t="shared" ca="1" si="189"/>
        <v>0</v>
      </c>
      <c r="U272" s="6">
        <f t="shared" ca="1" si="190"/>
        <v>0</v>
      </c>
      <c r="V272" s="6">
        <f t="shared" ca="1" si="191"/>
        <v>0</v>
      </c>
      <c r="W272" s="6">
        <f t="shared" ca="1" si="192"/>
        <v>0</v>
      </c>
      <c r="X272" s="8">
        <f t="shared" ca="1" si="193"/>
        <v>0</v>
      </c>
      <c r="Y272" s="8">
        <f t="shared" ca="1" si="194"/>
        <v>0</v>
      </c>
      <c r="Z272" s="61" t="e">
        <f ca="1">MATCH(P272,AC256:AC275,0)</f>
        <v>#N/A</v>
      </c>
      <c r="AB272">
        <v>17</v>
      </c>
      <c r="AC272" s="81" t="str">
        <f ca="1">INDEX(P256:P275,MATCH(LARGE(Y256:Y275,AB272),Y256:Y275,0))</f>
        <v>Atlethic Club</v>
      </c>
      <c r="AD272" s="85">
        <f ca="1">LOOKUP(AC272,P256:P275,Q256:Q275)</f>
        <v>0</v>
      </c>
      <c r="AE272" s="6">
        <f ca="1">LOOKUP(AC272,P256:P275,R256:R275)</f>
        <v>0</v>
      </c>
      <c r="AF272" s="6">
        <f ca="1">LOOKUP(AC272,P256:P275,S256:S275)</f>
        <v>0</v>
      </c>
      <c r="AG272" s="6">
        <f ca="1">LOOKUP(AC272,P256:P275,T256:T275)</f>
        <v>0</v>
      </c>
      <c r="AH272" s="6">
        <f ca="1">LOOKUP(AC272,P256:P275,U256:U275)</f>
        <v>0</v>
      </c>
      <c r="AI272" s="6">
        <f ca="1">LOOKUP(AC272,P256:P275,V256:V275)</f>
        <v>0</v>
      </c>
      <c r="AJ272" s="6">
        <f ca="1">LOOKUP(AC272,P256:P275,W256:W275)</f>
        <v>0</v>
      </c>
      <c r="AK272" s="8">
        <f ca="1">LOOKUP(AC272,P256:P275,X256:X275)</f>
        <v>0</v>
      </c>
      <c r="AL272" s="8">
        <f ca="1">LOOKUP(AC272,P256:P275,Y256:Y275)</f>
        <v>0</v>
      </c>
    </row>
    <row r="273" spans="5:38" x14ac:dyDescent="0.25">
      <c r="E273" s="81" t="str">
        <f t="shared" si="195"/>
        <v>Real Zaragoza</v>
      </c>
      <c r="F273" s="85">
        <f ca="1">SUMIF(INDIRECT(F255),'1-Configuracion'!E273,INDIRECT(G255))+SUMIF(INDIRECT(H255),'1-Configuracion'!E273,INDIRECT(I255))</f>
        <v>0</v>
      </c>
      <c r="G273" s="6">
        <f ca="1">SUMIF(INDIRECT(F255),'1-Configuracion'!E273,INDIRECT(J255))+SUMIF(INDIRECT(H255),'1-Configuracion'!E273,INDIRECT(J255))</f>
        <v>0</v>
      </c>
      <c r="H273" s="6">
        <f t="shared" ca="1" si="196"/>
        <v>0</v>
      </c>
      <c r="I273" s="6">
        <f t="shared" ca="1" si="197"/>
        <v>0</v>
      </c>
      <c r="J273" s="6">
        <f t="shared" ca="1" si="198"/>
        <v>0</v>
      </c>
      <c r="K273" s="6">
        <f ca="1">SUMIF(INDIRECT(F255),'1-Configuracion'!E273,INDIRECT(K255))+SUMIF(INDIRECT(H255),'1-Configuracion'!E273,INDIRECT(L255))</f>
        <v>0</v>
      </c>
      <c r="L273" s="6">
        <f ca="1">SUMIF(INDIRECT(F255),'1-Configuracion'!E273,INDIRECT(L255))+SUMIF(INDIRECT(H255),'1-Configuracion'!E273,INDIRECT(K255))</f>
        <v>0</v>
      </c>
      <c r="M273" s="100">
        <f t="shared" ca="1" si="199"/>
        <v>0</v>
      </c>
      <c r="N273" s="56">
        <f t="shared" ca="1" si="200"/>
        <v>0</v>
      </c>
      <c r="P273" s="81" t="str">
        <f t="shared" si="201"/>
        <v>Real Zaragoza</v>
      </c>
      <c r="Q273" s="85">
        <f t="shared" ca="1" si="202"/>
        <v>0</v>
      </c>
      <c r="R273" s="6">
        <f t="shared" ca="1" si="187"/>
        <v>0</v>
      </c>
      <c r="S273" s="6">
        <f t="shared" ca="1" si="188"/>
        <v>0</v>
      </c>
      <c r="T273" s="6">
        <f t="shared" ca="1" si="189"/>
        <v>0</v>
      </c>
      <c r="U273" s="6">
        <f t="shared" ca="1" si="190"/>
        <v>0</v>
      </c>
      <c r="V273" s="6">
        <f t="shared" ca="1" si="191"/>
        <v>0</v>
      </c>
      <c r="W273" s="6">
        <f t="shared" ca="1" si="192"/>
        <v>0</v>
      </c>
      <c r="X273" s="8">
        <f t="shared" ca="1" si="193"/>
        <v>0</v>
      </c>
      <c r="Y273" s="8">
        <f t="shared" ca="1" si="194"/>
        <v>0</v>
      </c>
      <c r="Z273" s="61" t="e">
        <f ca="1">MATCH(P273,AC256:AC275,0)</f>
        <v>#N/A</v>
      </c>
      <c r="AB273">
        <v>18</v>
      </c>
      <c r="AC273" s="81" t="str">
        <f ca="1">INDEX(P256:P275,MATCH(LARGE(Y256:Y275,AB273),Y256:Y275,0))</f>
        <v>Atlethic Club</v>
      </c>
      <c r="AD273" s="85">
        <f ca="1">LOOKUP(AC273,P256:P275,Q256:Q275)</f>
        <v>0</v>
      </c>
      <c r="AE273" s="6">
        <f ca="1">LOOKUP(AC273,P256:P275,R256:R275)</f>
        <v>0</v>
      </c>
      <c r="AF273" s="6">
        <f ca="1">LOOKUP(AC273,P256:P275,S256:S275)</f>
        <v>0</v>
      </c>
      <c r="AG273" s="6">
        <f ca="1">LOOKUP(AC273,P256:P275,T256:T275)</f>
        <v>0</v>
      </c>
      <c r="AH273" s="6">
        <f ca="1">LOOKUP(AC273,P256:P275,U256:U275)</f>
        <v>0</v>
      </c>
      <c r="AI273" s="6">
        <f ca="1">LOOKUP(AC273,P256:P275,V256:V275)</f>
        <v>0</v>
      </c>
      <c r="AJ273" s="6">
        <f ca="1">LOOKUP(AC273,P256:P275,W256:W275)</f>
        <v>0</v>
      </c>
      <c r="AK273" s="8">
        <f ca="1">LOOKUP(AC273,P256:P275,X256:X275)</f>
        <v>0</v>
      </c>
      <c r="AL273" s="8">
        <f ca="1">LOOKUP(AC273,P256:P275,Y256:Y275)</f>
        <v>0</v>
      </c>
    </row>
    <row r="274" spans="5:38" x14ac:dyDescent="0.25">
      <c r="E274" s="81" t="str">
        <f t="shared" si="195"/>
        <v>Sevilla F.C.</v>
      </c>
      <c r="F274" s="85">
        <f ca="1">SUMIF(INDIRECT(F255),'1-Configuracion'!E274,INDIRECT(G255))+SUMIF(INDIRECT(H255),'1-Configuracion'!E274,INDIRECT(I255))</f>
        <v>0</v>
      </c>
      <c r="G274" s="6">
        <f ca="1">SUMIF(INDIRECT(F255),'1-Configuracion'!E274,INDIRECT(J255))+SUMIF(INDIRECT(H255),'1-Configuracion'!E274,INDIRECT(J255))</f>
        <v>0</v>
      </c>
      <c r="H274" s="6">
        <f t="shared" ca="1" si="196"/>
        <v>0</v>
      </c>
      <c r="I274" s="6">
        <f t="shared" ca="1" si="197"/>
        <v>0</v>
      </c>
      <c r="J274" s="6">
        <f t="shared" ca="1" si="198"/>
        <v>0</v>
      </c>
      <c r="K274" s="6">
        <f ca="1">SUMIF(INDIRECT(F255),'1-Configuracion'!E274,INDIRECT(K255))+SUMIF(INDIRECT(H255),'1-Configuracion'!E274,INDIRECT(L255))</f>
        <v>0</v>
      </c>
      <c r="L274" s="6">
        <f ca="1">SUMIF(INDIRECT(F255),'1-Configuracion'!E274,INDIRECT(L255))+SUMIF(INDIRECT(H255),'1-Configuracion'!E274,INDIRECT(K255))</f>
        <v>0</v>
      </c>
      <c r="M274" s="100">
        <f t="shared" ca="1" si="199"/>
        <v>0</v>
      </c>
      <c r="N274" s="56">
        <f t="shared" ca="1" si="200"/>
        <v>0</v>
      </c>
      <c r="P274" s="81" t="str">
        <f t="shared" si="201"/>
        <v>Sevilla F.C.</v>
      </c>
      <c r="Q274" s="85">
        <f t="shared" ca="1" si="202"/>
        <v>0</v>
      </c>
      <c r="R274" s="6">
        <f t="shared" ca="1" si="187"/>
        <v>0</v>
      </c>
      <c r="S274" s="6">
        <f t="shared" ca="1" si="188"/>
        <v>0</v>
      </c>
      <c r="T274" s="6">
        <f t="shared" ca="1" si="189"/>
        <v>0</v>
      </c>
      <c r="U274" s="6">
        <f t="shared" ca="1" si="190"/>
        <v>0</v>
      </c>
      <c r="V274" s="6">
        <f t="shared" ca="1" si="191"/>
        <v>0</v>
      </c>
      <c r="W274" s="6">
        <f t="shared" ca="1" si="192"/>
        <v>0</v>
      </c>
      <c r="X274" s="8">
        <f t="shared" ca="1" si="193"/>
        <v>0</v>
      </c>
      <c r="Y274" s="8">
        <f t="shared" ca="1" si="194"/>
        <v>0</v>
      </c>
      <c r="Z274" s="61" t="e">
        <f ca="1">MATCH(P274,AC256:AC275,0)</f>
        <v>#N/A</v>
      </c>
      <c r="AB274">
        <v>19</v>
      </c>
      <c r="AC274" s="81" t="str">
        <f ca="1">INDEX(P256:P275,MATCH(LARGE(Y256:Y275,AB274),Y256:Y275,0))</f>
        <v>Atlethic Club</v>
      </c>
      <c r="AD274" s="85">
        <f ca="1">LOOKUP(AC274,P256:P275,Q256:Q275)</f>
        <v>0</v>
      </c>
      <c r="AE274" s="6">
        <f ca="1">LOOKUP(AC274,P256:P275,R256:R275)</f>
        <v>0</v>
      </c>
      <c r="AF274" s="6">
        <f ca="1">LOOKUP(AC274,P256:P275,S256:S275)</f>
        <v>0</v>
      </c>
      <c r="AG274" s="6">
        <f ca="1">LOOKUP(AC274,P256:P275,T256:T275)</f>
        <v>0</v>
      </c>
      <c r="AH274" s="6">
        <f ca="1">LOOKUP(AC274,P256:P275,U256:U275)</f>
        <v>0</v>
      </c>
      <c r="AI274" s="6">
        <f ca="1">LOOKUP(AC274,P256:P275,V256:V275)</f>
        <v>0</v>
      </c>
      <c r="AJ274" s="6">
        <f ca="1">LOOKUP(AC274,P256:P275,W256:W275)</f>
        <v>0</v>
      </c>
      <c r="AK274" s="8">
        <f ca="1">LOOKUP(AC274,P256:P275,X256:X275)</f>
        <v>0</v>
      </c>
      <c r="AL274" s="8">
        <f ca="1">LOOKUP(AC274,P256:P275,Y256:Y275)</f>
        <v>0</v>
      </c>
    </row>
    <row r="275" spans="5:38" ht="15.75" thickBot="1" x14ac:dyDescent="0.3">
      <c r="E275" s="82" t="str">
        <f t="shared" si="195"/>
        <v>Valencia C.F.</v>
      </c>
      <c r="F275" s="86">
        <f ca="1">SUMIF(INDIRECT(F255),'1-Configuracion'!E275,INDIRECT(G255))+SUMIF(INDIRECT(H255),'1-Configuracion'!E275,INDIRECT(I255))</f>
        <v>0</v>
      </c>
      <c r="G275" s="34">
        <f ca="1">SUMIF(INDIRECT(F255),'1-Configuracion'!E275,INDIRECT(J255))+SUMIF(INDIRECT(H255),'1-Configuracion'!E275,INDIRECT(J255))</f>
        <v>0</v>
      </c>
      <c r="H275" s="34">
        <f t="shared" ca="1" si="196"/>
        <v>0</v>
      </c>
      <c r="I275" s="34">
        <f t="shared" ca="1" si="197"/>
        <v>0</v>
      </c>
      <c r="J275" s="34">
        <f t="shared" ca="1" si="198"/>
        <v>0</v>
      </c>
      <c r="K275" s="34">
        <f ca="1">SUMIF(INDIRECT(F255),'1-Configuracion'!E275,INDIRECT(K255))+SUMIF(INDIRECT(H255),'1-Configuracion'!E275,INDIRECT(L255))</f>
        <v>0</v>
      </c>
      <c r="L275" s="34">
        <f ca="1">SUMIF(INDIRECT(F255),'1-Configuracion'!E275,INDIRECT(L255))+SUMIF(INDIRECT(H255),'1-Configuracion'!E275,INDIRECT(K255))</f>
        <v>0</v>
      </c>
      <c r="M275" s="101">
        <f t="shared" ca="1" si="199"/>
        <v>0</v>
      </c>
      <c r="N275" s="57">
        <f t="shared" ca="1" si="200"/>
        <v>0</v>
      </c>
      <c r="P275" s="82" t="str">
        <f t="shared" si="201"/>
        <v>Valencia C.F.</v>
      </c>
      <c r="Q275" s="86">
        <f t="shared" ca="1" si="202"/>
        <v>0</v>
      </c>
      <c r="R275" s="34">
        <f t="shared" ca="1" si="187"/>
        <v>0</v>
      </c>
      <c r="S275" s="34">
        <f t="shared" ca="1" si="188"/>
        <v>0</v>
      </c>
      <c r="T275" s="34">
        <f t="shared" ca="1" si="189"/>
        <v>0</v>
      </c>
      <c r="U275" s="34">
        <f t="shared" ca="1" si="190"/>
        <v>0</v>
      </c>
      <c r="V275" s="34">
        <f t="shared" ca="1" si="191"/>
        <v>0</v>
      </c>
      <c r="W275" s="34">
        <f t="shared" ca="1" si="192"/>
        <v>0</v>
      </c>
      <c r="X275" s="37">
        <f t="shared" ca="1" si="193"/>
        <v>0</v>
      </c>
      <c r="Y275" s="37">
        <f t="shared" ca="1" si="194"/>
        <v>0</v>
      </c>
      <c r="Z275" s="61" t="e">
        <f ca="1">MATCH(P275,AC256:AC275,0)</f>
        <v>#N/A</v>
      </c>
      <c r="AB275">
        <v>20</v>
      </c>
      <c r="AC275" s="82" t="str">
        <f ca="1">INDEX(P256:P275,MATCH(LARGE(Y256:Y275,AB275),Y256:Y275,0))</f>
        <v>Atlethic Club</v>
      </c>
      <c r="AD275" s="86">
        <f ca="1">LOOKUP(AC275,P256:P275,Q256:Q275)</f>
        <v>0</v>
      </c>
      <c r="AE275" s="34">
        <f ca="1">LOOKUP(AC275,P256:P275,R256:R275)</f>
        <v>0</v>
      </c>
      <c r="AF275" s="34">
        <f ca="1">LOOKUP(AC275,P256:P275,S256:S275)</f>
        <v>0</v>
      </c>
      <c r="AG275" s="34">
        <f ca="1">LOOKUP(AC275,P256:P275,T256:T275)</f>
        <v>0</v>
      </c>
      <c r="AH275" s="34">
        <f ca="1">LOOKUP(AC275,P256:P275,U256:U275)</f>
        <v>0</v>
      </c>
      <c r="AI275" s="34">
        <f ca="1">LOOKUP(AC275,P256:P275,V256:V275)</f>
        <v>0</v>
      </c>
      <c r="AJ275" s="34">
        <f ca="1">LOOKUP(AC275,P256:P275,W256:W275)</f>
        <v>0</v>
      </c>
      <c r="AK275" s="37">
        <f ca="1">LOOKUP(AC275,P256:P275,X256:X275)</f>
        <v>0</v>
      </c>
      <c r="AL275" s="37">
        <f ca="1">LOOKUP(AC275,P256:P275,Y256:Y275)</f>
        <v>0</v>
      </c>
    </row>
    <row r="276" spans="5:38" ht="15.75" thickBot="1" x14ac:dyDescent="0.3"/>
    <row r="277" spans="5:38" ht="15.75" thickBot="1" x14ac:dyDescent="0.3">
      <c r="E277" s="88">
        <v>13</v>
      </c>
      <c r="F277" s="95" t="s">
        <v>21</v>
      </c>
      <c r="G277" s="95" t="s">
        <v>22</v>
      </c>
      <c r="H277" s="95" t="s">
        <v>23</v>
      </c>
      <c r="I277" s="95" t="s">
        <v>24</v>
      </c>
      <c r="J277" s="95" t="s">
        <v>25</v>
      </c>
      <c r="K277" s="95" t="s">
        <v>26</v>
      </c>
      <c r="L277" s="95" t="s">
        <v>27</v>
      </c>
      <c r="M277" s="96" t="s">
        <v>135</v>
      </c>
      <c r="N277" s="98" t="s">
        <v>136</v>
      </c>
      <c r="P277" s="88">
        <f>E277</f>
        <v>13</v>
      </c>
      <c r="Q277" s="89" t="s">
        <v>21</v>
      </c>
      <c r="R277" s="87" t="s">
        <v>22</v>
      </c>
      <c r="S277" s="83" t="s">
        <v>23</v>
      </c>
      <c r="T277" s="83" t="s">
        <v>24</v>
      </c>
      <c r="U277" s="83" t="s">
        <v>25</v>
      </c>
      <c r="V277" s="83" t="s">
        <v>26</v>
      </c>
      <c r="W277" s="83" t="s">
        <v>27</v>
      </c>
      <c r="X277" s="84" t="s">
        <v>135</v>
      </c>
      <c r="Y277" s="84" t="s">
        <v>136</v>
      </c>
      <c r="AC277" s="88">
        <f>P277</f>
        <v>13</v>
      </c>
      <c r="AD277" s="89" t="s">
        <v>21</v>
      </c>
      <c r="AE277" s="87" t="s">
        <v>22</v>
      </c>
      <c r="AF277" s="83" t="s">
        <v>23</v>
      </c>
      <c r="AG277" s="83" t="s">
        <v>24</v>
      </c>
      <c r="AH277" s="83" t="s">
        <v>25</v>
      </c>
      <c r="AI277" s="83" t="s">
        <v>26</v>
      </c>
      <c r="AJ277" s="83" t="s">
        <v>27</v>
      </c>
      <c r="AK277" s="84" t="s">
        <v>135</v>
      </c>
      <c r="AL277" s="84" t="s">
        <v>136</v>
      </c>
    </row>
    <row r="278" spans="5:38" ht="15.75" thickBot="1" x14ac:dyDescent="0.3">
      <c r="E278" s="91"/>
      <c r="F278" s="93" t="str">
        <f>'1-Rangos'!C13</f>
        <v>'1-Jornadas'!BC5:BC14</v>
      </c>
      <c r="G278" s="93" t="str">
        <f>'1-Rangos'!D13</f>
        <v>'1-Jornadas'!BA5:BA14</v>
      </c>
      <c r="H278" s="93" t="str">
        <f>'1-Rangos'!E13</f>
        <v>'1-Jornadas'!BF5:BF14</v>
      </c>
      <c r="I278" s="93" t="str">
        <f>'1-Rangos'!F13</f>
        <v>'1-Jornadas'!BH5:BH14</v>
      </c>
      <c r="J278" s="93" t="str">
        <f>'1-Rangos'!G13</f>
        <v>'1-Jornadas'!AZ5:AZ14</v>
      </c>
      <c r="K278" s="93" t="str">
        <f>'1-Rangos'!H13</f>
        <v>'1-Jornadas'!BD5:BD14</v>
      </c>
      <c r="L278" s="93" t="str">
        <f>'1-Rangos'!I13</f>
        <v>'1-Jornadas'!BE5:BE14</v>
      </c>
      <c r="M278" s="91"/>
      <c r="N278" s="91"/>
    </row>
    <row r="279" spans="5:38" x14ac:dyDescent="0.25">
      <c r="E279" s="81" t="str">
        <f>E256</f>
        <v>Atlethic Club</v>
      </c>
      <c r="F279" s="97">
        <f ca="1">SUMIF(INDIRECT(F278),'1-Configuracion'!E279,INDIRECT(G278))+SUMIF(INDIRECT(H278),'1-Configuracion'!E279,INDIRECT(I278))</f>
        <v>0</v>
      </c>
      <c r="G279" s="94">
        <f ca="1">SUMIF(INDIRECT(F278),'1-Configuracion'!E279,INDIRECT(J278))+SUMIF(INDIRECT(H278),'1-Configuracion'!E279,INDIRECT(J278))</f>
        <v>0</v>
      </c>
      <c r="H279" s="94">
        <f ca="1">IF(G279&gt;0,IF(F279=3,1,0),0)</f>
        <v>0</v>
      </c>
      <c r="I279" s="94">
        <f ca="1">IF(G279&gt;0,IF(F279=1,1,0),0)</f>
        <v>0</v>
      </c>
      <c r="J279" s="94">
        <f ca="1">IF(G279&gt;0,IF(F279=0,1,0),0)</f>
        <v>0</v>
      </c>
      <c r="K279" s="94">
        <f ca="1">SUMIF(INDIRECT(F278),'1-Configuracion'!E279,INDIRECT(K278))+SUMIF(INDIRECT(H278),'1-Configuracion'!E279,INDIRECT(L278))</f>
        <v>0</v>
      </c>
      <c r="L279" s="94">
        <f ca="1">SUMIF(INDIRECT(F278),'1-Configuracion'!E279,INDIRECT(L278))+SUMIF(INDIRECT(H278),'1-Configuracion'!E279,INDIRECT(K278))</f>
        <v>0</v>
      </c>
      <c r="M279" s="99">
        <f ca="1">K279-L279</f>
        <v>0</v>
      </c>
      <c r="N279" s="102">
        <f ca="1">F279*1000+M279*100+K279</f>
        <v>0</v>
      </c>
      <c r="P279" s="81" t="str">
        <f>E279</f>
        <v>Atlethic Club</v>
      </c>
      <c r="Q279" s="85">
        <f ca="1">F279+Q256</f>
        <v>0</v>
      </c>
      <c r="R279" s="6">
        <f t="shared" ref="R279:R298" ca="1" si="203">G279+R256</f>
        <v>0</v>
      </c>
      <c r="S279" s="6">
        <f t="shared" ref="S279:S298" ca="1" si="204">H279+S256</f>
        <v>0</v>
      </c>
      <c r="T279" s="6">
        <f t="shared" ref="T279:T298" ca="1" si="205">I279+T256</f>
        <v>0</v>
      </c>
      <c r="U279" s="6">
        <f t="shared" ref="U279:U298" ca="1" si="206">J279+U256</f>
        <v>0</v>
      </c>
      <c r="V279" s="6">
        <f t="shared" ref="V279:V298" ca="1" si="207">K279+V256</f>
        <v>0</v>
      </c>
      <c r="W279" s="6">
        <f t="shared" ref="W279:W298" ca="1" si="208">L279+W256</f>
        <v>0</v>
      </c>
      <c r="X279" s="8">
        <f t="shared" ref="X279:X298" ca="1" si="209">M279+X256</f>
        <v>0</v>
      </c>
      <c r="Y279" s="8">
        <f t="shared" ref="Y279:Y298" ca="1" si="210">N279+Y256</f>
        <v>0</v>
      </c>
      <c r="Z279" s="61">
        <f ca="1">MATCH(P279,AC279:AC298,0)</f>
        <v>1</v>
      </c>
      <c r="AB279">
        <v>1</v>
      </c>
      <c r="AC279" s="81" t="str">
        <f ca="1">INDEX(P279:P298,MATCH(LARGE(Y279:Y298,AB279),Y279:Y298,0))</f>
        <v>Atlethic Club</v>
      </c>
      <c r="AD279" s="85">
        <f ca="1">LOOKUP(AC279,P279:P298,Q279:Q298)</f>
        <v>0</v>
      </c>
      <c r="AE279" s="6">
        <f ca="1">LOOKUP(AC279,P279:P298,R279:R298)</f>
        <v>0</v>
      </c>
      <c r="AF279" s="6">
        <f ca="1">LOOKUP(AC279,P279:P298,S279:S298)</f>
        <v>0</v>
      </c>
      <c r="AG279" s="6">
        <f ca="1">LOOKUP(AC279,P279:P298,T279:T298)</f>
        <v>0</v>
      </c>
      <c r="AH279" s="6">
        <f ca="1">LOOKUP(AC279,P279:P298,U279:U298)</f>
        <v>0</v>
      </c>
      <c r="AI279" s="6">
        <f ca="1">LOOKUP(AC279,P279:P298,V279:V298)</f>
        <v>0</v>
      </c>
      <c r="AJ279" s="6">
        <f ca="1">LOOKUP(AC279,P279:P298,W279:W298)</f>
        <v>0</v>
      </c>
      <c r="AK279" s="8">
        <f ca="1">LOOKUP(AC279,P279:P298,X279:X298)</f>
        <v>0</v>
      </c>
      <c r="AL279" s="8">
        <f ca="1">LOOKUP(AC279,P279:P298,Y279:Y298)</f>
        <v>0</v>
      </c>
    </row>
    <row r="280" spans="5:38" x14ac:dyDescent="0.25">
      <c r="E280" s="81" t="str">
        <f t="shared" ref="E280:E298" si="211">E257</f>
        <v>Atlético Madrid</v>
      </c>
      <c r="F280" s="85">
        <f ca="1">SUMIF(INDIRECT(F278),'1-Configuracion'!E280,INDIRECT(G278))+SUMIF(INDIRECT(H278),'1-Configuracion'!E280,INDIRECT(I278))</f>
        <v>0</v>
      </c>
      <c r="G280" s="6">
        <f ca="1">SUMIF(INDIRECT(F278),'1-Configuracion'!E280,INDIRECT(J278))+SUMIF(INDIRECT(H278),'1-Configuracion'!E280,INDIRECT(J278))</f>
        <v>0</v>
      </c>
      <c r="H280" s="6">
        <f t="shared" ref="H280:H298" ca="1" si="212">IF(G280&gt;0,IF(F280=3,1,0),0)</f>
        <v>0</v>
      </c>
      <c r="I280" s="6">
        <f t="shared" ref="I280:I298" ca="1" si="213">IF(G280&gt;0,IF(F280=1,1,0),0)</f>
        <v>0</v>
      </c>
      <c r="J280" s="6">
        <f t="shared" ref="J280:J298" ca="1" si="214">IF(G280&gt;0,IF(F280=0,1,0),0)</f>
        <v>0</v>
      </c>
      <c r="K280" s="6">
        <f ca="1">SUMIF(INDIRECT(F278),'1-Configuracion'!E280,INDIRECT(K278))+SUMIF(INDIRECT(H278),'1-Configuracion'!E280,INDIRECT(L278))</f>
        <v>0</v>
      </c>
      <c r="L280" s="6">
        <f ca="1">SUMIF(INDIRECT(F278),'1-Configuracion'!E280,INDIRECT(L278))+SUMIF(INDIRECT(H278),'1-Configuracion'!E280,INDIRECT(K278))</f>
        <v>0</v>
      </c>
      <c r="M280" s="100">
        <f t="shared" ref="M280:M298" ca="1" si="215">K280-L280</f>
        <v>0</v>
      </c>
      <c r="N280" s="56">
        <f t="shared" ref="N280:N298" ca="1" si="216">F280*1000+M280*100+K280</f>
        <v>0</v>
      </c>
      <c r="P280" s="81" t="str">
        <f t="shared" ref="P280:P298" si="217">E280</f>
        <v>Atlético Madrid</v>
      </c>
      <c r="Q280" s="85">
        <f t="shared" ref="Q280:Q298" ca="1" si="218">F280+Q257</f>
        <v>0</v>
      </c>
      <c r="R280" s="6">
        <f t="shared" ca="1" si="203"/>
        <v>0</v>
      </c>
      <c r="S280" s="6">
        <f t="shared" ca="1" si="204"/>
        <v>0</v>
      </c>
      <c r="T280" s="6">
        <f t="shared" ca="1" si="205"/>
        <v>0</v>
      </c>
      <c r="U280" s="6">
        <f t="shared" ca="1" si="206"/>
        <v>0</v>
      </c>
      <c r="V280" s="6">
        <f t="shared" ca="1" si="207"/>
        <v>0</v>
      </c>
      <c r="W280" s="6">
        <f t="shared" ca="1" si="208"/>
        <v>0</v>
      </c>
      <c r="X280" s="8">
        <f t="shared" ca="1" si="209"/>
        <v>0</v>
      </c>
      <c r="Y280" s="8">
        <f t="shared" ca="1" si="210"/>
        <v>0</v>
      </c>
      <c r="Z280" s="61" t="e">
        <f ca="1">MATCH(P280,AC279:AC298,0)</f>
        <v>#N/A</v>
      </c>
      <c r="AB280">
        <v>2</v>
      </c>
      <c r="AC280" s="81" t="str">
        <f ca="1">INDEX(P279:P298,MATCH(LARGE(Y279:Y298,AB280),Y279:Y298,0))</f>
        <v>Atlethic Club</v>
      </c>
      <c r="AD280" s="85">
        <f ca="1">LOOKUP(AC280,P279:P298,Q279:Q298)</f>
        <v>0</v>
      </c>
      <c r="AE280" s="6">
        <f ca="1">LOOKUP(AC280,P279:P298,R279:R298)</f>
        <v>0</v>
      </c>
      <c r="AF280" s="6">
        <f ca="1">LOOKUP(AC280,P279:P298,S279:S298)</f>
        <v>0</v>
      </c>
      <c r="AG280" s="6">
        <f ca="1">LOOKUP(AC280,P279:P298,T279:T298)</f>
        <v>0</v>
      </c>
      <c r="AH280" s="6">
        <f ca="1">LOOKUP(AC280,P279:P298,U279:U298)</f>
        <v>0</v>
      </c>
      <c r="AI280" s="6">
        <f ca="1">LOOKUP(AC280,P279:P298,V279:V298)</f>
        <v>0</v>
      </c>
      <c r="AJ280" s="6">
        <f ca="1">LOOKUP(AC280,P279:P298,W279:W298)</f>
        <v>0</v>
      </c>
      <c r="AK280" s="8">
        <f ca="1">LOOKUP(AC280,P279:P298,X279:X298)</f>
        <v>0</v>
      </c>
      <c r="AL280" s="8">
        <f ca="1">LOOKUP(AC280,P279:P298,Y279:Y298)</f>
        <v>0</v>
      </c>
    </row>
    <row r="281" spans="5:38" x14ac:dyDescent="0.25">
      <c r="E281" s="81" t="str">
        <f t="shared" si="211"/>
        <v>C.A. Osasuna</v>
      </c>
      <c r="F281" s="85">
        <f ca="1">SUMIF(INDIRECT(F278),'1-Configuracion'!E281,INDIRECT(G278))+SUMIF(INDIRECT(H278),'1-Configuracion'!E281,INDIRECT(I278))</f>
        <v>0</v>
      </c>
      <c r="G281" s="6">
        <f ca="1">SUMIF(INDIRECT(F278),'1-Configuracion'!E281,INDIRECT(J278))+SUMIF(INDIRECT(H278),'1-Configuracion'!E281,INDIRECT(J278))</f>
        <v>0</v>
      </c>
      <c r="H281" s="6">
        <f t="shared" ca="1" si="212"/>
        <v>0</v>
      </c>
      <c r="I281" s="6">
        <f t="shared" ca="1" si="213"/>
        <v>0</v>
      </c>
      <c r="J281" s="6">
        <f t="shared" ca="1" si="214"/>
        <v>0</v>
      </c>
      <c r="K281" s="6">
        <f ca="1">SUMIF(INDIRECT(F278),'1-Configuracion'!E281,INDIRECT(K278))+SUMIF(INDIRECT(H278),'1-Configuracion'!E281,INDIRECT(L278))</f>
        <v>0</v>
      </c>
      <c r="L281" s="6">
        <f ca="1">SUMIF(INDIRECT(F278),'1-Configuracion'!E281,INDIRECT(L278))+SUMIF(INDIRECT(H278),'1-Configuracion'!E281,INDIRECT(K278))</f>
        <v>0</v>
      </c>
      <c r="M281" s="100">
        <f t="shared" ca="1" si="215"/>
        <v>0</v>
      </c>
      <c r="N281" s="56">
        <f t="shared" ca="1" si="216"/>
        <v>0</v>
      </c>
      <c r="P281" s="81" t="str">
        <f t="shared" si="217"/>
        <v>C.A. Osasuna</v>
      </c>
      <c r="Q281" s="85">
        <f t="shared" ca="1" si="218"/>
        <v>0</v>
      </c>
      <c r="R281" s="6">
        <f t="shared" ca="1" si="203"/>
        <v>0</v>
      </c>
      <c r="S281" s="6">
        <f t="shared" ca="1" si="204"/>
        <v>0</v>
      </c>
      <c r="T281" s="6">
        <f t="shared" ca="1" si="205"/>
        <v>0</v>
      </c>
      <c r="U281" s="6">
        <f t="shared" ca="1" si="206"/>
        <v>0</v>
      </c>
      <c r="V281" s="6">
        <f t="shared" ca="1" si="207"/>
        <v>0</v>
      </c>
      <c r="W281" s="6">
        <f t="shared" ca="1" si="208"/>
        <v>0</v>
      </c>
      <c r="X281" s="8">
        <f t="shared" ca="1" si="209"/>
        <v>0</v>
      </c>
      <c r="Y281" s="8">
        <f t="shared" ca="1" si="210"/>
        <v>0</v>
      </c>
      <c r="Z281" s="61" t="e">
        <f ca="1">MATCH(P281,AC279:AC298,0)</f>
        <v>#N/A</v>
      </c>
      <c r="AB281">
        <v>3</v>
      </c>
      <c r="AC281" s="81" t="str">
        <f ca="1">INDEX(P279:P298,MATCH(LARGE(Y279:Y298,AB281),Y279:Y298,0))</f>
        <v>Atlethic Club</v>
      </c>
      <c r="AD281" s="85">
        <f ca="1">LOOKUP(AC281,P279:P298,Q279:Q298)</f>
        <v>0</v>
      </c>
      <c r="AE281" s="6">
        <f ca="1">LOOKUP(AC281,P279:P298,R279:R298)</f>
        <v>0</v>
      </c>
      <c r="AF281" s="6">
        <f ca="1">LOOKUP(AC281,P279:P298,S279:S298)</f>
        <v>0</v>
      </c>
      <c r="AG281" s="6">
        <f ca="1">LOOKUP(AC281,P279:P298,T279:T298)</f>
        <v>0</v>
      </c>
      <c r="AH281" s="6">
        <f ca="1">LOOKUP(AC281,P279:P298,U279:U298)</f>
        <v>0</v>
      </c>
      <c r="AI281" s="6">
        <f ca="1">LOOKUP(AC281,P279:P298,V279:V298)</f>
        <v>0</v>
      </c>
      <c r="AJ281" s="6">
        <f ca="1">LOOKUP(AC281,P279:P298,W279:W298)</f>
        <v>0</v>
      </c>
      <c r="AK281" s="8">
        <f ca="1">LOOKUP(AC281,P279:P298,X279:X298)</f>
        <v>0</v>
      </c>
      <c r="AL281" s="8">
        <f ca="1">LOOKUP(AC281,P279:P298,Y279:Y298)</f>
        <v>0</v>
      </c>
    </row>
    <row r="282" spans="5:38" x14ac:dyDescent="0.25">
      <c r="E282" s="81" t="str">
        <f t="shared" si="211"/>
        <v>Celta de Vigo</v>
      </c>
      <c r="F282" s="85">
        <f ca="1">SUMIF(INDIRECT(F278),'1-Configuracion'!E282,INDIRECT(G278))+SUMIF(INDIRECT(H278),'1-Configuracion'!E282,INDIRECT(I278))</f>
        <v>0</v>
      </c>
      <c r="G282" s="6">
        <f ca="1">SUMIF(INDIRECT(F278),'1-Configuracion'!E282,INDIRECT(J278))+SUMIF(INDIRECT(H278),'1-Configuracion'!E282,INDIRECT(J278))</f>
        <v>0</v>
      </c>
      <c r="H282" s="6">
        <f t="shared" ca="1" si="212"/>
        <v>0</v>
      </c>
      <c r="I282" s="6">
        <f t="shared" ca="1" si="213"/>
        <v>0</v>
      </c>
      <c r="J282" s="6">
        <f t="shared" ca="1" si="214"/>
        <v>0</v>
      </c>
      <c r="K282" s="6">
        <f ca="1">SUMIF(INDIRECT(F278),'1-Configuracion'!E282,INDIRECT(K278))+SUMIF(INDIRECT(H278),'1-Configuracion'!E282,INDIRECT(L278))</f>
        <v>0</v>
      </c>
      <c r="L282" s="6">
        <f ca="1">SUMIF(INDIRECT(F278),'1-Configuracion'!E282,INDIRECT(L278))+SUMIF(INDIRECT(H278),'1-Configuracion'!E282,INDIRECT(K278))</f>
        <v>0</v>
      </c>
      <c r="M282" s="100">
        <f t="shared" ca="1" si="215"/>
        <v>0</v>
      </c>
      <c r="N282" s="56">
        <f t="shared" ca="1" si="216"/>
        <v>0</v>
      </c>
      <c r="P282" s="81" t="str">
        <f t="shared" si="217"/>
        <v>Celta de Vigo</v>
      </c>
      <c r="Q282" s="85">
        <f t="shared" ca="1" si="218"/>
        <v>0</v>
      </c>
      <c r="R282" s="6">
        <f t="shared" ca="1" si="203"/>
        <v>0</v>
      </c>
      <c r="S282" s="6">
        <f t="shared" ca="1" si="204"/>
        <v>0</v>
      </c>
      <c r="T282" s="6">
        <f t="shared" ca="1" si="205"/>
        <v>0</v>
      </c>
      <c r="U282" s="6">
        <f t="shared" ca="1" si="206"/>
        <v>0</v>
      </c>
      <c r="V282" s="6">
        <f t="shared" ca="1" si="207"/>
        <v>0</v>
      </c>
      <c r="W282" s="6">
        <f t="shared" ca="1" si="208"/>
        <v>0</v>
      </c>
      <c r="X282" s="8">
        <f t="shared" ca="1" si="209"/>
        <v>0</v>
      </c>
      <c r="Y282" s="8">
        <f t="shared" ca="1" si="210"/>
        <v>0</v>
      </c>
      <c r="Z282" s="61" t="e">
        <f ca="1">MATCH(P282,AC279:AC298,0)</f>
        <v>#N/A</v>
      </c>
      <c r="AB282">
        <v>4</v>
      </c>
      <c r="AC282" s="81" t="str">
        <f ca="1">INDEX(P279:P298,MATCH(LARGE(Y279:Y298,AB282),Y279:Y298,0))</f>
        <v>Atlethic Club</v>
      </c>
      <c r="AD282" s="85">
        <f ca="1">LOOKUP(AC282,P279:P298,Q279:Q298)</f>
        <v>0</v>
      </c>
      <c r="AE282" s="6">
        <f ca="1">LOOKUP(AC282,P279:P298,R279:R298)</f>
        <v>0</v>
      </c>
      <c r="AF282" s="6">
        <f ca="1">LOOKUP(AC282,P279:P298,S279:S298)</f>
        <v>0</v>
      </c>
      <c r="AG282" s="6">
        <f ca="1">LOOKUP(AC282,P279:P298,T279:T298)</f>
        <v>0</v>
      </c>
      <c r="AH282" s="6">
        <f ca="1">LOOKUP(AC282,P279:P298,U279:U298)</f>
        <v>0</v>
      </c>
      <c r="AI282" s="6">
        <f ca="1">LOOKUP(AC282,P279:P298,V279:V298)</f>
        <v>0</v>
      </c>
      <c r="AJ282" s="6">
        <f ca="1">LOOKUP(AC282,P279:P298,W279:W298)</f>
        <v>0</v>
      </c>
      <c r="AK282" s="8">
        <f ca="1">LOOKUP(AC282,P279:P298,X279:X298)</f>
        <v>0</v>
      </c>
      <c r="AL282" s="8">
        <f ca="1">LOOKUP(AC282,P279:P298,Y279:Y298)</f>
        <v>0</v>
      </c>
    </row>
    <row r="283" spans="5:38" x14ac:dyDescent="0.25">
      <c r="E283" s="81" t="str">
        <f t="shared" si="211"/>
        <v>Deportivo de la Coruña</v>
      </c>
      <c r="F283" s="85">
        <f ca="1">SUMIF(INDIRECT(F278),'1-Configuracion'!E283,INDIRECT(G278))+SUMIF(INDIRECT(H278),'1-Configuracion'!E283,INDIRECT(I278))</f>
        <v>0</v>
      </c>
      <c r="G283" s="6">
        <f ca="1">SUMIF(INDIRECT(F278),'1-Configuracion'!E283,INDIRECT(J278))+SUMIF(INDIRECT(H278),'1-Configuracion'!E283,INDIRECT(J278))</f>
        <v>0</v>
      </c>
      <c r="H283" s="6">
        <f t="shared" ca="1" si="212"/>
        <v>0</v>
      </c>
      <c r="I283" s="6">
        <f t="shared" ca="1" si="213"/>
        <v>0</v>
      </c>
      <c r="J283" s="6">
        <f t="shared" ca="1" si="214"/>
        <v>0</v>
      </c>
      <c r="K283" s="6">
        <f ca="1">SUMIF(INDIRECT(F278),'1-Configuracion'!E283,INDIRECT(K278))+SUMIF(INDIRECT(H278),'1-Configuracion'!E283,INDIRECT(L278))</f>
        <v>0</v>
      </c>
      <c r="L283" s="6">
        <f ca="1">SUMIF(INDIRECT(F278),'1-Configuracion'!E283,INDIRECT(L278))+SUMIF(INDIRECT(H278),'1-Configuracion'!E283,INDIRECT(K278))</f>
        <v>0</v>
      </c>
      <c r="M283" s="100">
        <f t="shared" ca="1" si="215"/>
        <v>0</v>
      </c>
      <c r="N283" s="56">
        <f t="shared" ca="1" si="216"/>
        <v>0</v>
      </c>
      <c r="P283" s="81" t="str">
        <f t="shared" si="217"/>
        <v>Deportivo de la Coruña</v>
      </c>
      <c r="Q283" s="85">
        <f t="shared" ca="1" si="218"/>
        <v>0</v>
      </c>
      <c r="R283" s="6">
        <f t="shared" ca="1" si="203"/>
        <v>0</v>
      </c>
      <c r="S283" s="6">
        <f t="shared" ca="1" si="204"/>
        <v>0</v>
      </c>
      <c r="T283" s="6">
        <f t="shared" ca="1" si="205"/>
        <v>0</v>
      </c>
      <c r="U283" s="6">
        <f t="shared" ca="1" si="206"/>
        <v>0</v>
      </c>
      <c r="V283" s="6">
        <f t="shared" ca="1" si="207"/>
        <v>0</v>
      </c>
      <c r="W283" s="6">
        <f t="shared" ca="1" si="208"/>
        <v>0</v>
      </c>
      <c r="X283" s="8">
        <f t="shared" ca="1" si="209"/>
        <v>0</v>
      </c>
      <c r="Y283" s="8">
        <f t="shared" ca="1" si="210"/>
        <v>0</v>
      </c>
      <c r="Z283" s="61" t="e">
        <f ca="1">MATCH(P283,AC279:AC298,0)</f>
        <v>#N/A</v>
      </c>
      <c r="AB283">
        <v>5</v>
      </c>
      <c r="AC283" s="81" t="str">
        <f ca="1">INDEX(P279:P298,MATCH(LARGE(Y279:Y298,AB283),Y279:Y298,0))</f>
        <v>Atlethic Club</v>
      </c>
      <c r="AD283" s="85">
        <f ca="1">LOOKUP(AC283,P279:P298,Q279:Q298)</f>
        <v>0</v>
      </c>
      <c r="AE283" s="6">
        <f ca="1">LOOKUP(AC283,P279:P298,R279:R298)</f>
        <v>0</v>
      </c>
      <c r="AF283" s="6">
        <f ca="1">LOOKUP(AC283,P279:P298,S279:S298)</f>
        <v>0</v>
      </c>
      <c r="AG283" s="6">
        <f ca="1">LOOKUP(AC283,P279:P298,T279:T298)</f>
        <v>0</v>
      </c>
      <c r="AH283" s="6">
        <f ca="1">LOOKUP(AC283,P279:P298,U279:U298)</f>
        <v>0</v>
      </c>
      <c r="AI283" s="6">
        <f ca="1">LOOKUP(AC283,P279:P298,V279:V298)</f>
        <v>0</v>
      </c>
      <c r="AJ283" s="6">
        <f ca="1">LOOKUP(AC283,P279:P298,W279:W298)</f>
        <v>0</v>
      </c>
      <c r="AK283" s="8">
        <f ca="1">LOOKUP(AC283,P279:P298,X279:X298)</f>
        <v>0</v>
      </c>
      <c r="AL283" s="8">
        <f ca="1">LOOKUP(AC283,P279:P298,Y279:Y298)</f>
        <v>0</v>
      </c>
    </row>
    <row r="284" spans="5:38" x14ac:dyDescent="0.25">
      <c r="E284" s="81" t="str">
        <f t="shared" si="211"/>
        <v>F.C. Barcelona</v>
      </c>
      <c r="F284" s="85">
        <f ca="1">SUMIF(INDIRECT(F278),'1-Configuracion'!E284,INDIRECT(G278))+SUMIF(INDIRECT(H278),'1-Configuracion'!E284,INDIRECT(I278))</f>
        <v>0</v>
      </c>
      <c r="G284" s="6">
        <f ca="1">SUMIF(INDIRECT(F278),'1-Configuracion'!E284,INDIRECT(J278))+SUMIF(INDIRECT(H278),'1-Configuracion'!E284,INDIRECT(J278))</f>
        <v>0</v>
      </c>
      <c r="H284" s="6">
        <f t="shared" ca="1" si="212"/>
        <v>0</v>
      </c>
      <c r="I284" s="6">
        <f t="shared" ca="1" si="213"/>
        <v>0</v>
      </c>
      <c r="J284" s="6">
        <f t="shared" ca="1" si="214"/>
        <v>0</v>
      </c>
      <c r="K284" s="6">
        <f ca="1">SUMIF(INDIRECT(F278),'1-Configuracion'!E284,INDIRECT(K278))+SUMIF(INDIRECT(H278),'1-Configuracion'!E284,INDIRECT(L278))</f>
        <v>0</v>
      </c>
      <c r="L284" s="6">
        <f ca="1">SUMIF(INDIRECT(F278),'1-Configuracion'!E284,INDIRECT(L278))+SUMIF(INDIRECT(H278),'1-Configuracion'!E284,INDIRECT(K278))</f>
        <v>0</v>
      </c>
      <c r="M284" s="100">
        <f t="shared" ca="1" si="215"/>
        <v>0</v>
      </c>
      <c r="N284" s="56">
        <f t="shared" ca="1" si="216"/>
        <v>0</v>
      </c>
      <c r="P284" s="81" t="str">
        <f t="shared" si="217"/>
        <v>F.C. Barcelona</v>
      </c>
      <c r="Q284" s="85">
        <f t="shared" ca="1" si="218"/>
        <v>0</v>
      </c>
      <c r="R284" s="6">
        <f t="shared" ca="1" si="203"/>
        <v>0</v>
      </c>
      <c r="S284" s="6">
        <f t="shared" ca="1" si="204"/>
        <v>0</v>
      </c>
      <c r="T284" s="6">
        <f t="shared" ca="1" si="205"/>
        <v>0</v>
      </c>
      <c r="U284" s="6">
        <f t="shared" ca="1" si="206"/>
        <v>0</v>
      </c>
      <c r="V284" s="6">
        <f t="shared" ca="1" si="207"/>
        <v>0</v>
      </c>
      <c r="W284" s="6">
        <f t="shared" ca="1" si="208"/>
        <v>0</v>
      </c>
      <c r="X284" s="8">
        <f t="shared" ca="1" si="209"/>
        <v>0</v>
      </c>
      <c r="Y284" s="8">
        <f t="shared" ca="1" si="210"/>
        <v>0</v>
      </c>
      <c r="Z284" s="61" t="e">
        <f ca="1">MATCH(P284,AC279:AC298,0)</f>
        <v>#N/A</v>
      </c>
      <c r="AB284">
        <v>6</v>
      </c>
      <c r="AC284" s="81" t="str">
        <f ca="1">INDEX(P279:P298,MATCH(LARGE(Y279:Y298,AB284),Y279:Y298,0))</f>
        <v>Atlethic Club</v>
      </c>
      <c r="AD284" s="85">
        <f ca="1">LOOKUP(AC284,P279:P298,Q279:Q298)</f>
        <v>0</v>
      </c>
      <c r="AE284" s="6">
        <f ca="1">LOOKUP(AC284,P279:P298,R279:R298)</f>
        <v>0</v>
      </c>
      <c r="AF284" s="6">
        <f ca="1">LOOKUP(AC284,P279:P298,S279:S298)</f>
        <v>0</v>
      </c>
      <c r="AG284" s="6">
        <f ca="1">LOOKUP(AC284,P279:P298,T279:T298)</f>
        <v>0</v>
      </c>
      <c r="AH284" s="6">
        <f ca="1">LOOKUP(AC284,P279:P298,U279:U298)</f>
        <v>0</v>
      </c>
      <c r="AI284" s="6">
        <f ca="1">LOOKUP(AC284,P279:P298,V279:V298)</f>
        <v>0</v>
      </c>
      <c r="AJ284" s="6">
        <f ca="1">LOOKUP(AC284,P279:P298,W279:W298)</f>
        <v>0</v>
      </c>
      <c r="AK284" s="8">
        <f ca="1">LOOKUP(AC284,P279:P298,X279:X298)</f>
        <v>0</v>
      </c>
      <c r="AL284" s="8">
        <f ca="1">LOOKUP(AC284,P279:P298,Y279:Y298)</f>
        <v>0</v>
      </c>
    </row>
    <row r="285" spans="5:38" x14ac:dyDescent="0.25">
      <c r="E285" s="81" t="str">
        <f t="shared" si="211"/>
        <v>Getafe C.F.</v>
      </c>
      <c r="F285" s="85">
        <f ca="1">SUMIF(INDIRECT(F278),'1-Configuracion'!E285,INDIRECT(G278))+SUMIF(INDIRECT(H278),'1-Configuracion'!E285,INDIRECT(I278))</f>
        <v>0</v>
      </c>
      <c r="G285" s="6">
        <f ca="1">SUMIF(INDIRECT(F278),'1-Configuracion'!E285,INDIRECT(J278))+SUMIF(INDIRECT(H278),'1-Configuracion'!E285,INDIRECT(J278))</f>
        <v>0</v>
      </c>
      <c r="H285" s="6">
        <f t="shared" ca="1" si="212"/>
        <v>0</v>
      </c>
      <c r="I285" s="6">
        <f t="shared" ca="1" si="213"/>
        <v>0</v>
      </c>
      <c r="J285" s="6">
        <f t="shared" ca="1" si="214"/>
        <v>0</v>
      </c>
      <c r="K285" s="6">
        <f ca="1">SUMIF(INDIRECT(F278),'1-Configuracion'!E285,INDIRECT(K278))+SUMIF(INDIRECT(H278),'1-Configuracion'!E285,INDIRECT(L278))</f>
        <v>0</v>
      </c>
      <c r="L285" s="6">
        <f ca="1">SUMIF(INDIRECT(F278),'1-Configuracion'!E285,INDIRECT(L278))+SUMIF(INDIRECT(H278),'1-Configuracion'!E285,INDIRECT(K278))</f>
        <v>0</v>
      </c>
      <c r="M285" s="100">
        <f t="shared" ca="1" si="215"/>
        <v>0</v>
      </c>
      <c r="N285" s="56">
        <f t="shared" ca="1" si="216"/>
        <v>0</v>
      </c>
      <c r="P285" s="81" t="str">
        <f t="shared" si="217"/>
        <v>Getafe C.F.</v>
      </c>
      <c r="Q285" s="85">
        <f t="shared" ca="1" si="218"/>
        <v>0</v>
      </c>
      <c r="R285" s="6">
        <f t="shared" ca="1" si="203"/>
        <v>0</v>
      </c>
      <c r="S285" s="6">
        <f t="shared" ca="1" si="204"/>
        <v>0</v>
      </c>
      <c r="T285" s="6">
        <f t="shared" ca="1" si="205"/>
        <v>0</v>
      </c>
      <c r="U285" s="6">
        <f t="shared" ca="1" si="206"/>
        <v>0</v>
      </c>
      <c r="V285" s="6">
        <f t="shared" ca="1" si="207"/>
        <v>0</v>
      </c>
      <c r="W285" s="6">
        <f t="shared" ca="1" si="208"/>
        <v>0</v>
      </c>
      <c r="X285" s="8">
        <f t="shared" ca="1" si="209"/>
        <v>0</v>
      </c>
      <c r="Y285" s="8">
        <f t="shared" ca="1" si="210"/>
        <v>0</v>
      </c>
      <c r="Z285" s="61" t="e">
        <f ca="1">MATCH(P285,AC279:AC298,0)</f>
        <v>#N/A</v>
      </c>
      <c r="AB285">
        <v>7</v>
      </c>
      <c r="AC285" s="81" t="str">
        <f ca="1">INDEX(P279:P298,MATCH(LARGE(Y279:Y298,AB285),Y279:Y298,0))</f>
        <v>Atlethic Club</v>
      </c>
      <c r="AD285" s="85">
        <f ca="1">LOOKUP(AC285,P279:P298,Q279:Q298)</f>
        <v>0</v>
      </c>
      <c r="AE285" s="6">
        <f ca="1">LOOKUP(AC285,P279:P298,R279:R298)</f>
        <v>0</v>
      </c>
      <c r="AF285" s="6">
        <f ca="1">LOOKUP(AC285,P279:P298,S279:S298)</f>
        <v>0</v>
      </c>
      <c r="AG285" s="6">
        <f ca="1">LOOKUP(AC285,P279:P298,T279:T298)</f>
        <v>0</v>
      </c>
      <c r="AH285" s="6">
        <f ca="1">LOOKUP(AC285,P279:P298,U279:U298)</f>
        <v>0</v>
      </c>
      <c r="AI285" s="6">
        <f ca="1">LOOKUP(AC285,P279:P298,V279:V298)</f>
        <v>0</v>
      </c>
      <c r="AJ285" s="6">
        <f ca="1">LOOKUP(AC285,P279:P298,W279:W298)</f>
        <v>0</v>
      </c>
      <c r="AK285" s="8">
        <f ca="1">LOOKUP(AC285,P279:P298,X279:X298)</f>
        <v>0</v>
      </c>
      <c r="AL285" s="8">
        <f ca="1">LOOKUP(AC285,P279:P298,Y279:Y298)</f>
        <v>0</v>
      </c>
    </row>
    <row r="286" spans="5:38" x14ac:dyDescent="0.25">
      <c r="E286" s="81" t="str">
        <f t="shared" si="211"/>
        <v>Granada C.F.</v>
      </c>
      <c r="F286" s="85">
        <f ca="1">SUMIF(INDIRECT(F278),'1-Configuracion'!E286,INDIRECT(G278))+SUMIF(INDIRECT(H278),'1-Configuracion'!E286,INDIRECT(I278))</f>
        <v>0</v>
      </c>
      <c r="G286" s="6">
        <f ca="1">SUMIF(INDIRECT(F278),'1-Configuracion'!E286,INDIRECT(J278))+SUMIF(INDIRECT(H278),'1-Configuracion'!E286,INDIRECT(J278))</f>
        <v>0</v>
      </c>
      <c r="H286" s="6">
        <f t="shared" ca="1" si="212"/>
        <v>0</v>
      </c>
      <c r="I286" s="6">
        <f t="shared" ca="1" si="213"/>
        <v>0</v>
      </c>
      <c r="J286" s="6">
        <f t="shared" ca="1" si="214"/>
        <v>0</v>
      </c>
      <c r="K286" s="6">
        <f ca="1">SUMIF(INDIRECT(F278),'1-Configuracion'!E286,INDIRECT(K278))+SUMIF(INDIRECT(H278),'1-Configuracion'!E286,INDIRECT(L278))</f>
        <v>0</v>
      </c>
      <c r="L286" s="6">
        <f ca="1">SUMIF(INDIRECT(F278),'1-Configuracion'!E286,INDIRECT(L278))+SUMIF(INDIRECT(H278),'1-Configuracion'!E286,INDIRECT(K278))</f>
        <v>0</v>
      </c>
      <c r="M286" s="100">
        <f t="shared" ca="1" si="215"/>
        <v>0</v>
      </c>
      <c r="N286" s="56">
        <f t="shared" ca="1" si="216"/>
        <v>0</v>
      </c>
      <c r="P286" s="81" t="str">
        <f t="shared" si="217"/>
        <v>Granada C.F.</v>
      </c>
      <c r="Q286" s="85">
        <f t="shared" ca="1" si="218"/>
        <v>0</v>
      </c>
      <c r="R286" s="6">
        <f t="shared" ca="1" si="203"/>
        <v>0</v>
      </c>
      <c r="S286" s="6">
        <f t="shared" ca="1" si="204"/>
        <v>0</v>
      </c>
      <c r="T286" s="6">
        <f t="shared" ca="1" si="205"/>
        <v>0</v>
      </c>
      <c r="U286" s="6">
        <f t="shared" ca="1" si="206"/>
        <v>0</v>
      </c>
      <c r="V286" s="6">
        <f t="shared" ca="1" si="207"/>
        <v>0</v>
      </c>
      <c r="W286" s="6">
        <f t="shared" ca="1" si="208"/>
        <v>0</v>
      </c>
      <c r="X286" s="8">
        <f t="shared" ca="1" si="209"/>
        <v>0</v>
      </c>
      <c r="Y286" s="8">
        <f t="shared" ca="1" si="210"/>
        <v>0</v>
      </c>
      <c r="Z286" s="61" t="e">
        <f ca="1">MATCH(P286,AC279:AC298,0)</f>
        <v>#N/A</v>
      </c>
      <c r="AB286">
        <v>8</v>
      </c>
      <c r="AC286" s="81" t="str">
        <f ca="1">INDEX(P279:P298,MATCH(LARGE(Y279:Y298,AB286),Y279:Y298,0))</f>
        <v>Atlethic Club</v>
      </c>
      <c r="AD286" s="85">
        <f ca="1">LOOKUP(AC286,P279:P298,Q279:Q298)</f>
        <v>0</v>
      </c>
      <c r="AE286" s="6">
        <f ca="1">LOOKUP(AC286,P279:P298,R279:R298)</f>
        <v>0</v>
      </c>
      <c r="AF286" s="6">
        <f ca="1">LOOKUP(AC286,P279:P298,S279:S298)</f>
        <v>0</v>
      </c>
      <c r="AG286" s="6">
        <f ca="1">LOOKUP(AC286,P279:P298,T279:T298)</f>
        <v>0</v>
      </c>
      <c r="AH286" s="6">
        <f ca="1">LOOKUP(AC286,P279:P298,U279:U298)</f>
        <v>0</v>
      </c>
      <c r="AI286" s="6">
        <f ca="1">LOOKUP(AC286,P279:P298,V279:V298)</f>
        <v>0</v>
      </c>
      <c r="AJ286" s="6">
        <f ca="1">LOOKUP(AC286,P279:P298,W279:W298)</f>
        <v>0</v>
      </c>
      <c r="AK286" s="8">
        <f ca="1">LOOKUP(AC286,P279:P298,X279:X298)</f>
        <v>0</v>
      </c>
      <c r="AL286" s="8">
        <f ca="1">LOOKUP(AC286,P279:P298,Y279:Y298)</f>
        <v>0</v>
      </c>
    </row>
    <row r="287" spans="5:38" x14ac:dyDescent="0.25">
      <c r="E287" s="81" t="str">
        <f t="shared" si="211"/>
        <v>Levante U.D.</v>
      </c>
      <c r="F287" s="85">
        <f ca="1">SUMIF(INDIRECT(F278),'1-Configuracion'!E287,INDIRECT(G278))+SUMIF(INDIRECT(H278),'1-Configuracion'!E287,INDIRECT(I278))</f>
        <v>0</v>
      </c>
      <c r="G287" s="6">
        <f ca="1">SUMIF(INDIRECT(F278),'1-Configuracion'!E287,INDIRECT(J278))+SUMIF(INDIRECT(H278),'1-Configuracion'!E287,INDIRECT(J278))</f>
        <v>0</v>
      </c>
      <c r="H287" s="6">
        <f t="shared" ca="1" si="212"/>
        <v>0</v>
      </c>
      <c r="I287" s="6">
        <f t="shared" ca="1" si="213"/>
        <v>0</v>
      </c>
      <c r="J287" s="6">
        <f t="shared" ca="1" si="214"/>
        <v>0</v>
      </c>
      <c r="K287" s="6">
        <f ca="1">SUMIF(INDIRECT(F278),'1-Configuracion'!E287,INDIRECT(K278))+SUMIF(INDIRECT(H278),'1-Configuracion'!E287,INDIRECT(L278))</f>
        <v>0</v>
      </c>
      <c r="L287" s="6">
        <f ca="1">SUMIF(INDIRECT(F278),'1-Configuracion'!E287,INDIRECT(L278))+SUMIF(INDIRECT(H278),'1-Configuracion'!E287,INDIRECT(K278))</f>
        <v>0</v>
      </c>
      <c r="M287" s="100">
        <f t="shared" ca="1" si="215"/>
        <v>0</v>
      </c>
      <c r="N287" s="56">
        <f t="shared" ca="1" si="216"/>
        <v>0</v>
      </c>
      <c r="P287" s="81" t="str">
        <f t="shared" si="217"/>
        <v>Levante U.D.</v>
      </c>
      <c r="Q287" s="85">
        <f t="shared" ca="1" si="218"/>
        <v>0</v>
      </c>
      <c r="R287" s="6">
        <f t="shared" ca="1" si="203"/>
        <v>0</v>
      </c>
      <c r="S287" s="6">
        <f t="shared" ca="1" si="204"/>
        <v>0</v>
      </c>
      <c r="T287" s="6">
        <f t="shared" ca="1" si="205"/>
        <v>0</v>
      </c>
      <c r="U287" s="6">
        <f t="shared" ca="1" si="206"/>
        <v>0</v>
      </c>
      <c r="V287" s="6">
        <f t="shared" ca="1" si="207"/>
        <v>0</v>
      </c>
      <c r="W287" s="6">
        <f t="shared" ca="1" si="208"/>
        <v>0</v>
      </c>
      <c r="X287" s="8">
        <f t="shared" ca="1" si="209"/>
        <v>0</v>
      </c>
      <c r="Y287" s="8">
        <f t="shared" ca="1" si="210"/>
        <v>0</v>
      </c>
      <c r="Z287" s="61" t="e">
        <f ca="1">MATCH(P287,AC279:AC298,0)</f>
        <v>#N/A</v>
      </c>
      <c r="AB287">
        <v>9</v>
      </c>
      <c r="AC287" s="81" t="str">
        <f ca="1">INDEX(P279:P298,MATCH(LARGE(Y279:Y298,AB287),Y279:Y298,0))</f>
        <v>Atlethic Club</v>
      </c>
      <c r="AD287" s="85">
        <f ca="1">LOOKUP(AC287,P279:P298,Q279:Q298)</f>
        <v>0</v>
      </c>
      <c r="AE287" s="6">
        <f ca="1">LOOKUP(AC287,P279:P298,R279:R298)</f>
        <v>0</v>
      </c>
      <c r="AF287" s="6">
        <f ca="1">LOOKUP(AC287,P279:P298,S279:S298)</f>
        <v>0</v>
      </c>
      <c r="AG287" s="6">
        <f ca="1">LOOKUP(AC287,P279:P298,T279:T298)</f>
        <v>0</v>
      </c>
      <c r="AH287" s="6">
        <f ca="1">LOOKUP(AC287,P279:P298,U279:U298)</f>
        <v>0</v>
      </c>
      <c r="AI287" s="6">
        <f ca="1">LOOKUP(AC287,P279:P298,V279:V298)</f>
        <v>0</v>
      </c>
      <c r="AJ287" s="6">
        <f ca="1">LOOKUP(AC287,P279:P298,W279:W298)</f>
        <v>0</v>
      </c>
      <c r="AK287" s="8">
        <f ca="1">LOOKUP(AC287,P279:P298,X279:X298)</f>
        <v>0</v>
      </c>
      <c r="AL287" s="8">
        <f ca="1">LOOKUP(AC287,P279:P298,Y279:Y298)</f>
        <v>0</v>
      </c>
    </row>
    <row r="288" spans="5:38" x14ac:dyDescent="0.25">
      <c r="E288" s="81" t="str">
        <f t="shared" si="211"/>
        <v>Málaga C.F.</v>
      </c>
      <c r="F288" s="85">
        <f ca="1">SUMIF(INDIRECT(F278),'1-Configuracion'!E288,INDIRECT(G278))+SUMIF(INDIRECT(H278),'1-Configuracion'!E288,INDIRECT(I278))</f>
        <v>0</v>
      </c>
      <c r="G288" s="6">
        <f ca="1">SUMIF(INDIRECT(F278),'1-Configuracion'!E288,INDIRECT(J278))+SUMIF(INDIRECT(H278),'1-Configuracion'!E288,INDIRECT(J278))</f>
        <v>0</v>
      </c>
      <c r="H288" s="6">
        <f t="shared" ca="1" si="212"/>
        <v>0</v>
      </c>
      <c r="I288" s="6">
        <f t="shared" ca="1" si="213"/>
        <v>0</v>
      </c>
      <c r="J288" s="6">
        <f t="shared" ca="1" si="214"/>
        <v>0</v>
      </c>
      <c r="K288" s="6">
        <f ca="1">SUMIF(INDIRECT(F278),'1-Configuracion'!E288,INDIRECT(K278))+SUMIF(INDIRECT(H278),'1-Configuracion'!E288,INDIRECT(L278))</f>
        <v>0</v>
      </c>
      <c r="L288" s="6">
        <f ca="1">SUMIF(INDIRECT(F278),'1-Configuracion'!E288,INDIRECT(L278))+SUMIF(INDIRECT(H278),'1-Configuracion'!E288,INDIRECT(K278))</f>
        <v>0</v>
      </c>
      <c r="M288" s="100">
        <f t="shared" ca="1" si="215"/>
        <v>0</v>
      </c>
      <c r="N288" s="56">
        <f t="shared" ca="1" si="216"/>
        <v>0</v>
      </c>
      <c r="P288" s="81" t="str">
        <f t="shared" si="217"/>
        <v>Málaga C.F.</v>
      </c>
      <c r="Q288" s="85">
        <f t="shared" ca="1" si="218"/>
        <v>0</v>
      </c>
      <c r="R288" s="6">
        <f t="shared" ca="1" si="203"/>
        <v>0</v>
      </c>
      <c r="S288" s="6">
        <f t="shared" ca="1" si="204"/>
        <v>0</v>
      </c>
      <c r="T288" s="6">
        <f t="shared" ca="1" si="205"/>
        <v>0</v>
      </c>
      <c r="U288" s="6">
        <f t="shared" ca="1" si="206"/>
        <v>0</v>
      </c>
      <c r="V288" s="6">
        <f t="shared" ca="1" si="207"/>
        <v>0</v>
      </c>
      <c r="W288" s="6">
        <f t="shared" ca="1" si="208"/>
        <v>0</v>
      </c>
      <c r="X288" s="8">
        <f t="shared" ca="1" si="209"/>
        <v>0</v>
      </c>
      <c r="Y288" s="8">
        <f t="shared" ca="1" si="210"/>
        <v>0</v>
      </c>
      <c r="Z288" s="61" t="e">
        <f ca="1">MATCH(P288,AC279:AC298,0)</f>
        <v>#N/A</v>
      </c>
      <c r="AB288">
        <v>10</v>
      </c>
      <c r="AC288" s="81" t="str">
        <f ca="1">INDEX(P279:P298,MATCH(LARGE(Y279:Y298,AB288),Y279:Y298,0))</f>
        <v>Atlethic Club</v>
      </c>
      <c r="AD288" s="85">
        <f ca="1">LOOKUP(AC288,P279:P298,Q279:Q298)</f>
        <v>0</v>
      </c>
      <c r="AE288" s="6">
        <f ca="1">LOOKUP(AC288,P279:P298,R279:R298)</f>
        <v>0</v>
      </c>
      <c r="AF288" s="6">
        <f ca="1">LOOKUP(AC288,P279:P298,S279:S298)</f>
        <v>0</v>
      </c>
      <c r="AG288" s="6">
        <f ca="1">LOOKUP(AC288,P279:P298,T279:T298)</f>
        <v>0</v>
      </c>
      <c r="AH288" s="6">
        <f ca="1">LOOKUP(AC288,P279:P298,U279:U298)</f>
        <v>0</v>
      </c>
      <c r="AI288" s="6">
        <f ca="1">LOOKUP(AC288,P279:P298,V279:V298)</f>
        <v>0</v>
      </c>
      <c r="AJ288" s="6">
        <f ca="1">LOOKUP(AC288,P279:P298,W279:W298)</f>
        <v>0</v>
      </c>
      <c r="AK288" s="8">
        <f ca="1">LOOKUP(AC288,P279:P298,X279:X298)</f>
        <v>0</v>
      </c>
      <c r="AL288" s="8">
        <f ca="1">LOOKUP(AC288,P279:P298,Y279:Y298)</f>
        <v>0</v>
      </c>
    </row>
    <row r="289" spans="5:38" x14ac:dyDescent="0.25">
      <c r="E289" s="81" t="str">
        <f t="shared" si="211"/>
        <v>R.C.D. Español</v>
      </c>
      <c r="F289" s="85">
        <f ca="1">SUMIF(INDIRECT(F278),'1-Configuracion'!E289,INDIRECT(G278))+SUMIF(INDIRECT(H278),'1-Configuracion'!E289,INDIRECT(I278))</f>
        <v>0</v>
      </c>
      <c r="G289" s="6">
        <f ca="1">SUMIF(INDIRECT(F278),'1-Configuracion'!E289,INDIRECT(J278))+SUMIF(INDIRECT(H278),'1-Configuracion'!E289,INDIRECT(J278))</f>
        <v>0</v>
      </c>
      <c r="H289" s="6">
        <f t="shared" ca="1" si="212"/>
        <v>0</v>
      </c>
      <c r="I289" s="6">
        <f t="shared" ca="1" si="213"/>
        <v>0</v>
      </c>
      <c r="J289" s="6">
        <f t="shared" ca="1" si="214"/>
        <v>0</v>
      </c>
      <c r="K289" s="6">
        <f ca="1">SUMIF(INDIRECT(F278),'1-Configuracion'!E289,INDIRECT(K278))+SUMIF(INDIRECT(H278),'1-Configuracion'!E289,INDIRECT(L278))</f>
        <v>0</v>
      </c>
      <c r="L289" s="6">
        <f ca="1">SUMIF(INDIRECT(F278),'1-Configuracion'!E289,INDIRECT(L278))+SUMIF(INDIRECT(H278),'1-Configuracion'!E289,INDIRECT(K278))</f>
        <v>0</v>
      </c>
      <c r="M289" s="100">
        <f t="shared" ca="1" si="215"/>
        <v>0</v>
      </c>
      <c r="N289" s="56">
        <f t="shared" ca="1" si="216"/>
        <v>0</v>
      </c>
      <c r="P289" s="81" t="str">
        <f t="shared" si="217"/>
        <v>R.C.D. Español</v>
      </c>
      <c r="Q289" s="85">
        <f t="shared" ca="1" si="218"/>
        <v>0</v>
      </c>
      <c r="R289" s="6">
        <f t="shared" ca="1" si="203"/>
        <v>0</v>
      </c>
      <c r="S289" s="6">
        <f t="shared" ca="1" si="204"/>
        <v>0</v>
      </c>
      <c r="T289" s="6">
        <f t="shared" ca="1" si="205"/>
        <v>0</v>
      </c>
      <c r="U289" s="6">
        <f t="shared" ca="1" si="206"/>
        <v>0</v>
      </c>
      <c r="V289" s="6">
        <f t="shared" ca="1" si="207"/>
        <v>0</v>
      </c>
      <c r="W289" s="6">
        <f t="shared" ca="1" si="208"/>
        <v>0</v>
      </c>
      <c r="X289" s="8">
        <f t="shared" ca="1" si="209"/>
        <v>0</v>
      </c>
      <c r="Y289" s="8">
        <f t="shared" ca="1" si="210"/>
        <v>0</v>
      </c>
      <c r="Z289" s="61" t="e">
        <f ca="1">MATCH(P289,AC279:AC298,0)</f>
        <v>#N/A</v>
      </c>
      <c r="AB289">
        <v>11</v>
      </c>
      <c r="AC289" s="81" t="str">
        <f ca="1">INDEX(P279:P298,MATCH(LARGE(Y279:Y298,AB289),Y279:Y298,0))</f>
        <v>Atlethic Club</v>
      </c>
      <c r="AD289" s="85">
        <f ca="1">LOOKUP(AC289,P279:P298,Q279:Q298)</f>
        <v>0</v>
      </c>
      <c r="AE289" s="6">
        <f ca="1">LOOKUP(AC289,P279:P298,R279:R298)</f>
        <v>0</v>
      </c>
      <c r="AF289" s="6">
        <f ca="1">LOOKUP(AC289,P279:P298,S279:S298)</f>
        <v>0</v>
      </c>
      <c r="AG289" s="6">
        <f ca="1">LOOKUP(AC289,P279:P298,T279:T298)</f>
        <v>0</v>
      </c>
      <c r="AH289" s="6">
        <f ca="1">LOOKUP(AC289,P279:P298,U279:U298)</f>
        <v>0</v>
      </c>
      <c r="AI289" s="6">
        <f ca="1">LOOKUP(AC289,P279:P298,V279:V298)</f>
        <v>0</v>
      </c>
      <c r="AJ289" s="6">
        <f ca="1">LOOKUP(AC289,P279:P298,W279:W298)</f>
        <v>0</v>
      </c>
      <c r="AK289" s="8">
        <f ca="1">LOOKUP(AC289,P279:P298,X279:X298)</f>
        <v>0</v>
      </c>
      <c r="AL289" s="8">
        <f ca="1">LOOKUP(AC289,P279:P298,Y279:Y298)</f>
        <v>0</v>
      </c>
    </row>
    <row r="290" spans="5:38" x14ac:dyDescent="0.25">
      <c r="E290" s="81" t="str">
        <f t="shared" si="211"/>
        <v>R.C.D.Mallorca</v>
      </c>
      <c r="F290" s="85">
        <f ca="1">SUMIF(INDIRECT(F278),'1-Configuracion'!E290,INDIRECT(G278))+SUMIF(INDIRECT(H278),'1-Configuracion'!E290,INDIRECT(I278))</f>
        <v>0</v>
      </c>
      <c r="G290" s="6">
        <f ca="1">SUMIF(INDIRECT(F278),'1-Configuracion'!E290,INDIRECT(J278))+SUMIF(INDIRECT(H278),'1-Configuracion'!E290,INDIRECT(J278))</f>
        <v>0</v>
      </c>
      <c r="H290" s="6">
        <f t="shared" ca="1" si="212"/>
        <v>0</v>
      </c>
      <c r="I290" s="6">
        <f t="shared" ca="1" si="213"/>
        <v>0</v>
      </c>
      <c r="J290" s="6">
        <f t="shared" ca="1" si="214"/>
        <v>0</v>
      </c>
      <c r="K290" s="6">
        <f ca="1">SUMIF(INDIRECT(F278),'1-Configuracion'!E290,INDIRECT(K278))+SUMIF(INDIRECT(H278),'1-Configuracion'!E290,INDIRECT(L278))</f>
        <v>0</v>
      </c>
      <c r="L290" s="6">
        <f ca="1">SUMIF(INDIRECT(F278),'1-Configuracion'!E290,INDIRECT(L278))+SUMIF(INDIRECT(H278),'1-Configuracion'!E290,INDIRECT(K278))</f>
        <v>0</v>
      </c>
      <c r="M290" s="100">
        <f t="shared" ca="1" si="215"/>
        <v>0</v>
      </c>
      <c r="N290" s="56">
        <f t="shared" ca="1" si="216"/>
        <v>0</v>
      </c>
      <c r="P290" s="81" t="str">
        <f t="shared" si="217"/>
        <v>R.C.D.Mallorca</v>
      </c>
      <c r="Q290" s="85">
        <f t="shared" ca="1" si="218"/>
        <v>0</v>
      </c>
      <c r="R290" s="6">
        <f t="shared" ca="1" si="203"/>
        <v>0</v>
      </c>
      <c r="S290" s="6">
        <f t="shared" ca="1" si="204"/>
        <v>0</v>
      </c>
      <c r="T290" s="6">
        <f t="shared" ca="1" si="205"/>
        <v>0</v>
      </c>
      <c r="U290" s="6">
        <f t="shared" ca="1" si="206"/>
        <v>0</v>
      </c>
      <c r="V290" s="6">
        <f t="shared" ca="1" si="207"/>
        <v>0</v>
      </c>
      <c r="W290" s="6">
        <f t="shared" ca="1" si="208"/>
        <v>0</v>
      </c>
      <c r="X290" s="8">
        <f t="shared" ca="1" si="209"/>
        <v>0</v>
      </c>
      <c r="Y290" s="8">
        <f t="shared" ca="1" si="210"/>
        <v>0</v>
      </c>
      <c r="Z290" s="61" t="e">
        <f ca="1">MATCH(P290,AC279:AC298,0)</f>
        <v>#N/A</v>
      </c>
      <c r="AB290">
        <v>12</v>
      </c>
      <c r="AC290" s="81" t="str">
        <f ca="1">INDEX(P279:P298,MATCH(LARGE(Y279:Y298,AB290),Y279:Y298,0))</f>
        <v>Atlethic Club</v>
      </c>
      <c r="AD290" s="85">
        <f ca="1">LOOKUP(AC290,P279:P298,Q279:Q298)</f>
        <v>0</v>
      </c>
      <c r="AE290" s="6">
        <f ca="1">LOOKUP(AC290,P279:P298,R279:R298)</f>
        <v>0</v>
      </c>
      <c r="AF290" s="6">
        <f ca="1">LOOKUP(AC290,P279:P298,S279:S298)</f>
        <v>0</v>
      </c>
      <c r="AG290" s="6">
        <f ca="1">LOOKUP(AC290,P279:P298,T279:T298)</f>
        <v>0</v>
      </c>
      <c r="AH290" s="6">
        <f ca="1">LOOKUP(AC290,P279:P298,U279:U298)</f>
        <v>0</v>
      </c>
      <c r="AI290" s="6">
        <f ca="1">LOOKUP(AC290,P279:P298,V279:V298)</f>
        <v>0</v>
      </c>
      <c r="AJ290" s="6">
        <f ca="1">LOOKUP(AC290,P279:P298,W279:W298)</f>
        <v>0</v>
      </c>
      <c r="AK290" s="8">
        <f ca="1">LOOKUP(AC290,P279:P298,X279:X298)</f>
        <v>0</v>
      </c>
      <c r="AL290" s="8">
        <f ca="1">LOOKUP(AC290,P279:P298,Y279:Y298)</f>
        <v>0</v>
      </c>
    </row>
    <row r="291" spans="5:38" x14ac:dyDescent="0.25">
      <c r="E291" s="81" t="str">
        <f t="shared" si="211"/>
        <v>Rayo Vallecano</v>
      </c>
      <c r="F291" s="85">
        <f ca="1">SUMIF(INDIRECT(F278),'1-Configuracion'!E291,INDIRECT(G278))+SUMIF(INDIRECT(H278),'1-Configuracion'!E291,INDIRECT(I278))</f>
        <v>0</v>
      </c>
      <c r="G291" s="6">
        <f ca="1">SUMIF(INDIRECT(F278),'1-Configuracion'!E291,INDIRECT(J278))+SUMIF(INDIRECT(H278),'1-Configuracion'!E291,INDIRECT(J278))</f>
        <v>0</v>
      </c>
      <c r="H291" s="6">
        <f t="shared" ca="1" si="212"/>
        <v>0</v>
      </c>
      <c r="I291" s="6">
        <f t="shared" ca="1" si="213"/>
        <v>0</v>
      </c>
      <c r="J291" s="6">
        <f t="shared" ca="1" si="214"/>
        <v>0</v>
      </c>
      <c r="K291" s="6">
        <f ca="1">SUMIF(INDIRECT(F278),'1-Configuracion'!E291,INDIRECT(K278))+SUMIF(INDIRECT(H278),'1-Configuracion'!E291,INDIRECT(L278))</f>
        <v>0</v>
      </c>
      <c r="L291" s="6">
        <f ca="1">SUMIF(INDIRECT(F278),'1-Configuracion'!E291,INDIRECT(L278))+SUMIF(INDIRECT(H278),'1-Configuracion'!E291,INDIRECT(K278))</f>
        <v>0</v>
      </c>
      <c r="M291" s="100">
        <f t="shared" ca="1" si="215"/>
        <v>0</v>
      </c>
      <c r="N291" s="56">
        <f t="shared" ca="1" si="216"/>
        <v>0</v>
      </c>
      <c r="P291" s="81" t="str">
        <f t="shared" si="217"/>
        <v>Rayo Vallecano</v>
      </c>
      <c r="Q291" s="85">
        <f t="shared" ca="1" si="218"/>
        <v>0</v>
      </c>
      <c r="R291" s="6">
        <f t="shared" ca="1" si="203"/>
        <v>0</v>
      </c>
      <c r="S291" s="6">
        <f t="shared" ca="1" si="204"/>
        <v>0</v>
      </c>
      <c r="T291" s="6">
        <f t="shared" ca="1" si="205"/>
        <v>0</v>
      </c>
      <c r="U291" s="6">
        <f t="shared" ca="1" si="206"/>
        <v>0</v>
      </c>
      <c r="V291" s="6">
        <f t="shared" ca="1" si="207"/>
        <v>0</v>
      </c>
      <c r="W291" s="6">
        <f t="shared" ca="1" si="208"/>
        <v>0</v>
      </c>
      <c r="X291" s="8">
        <f t="shared" ca="1" si="209"/>
        <v>0</v>
      </c>
      <c r="Y291" s="8">
        <f t="shared" ca="1" si="210"/>
        <v>0</v>
      </c>
      <c r="Z291" s="61" t="e">
        <f ca="1">MATCH(P291,AC279:AC298,0)</f>
        <v>#N/A</v>
      </c>
      <c r="AB291">
        <v>13</v>
      </c>
      <c r="AC291" s="81" t="str">
        <f ca="1">INDEX(P279:P298,MATCH(LARGE(Y279:Y298,AB291),Y279:Y298,0))</f>
        <v>Atlethic Club</v>
      </c>
      <c r="AD291" s="85">
        <f ca="1">LOOKUP(AC291,P279:P298,Q279:Q298)</f>
        <v>0</v>
      </c>
      <c r="AE291" s="6">
        <f ca="1">LOOKUP(AC291,P279:P298,R279:R298)</f>
        <v>0</v>
      </c>
      <c r="AF291" s="6">
        <f ca="1">LOOKUP(AC291,P279:P298,S279:S298)</f>
        <v>0</v>
      </c>
      <c r="AG291" s="6">
        <f ca="1">LOOKUP(AC291,P279:P298,T279:T298)</f>
        <v>0</v>
      </c>
      <c r="AH291" s="6">
        <f ca="1">LOOKUP(AC291,P279:P298,U279:U298)</f>
        <v>0</v>
      </c>
      <c r="AI291" s="6">
        <f ca="1">LOOKUP(AC291,P279:P298,V279:V298)</f>
        <v>0</v>
      </c>
      <c r="AJ291" s="6">
        <f ca="1">LOOKUP(AC291,P279:P298,W279:W298)</f>
        <v>0</v>
      </c>
      <c r="AK291" s="8">
        <f ca="1">LOOKUP(AC291,P279:P298,X279:X298)</f>
        <v>0</v>
      </c>
      <c r="AL291" s="8">
        <f ca="1">LOOKUP(AC291,P279:P298,Y279:Y298)</f>
        <v>0</v>
      </c>
    </row>
    <row r="292" spans="5:38" x14ac:dyDescent="0.25">
      <c r="E292" s="81" t="str">
        <f t="shared" si="211"/>
        <v>Real Betis Balompié</v>
      </c>
      <c r="F292" s="85">
        <f ca="1">SUMIF(INDIRECT(F278),'1-Configuracion'!E292,INDIRECT(G278))+SUMIF(INDIRECT(H278),'1-Configuracion'!E292,INDIRECT(I278))</f>
        <v>0</v>
      </c>
      <c r="G292" s="6">
        <f ca="1">SUMIF(INDIRECT(F278),'1-Configuracion'!E292,INDIRECT(J278))+SUMIF(INDIRECT(H278),'1-Configuracion'!E292,INDIRECT(J278))</f>
        <v>0</v>
      </c>
      <c r="H292" s="6">
        <f t="shared" ca="1" si="212"/>
        <v>0</v>
      </c>
      <c r="I292" s="6">
        <f t="shared" ca="1" si="213"/>
        <v>0</v>
      </c>
      <c r="J292" s="6">
        <f t="shared" ca="1" si="214"/>
        <v>0</v>
      </c>
      <c r="K292" s="6">
        <f ca="1">SUMIF(INDIRECT(F278),'1-Configuracion'!E292,INDIRECT(K278))+SUMIF(INDIRECT(H278),'1-Configuracion'!E292,INDIRECT(L278))</f>
        <v>0</v>
      </c>
      <c r="L292" s="6">
        <f ca="1">SUMIF(INDIRECT(F278),'1-Configuracion'!E292,INDIRECT(L278))+SUMIF(INDIRECT(H278),'1-Configuracion'!E292,INDIRECT(K278))</f>
        <v>0</v>
      </c>
      <c r="M292" s="100">
        <f t="shared" ca="1" si="215"/>
        <v>0</v>
      </c>
      <c r="N292" s="56">
        <f t="shared" ca="1" si="216"/>
        <v>0</v>
      </c>
      <c r="P292" s="81" t="str">
        <f t="shared" si="217"/>
        <v>Real Betis Balompié</v>
      </c>
      <c r="Q292" s="85">
        <f t="shared" ca="1" si="218"/>
        <v>0</v>
      </c>
      <c r="R292" s="6">
        <f t="shared" ca="1" si="203"/>
        <v>0</v>
      </c>
      <c r="S292" s="6">
        <f t="shared" ca="1" si="204"/>
        <v>0</v>
      </c>
      <c r="T292" s="6">
        <f t="shared" ca="1" si="205"/>
        <v>0</v>
      </c>
      <c r="U292" s="6">
        <f t="shared" ca="1" si="206"/>
        <v>0</v>
      </c>
      <c r="V292" s="6">
        <f t="shared" ca="1" si="207"/>
        <v>0</v>
      </c>
      <c r="W292" s="6">
        <f t="shared" ca="1" si="208"/>
        <v>0</v>
      </c>
      <c r="X292" s="8">
        <f t="shared" ca="1" si="209"/>
        <v>0</v>
      </c>
      <c r="Y292" s="8">
        <f t="shared" ca="1" si="210"/>
        <v>0</v>
      </c>
      <c r="Z292" s="61" t="e">
        <f ca="1">MATCH(P292,AC279:AC298,0)</f>
        <v>#N/A</v>
      </c>
      <c r="AB292">
        <v>14</v>
      </c>
      <c r="AC292" s="81" t="str">
        <f ca="1">INDEX(P279:P298,MATCH(LARGE(Y279:Y298,AB292),Y279:Y298,0))</f>
        <v>Atlethic Club</v>
      </c>
      <c r="AD292" s="85">
        <f ca="1">LOOKUP(AC292,P279:P298,Q279:Q298)</f>
        <v>0</v>
      </c>
      <c r="AE292" s="6">
        <f ca="1">LOOKUP(AC292,P279:P298,R279:R298)</f>
        <v>0</v>
      </c>
      <c r="AF292" s="6">
        <f ca="1">LOOKUP(AC292,P279:P298,S279:S298)</f>
        <v>0</v>
      </c>
      <c r="AG292" s="6">
        <f ca="1">LOOKUP(AC292,P279:P298,T279:T298)</f>
        <v>0</v>
      </c>
      <c r="AH292" s="6">
        <f ca="1">LOOKUP(AC292,P279:P298,U279:U298)</f>
        <v>0</v>
      </c>
      <c r="AI292" s="6">
        <f ca="1">LOOKUP(AC292,P279:P298,V279:V298)</f>
        <v>0</v>
      </c>
      <c r="AJ292" s="6">
        <f ca="1">LOOKUP(AC292,P279:P298,W279:W298)</f>
        <v>0</v>
      </c>
      <c r="AK292" s="8">
        <f ca="1">LOOKUP(AC292,P279:P298,X279:X298)</f>
        <v>0</v>
      </c>
      <c r="AL292" s="8">
        <f ca="1">LOOKUP(AC292,P279:P298,Y279:Y298)</f>
        <v>0</v>
      </c>
    </row>
    <row r="293" spans="5:38" x14ac:dyDescent="0.25">
      <c r="E293" s="81" t="str">
        <f t="shared" si="211"/>
        <v>Real Madrid</v>
      </c>
      <c r="F293" s="85">
        <f ca="1">SUMIF(INDIRECT(F278),'1-Configuracion'!E293,INDIRECT(G278))+SUMIF(INDIRECT(H278),'1-Configuracion'!E293,INDIRECT(I278))</f>
        <v>0</v>
      </c>
      <c r="G293" s="6">
        <f ca="1">SUMIF(INDIRECT(F278),'1-Configuracion'!E293,INDIRECT(J278))+SUMIF(INDIRECT(H278),'1-Configuracion'!E293,INDIRECT(J278))</f>
        <v>0</v>
      </c>
      <c r="H293" s="6">
        <f t="shared" ca="1" si="212"/>
        <v>0</v>
      </c>
      <c r="I293" s="6">
        <f t="shared" ca="1" si="213"/>
        <v>0</v>
      </c>
      <c r="J293" s="6">
        <f t="shared" ca="1" si="214"/>
        <v>0</v>
      </c>
      <c r="K293" s="6">
        <f ca="1">SUMIF(INDIRECT(F278),'1-Configuracion'!E293,INDIRECT(K278))+SUMIF(INDIRECT(H278),'1-Configuracion'!E293,INDIRECT(L278))</f>
        <v>0</v>
      </c>
      <c r="L293" s="6">
        <f ca="1">SUMIF(INDIRECT(F278),'1-Configuracion'!E293,INDIRECT(L278))+SUMIF(INDIRECT(H278),'1-Configuracion'!E293,INDIRECT(K278))</f>
        <v>0</v>
      </c>
      <c r="M293" s="100">
        <f t="shared" ca="1" si="215"/>
        <v>0</v>
      </c>
      <c r="N293" s="56">
        <f t="shared" ca="1" si="216"/>
        <v>0</v>
      </c>
      <c r="P293" s="81" t="str">
        <f t="shared" si="217"/>
        <v>Real Madrid</v>
      </c>
      <c r="Q293" s="85">
        <f t="shared" ca="1" si="218"/>
        <v>0</v>
      </c>
      <c r="R293" s="6">
        <f t="shared" ca="1" si="203"/>
        <v>0</v>
      </c>
      <c r="S293" s="6">
        <f t="shared" ca="1" si="204"/>
        <v>0</v>
      </c>
      <c r="T293" s="6">
        <f t="shared" ca="1" si="205"/>
        <v>0</v>
      </c>
      <c r="U293" s="6">
        <f t="shared" ca="1" si="206"/>
        <v>0</v>
      </c>
      <c r="V293" s="6">
        <f t="shared" ca="1" si="207"/>
        <v>0</v>
      </c>
      <c r="W293" s="6">
        <f t="shared" ca="1" si="208"/>
        <v>0</v>
      </c>
      <c r="X293" s="8">
        <f t="shared" ca="1" si="209"/>
        <v>0</v>
      </c>
      <c r="Y293" s="8">
        <f t="shared" ca="1" si="210"/>
        <v>0</v>
      </c>
      <c r="Z293" s="61" t="e">
        <f ca="1">MATCH(P293,AC279:AC298,0)</f>
        <v>#N/A</v>
      </c>
      <c r="AB293">
        <v>15</v>
      </c>
      <c r="AC293" s="81" t="str">
        <f ca="1">INDEX(P279:P298,MATCH(LARGE(Y279:Y298,AB293),Y279:Y298,0))</f>
        <v>Atlethic Club</v>
      </c>
      <c r="AD293" s="85">
        <f ca="1">LOOKUP(AC293,P279:P298,Q279:Q298)</f>
        <v>0</v>
      </c>
      <c r="AE293" s="6">
        <f ca="1">LOOKUP(AC293,P279:P298,R279:R298)</f>
        <v>0</v>
      </c>
      <c r="AF293" s="6">
        <f ca="1">LOOKUP(AC293,P279:P298,S279:S298)</f>
        <v>0</v>
      </c>
      <c r="AG293" s="6">
        <f ca="1">LOOKUP(AC293,P279:P298,T279:T298)</f>
        <v>0</v>
      </c>
      <c r="AH293" s="6">
        <f ca="1">LOOKUP(AC293,P279:P298,U279:U298)</f>
        <v>0</v>
      </c>
      <c r="AI293" s="6">
        <f ca="1">LOOKUP(AC293,P279:P298,V279:V298)</f>
        <v>0</v>
      </c>
      <c r="AJ293" s="6">
        <f ca="1">LOOKUP(AC293,P279:P298,W279:W298)</f>
        <v>0</v>
      </c>
      <c r="AK293" s="8">
        <f ca="1">LOOKUP(AC293,P279:P298,X279:X298)</f>
        <v>0</v>
      </c>
      <c r="AL293" s="8">
        <f ca="1">LOOKUP(AC293,P279:P298,Y279:Y298)</f>
        <v>0</v>
      </c>
    </row>
    <row r="294" spans="5:38" x14ac:dyDescent="0.25">
      <c r="E294" s="81" t="str">
        <f t="shared" si="211"/>
        <v>Real Sociedad</v>
      </c>
      <c r="F294" s="85">
        <f ca="1">SUMIF(INDIRECT(F278),'1-Configuracion'!E294,INDIRECT(G278))+SUMIF(INDIRECT(H278),'1-Configuracion'!E294,INDIRECT(I278))</f>
        <v>0</v>
      </c>
      <c r="G294" s="6">
        <f ca="1">SUMIF(INDIRECT(F278),'1-Configuracion'!E294,INDIRECT(J278))+SUMIF(INDIRECT(H278),'1-Configuracion'!E294,INDIRECT(J278))</f>
        <v>0</v>
      </c>
      <c r="H294" s="6">
        <f t="shared" ca="1" si="212"/>
        <v>0</v>
      </c>
      <c r="I294" s="6">
        <f t="shared" ca="1" si="213"/>
        <v>0</v>
      </c>
      <c r="J294" s="6">
        <f t="shared" ca="1" si="214"/>
        <v>0</v>
      </c>
      <c r="K294" s="6">
        <f ca="1">SUMIF(INDIRECT(F278),'1-Configuracion'!E294,INDIRECT(K278))+SUMIF(INDIRECT(H278),'1-Configuracion'!E294,INDIRECT(L278))</f>
        <v>0</v>
      </c>
      <c r="L294" s="6">
        <f ca="1">SUMIF(INDIRECT(F278),'1-Configuracion'!E294,INDIRECT(L278))+SUMIF(INDIRECT(H278),'1-Configuracion'!E294,INDIRECT(K278))</f>
        <v>0</v>
      </c>
      <c r="M294" s="100">
        <f t="shared" ca="1" si="215"/>
        <v>0</v>
      </c>
      <c r="N294" s="56">
        <f t="shared" ca="1" si="216"/>
        <v>0</v>
      </c>
      <c r="P294" s="81" t="str">
        <f t="shared" si="217"/>
        <v>Real Sociedad</v>
      </c>
      <c r="Q294" s="85">
        <f t="shared" ca="1" si="218"/>
        <v>0</v>
      </c>
      <c r="R294" s="6">
        <f t="shared" ca="1" si="203"/>
        <v>0</v>
      </c>
      <c r="S294" s="6">
        <f t="shared" ca="1" si="204"/>
        <v>0</v>
      </c>
      <c r="T294" s="6">
        <f t="shared" ca="1" si="205"/>
        <v>0</v>
      </c>
      <c r="U294" s="6">
        <f t="shared" ca="1" si="206"/>
        <v>0</v>
      </c>
      <c r="V294" s="6">
        <f t="shared" ca="1" si="207"/>
        <v>0</v>
      </c>
      <c r="W294" s="6">
        <f t="shared" ca="1" si="208"/>
        <v>0</v>
      </c>
      <c r="X294" s="8">
        <f t="shared" ca="1" si="209"/>
        <v>0</v>
      </c>
      <c r="Y294" s="8">
        <f t="shared" ca="1" si="210"/>
        <v>0</v>
      </c>
      <c r="Z294" s="61" t="e">
        <f ca="1">MATCH(P294,AC279:AC298,0)</f>
        <v>#N/A</v>
      </c>
      <c r="AB294">
        <v>16</v>
      </c>
      <c r="AC294" s="81" t="str">
        <f ca="1">INDEX(P279:P298,MATCH(LARGE(Y279:Y298,AB294),Y279:Y298,0))</f>
        <v>Atlethic Club</v>
      </c>
      <c r="AD294" s="85">
        <f ca="1">LOOKUP(AC294,P279:P298,Q279:Q298)</f>
        <v>0</v>
      </c>
      <c r="AE294" s="6">
        <f ca="1">LOOKUP(AC294,P279:P298,R279:R298)</f>
        <v>0</v>
      </c>
      <c r="AF294" s="6">
        <f ca="1">LOOKUP(AC294,P279:P298,S279:S298)</f>
        <v>0</v>
      </c>
      <c r="AG294" s="6">
        <f ca="1">LOOKUP(AC294,P279:P298,T279:T298)</f>
        <v>0</v>
      </c>
      <c r="AH294" s="6">
        <f ca="1">LOOKUP(AC294,P279:P298,U279:U298)</f>
        <v>0</v>
      </c>
      <c r="AI294" s="6">
        <f ca="1">LOOKUP(AC294,P279:P298,V279:V298)</f>
        <v>0</v>
      </c>
      <c r="AJ294" s="6">
        <f ca="1">LOOKUP(AC294,P279:P298,W279:W298)</f>
        <v>0</v>
      </c>
      <c r="AK294" s="8">
        <f ca="1">LOOKUP(AC294,P279:P298,X279:X298)</f>
        <v>0</v>
      </c>
      <c r="AL294" s="8">
        <f ca="1">LOOKUP(AC294,P279:P298,Y279:Y298)</f>
        <v>0</v>
      </c>
    </row>
    <row r="295" spans="5:38" x14ac:dyDescent="0.25">
      <c r="E295" s="81" t="str">
        <f t="shared" si="211"/>
        <v>Real Valladolid</v>
      </c>
      <c r="F295" s="85">
        <f ca="1">SUMIF(INDIRECT(F278),'1-Configuracion'!E295,INDIRECT(G278))+SUMIF(INDIRECT(H278),'1-Configuracion'!E295,INDIRECT(I278))</f>
        <v>0</v>
      </c>
      <c r="G295" s="6">
        <f ca="1">SUMIF(INDIRECT(F278),'1-Configuracion'!E295,INDIRECT(J278))+SUMIF(INDIRECT(H278),'1-Configuracion'!E295,INDIRECT(J278))</f>
        <v>0</v>
      </c>
      <c r="H295" s="6">
        <f t="shared" ca="1" si="212"/>
        <v>0</v>
      </c>
      <c r="I295" s="6">
        <f t="shared" ca="1" si="213"/>
        <v>0</v>
      </c>
      <c r="J295" s="6">
        <f t="shared" ca="1" si="214"/>
        <v>0</v>
      </c>
      <c r="K295" s="6">
        <f ca="1">SUMIF(INDIRECT(F278),'1-Configuracion'!E295,INDIRECT(K278))+SUMIF(INDIRECT(H278),'1-Configuracion'!E295,INDIRECT(L278))</f>
        <v>0</v>
      </c>
      <c r="L295" s="6">
        <f ca="1">SUMIF(INDIRECT(F278),'1-Configuracion'!E295,INDIRECT(L278))+SUMIF(INDIRECT(H278),'1-Configuracion'!E295,INDIRECT(K278))</f>
        <v>0</v>
      </c>
      <c r="M295" s="100">
        <f t="shared" ca="1" si="215"/>
        <v>0</v>
      </c>
      <c r="N295" s="56">
        <f t="shared" ca="1" si="216"/>
        <v>0</v>
      </c>
      <c r="P295" s="81" t="str">
        <f t="shared" si="217"/>
        <v>Real Valladolid</v>
      </c>
      <c r="Q295" s="85">
        <f t="shared" ca="1" si="218"/>
        <v>0</v>
      </c>
      <c r="R295" s="6">
        <f t="shared" ca="1" si="203"/>
        <v>0</v>
      </c>
      <c r="S295" s="6">
        <f t="shared" ca="1" si="204"/>
        <v>0</v>
      </c>
      <c r="T295" s="6">
        <f t="shared" ca="1" si="205"/>
        <v>0</v>
      </c>
      <c r="U295" s="6">
        <f t="shared" ca="1" si="206"/>
        <v>0</v>
      </c>
      <c r="V295" s="6">
        <f t="shared" ca="1" si="207"/>
        <v>0</v>
      </c>
      <c r="W295" s="6">
        <f t="shared" ca="1" si="208"/>
        <v>0</v>
      </c>
      <c r="X295" s="8">
        <f t="shared" ca="1" si="209"/>
        <v>0</v>
      </c>
      <c r="Y295" s="8">
        <f t="shared" ca="1" si="210"/>
        <v>0</v>
      </c>
      <c r="Z295" s="61" t="e">
        <f ca="1">MATCH(P295,AC279:AC298,0)</f>
        <v>#N/A</v>
      </c>
      <c r="AB295">
        <v>17</v>
      </c>
      <c r="AC295" s="81" t="str">
        <f ca="1">INDEX(P279:P298,MATCH(LARGE(Y279:Y298,AB295),Y279:Y298,0))</f>
        <v>Atlethic Club</v>
      </c>
      <c r="AD295" s="85">
        <f ca="1">LOOKUP(AC295,P279:P298,Q279:Q298)</f>
        <v>0</v>
      </c>
      <c r="AE295" s="6">
        <f ca="1">LOOKUP(AC295,P279:P298,R279:R298)</f>
        <v>0</v>
      </c>
      <c r="AF295" s="6">
        <f ca="1">LOOKUP(AC295,P279:P298,S279:S298)</f>
        <v>0</v>
      </c>
      <c r="AG295" s="6">
        <f ca="1">LOOKUP(AC295,P279:P298,T279:T298)</f>
        <v>0</v>
      </c>
      <c r="AH295" s="6">
        <f ca="1">LOOKUP(AC295,P279:P298,U279:U298)</f>
        <v>0</v>
      </c>
      <c r="AI295" s="6">
        <f ca="1">LOOKUP(AC295,P279:P298,V279:V298)</f>
        <v>0</v>
      </c>
      <c r="AJ295" s="6">
        <f ca="1">LOOKUP(AC295,P279:P298,W279:W298)</f>
        <v>0</v>
      </c>
      <c r="AK295" s="8">
        <f ca="1">LOOKUP(AC295,P279:P298,X279:X298)</f>
        <v>0</v>
      </c>
      <c r="AL295" s="8">
        <f ca="1">LOOKUP(AC295,P279:P298,Y279:Y298)</f>
        <v>0</v>
      </c>
    </row>
    <row r="296" spans="5:38" x14ac:dyDescent="0.25">
      <c r="E296" s="81" t="str">
        <f t="shared" si="211"/>
        <v>Real Zaragoza</v>
      </c>
      <c r="F296" s="85">
        <f ca="1">SUMIF(INDIRECT(F278),'1-Configuracion'!E296,INDIRECT(G278))+SUMIF(INDIRECT(H278),'1-Configuracion'!E296,INDIRECT(I278))</f>
        <v>0</v>
      </c>
      <c r="G296" s="6">
        <f ca="1">SUMIF(INDIRECT(F278),'1-Configuracion'!E296,INDIRECT(J278))+SUMIF(INDIRECT(H278),'1-Configuracion'!E296,INDIRECT(J278))</f>
        <v>0</v>
      </c>
      <c r="H296" s="6">
        <f t="shared" ca="1" si="212"/>
        <v>0</v>
      </c>
      <c r="I296" s="6">
        <f t="shared" ca="1" si="213"/>
        <v>0</v>
      </c>
      <c r="J296" s="6">
        <f t="shared" ca="1" si="214"/>
        <v>0</v>
      </c>
      <c r="K296" s="6">
        <f ca="1">SUMIF(INDIRECT(F278),'1-Configuracion'!E296,INDIRECT(K278))+SUMIF(INDIRECT(H278),'1-Configuracion'!E296,INDIRECT(L278))</f>
        <v>0</v>
      </c>
      <c r="L296" s="6">
        <f ca="1">SUMIF(INDIRECT(F278),'1-Configuracion'!E296,INDIRECT(L278))+SUMIF(INDIRECT(H278),'1-Configuracion'!E296,INDIRECT(K278))</f>
        <v>0</v>
      </c>
      <c r="M296" s="100">
        <f t="shared" ca="1" si="215"/>
        <v>0</v>
      </c>
      <c r="N296" s="56">
        <f t="shared" ca="1" si="216"/>
        <v>0</v>
      </c>
      <c r="P296" s="81" t="str">
        <f t="shared" si="217"/>
        <v>Real Zaragoza</v>
      </c>
      <c r="Q296" s="85">
        <f t="shared" ca="1" si="218"/>
        <v>0</v>
      </c>
      <c r="R296" s="6">
        <f t="shared" ca="1" si="203"/>
        <v>0</v>
      </c>
      <c r="S296" s="6">
        <f t="shared" ca="1" si="204"/>
        <v>0</v>
      </c>
      <c r="T296" s="6">
        <f t="shared" ca="1" si="205"/>
        <v>0</v>
      </c>
      <c r="U296" s="6">
        <f t="shared" ca="1" si="206"/>
        <v>0</v>
      </c>
      <c r="V296" s="6">
        <f t="shared" ca="1" si="207"/>
        <v>0</v>
      </c>
      <c r="W296" s="6">
        <f t="shared" ca="1" si="208"/>
        <v>0</v>
      </c>
      <c r="X296" s="8">
        <f t="shared" ca="1" si="209"/>
        <v>0</v>
      </c>
      <c r="Y296" s="8">
        <f t="shared" ca="1" si="210"/>
        <v>0</v>
      </c>
      <c r="Z296" s="61" t="e">
        <f ca="1">MATCH(P296,AC279:AC298,0)</f>
        <v>#N/A</v>
      </c>
      <c r="AB296">
        <v>18</v>
      </c>
      <c r="AC296" s="81" t="str">
        <f ca="1">INDEX(P279:P298,MATCH(LARGE(Y279:Y298,AB296),Y279:Y298,0))</f>
        <v>Atlethic Club</v>
      </c>
      <c r="AD296" s="85">
        <f ca="1">LOOKUP(AC296,P279:P298,Q279:Q298)</f>
        <v>0</v>
      </c>
      <c r="AE296" s="6">
        <f ca="1">LOOKUP(AC296,P279:P298,R279:R298)</f>
        <v>0</v>
      </c>
      <c r="AF296" s="6">
        <f ca="1">LOOKUP(AC296,P279:P298,S279:S298)</f>
        <v>0</v>
      </c>
      <c r="AG296" s="6">
        <f ca="1">LOOKUP(AC296,P279:P298,T279:T298)</f>
        <v>0</v>
      </c>
      <c r="AH296" s="6">
        <f ca="1">LOOKUP(AC296,P279:P298,U279:U298)</f>
        <v>0</v>
      </c>
      <c r="AI296" s="6">
        <f ca="1">LOOKUP(AC296,P279:P298,V279:V298)</f>
        <v>0</v>
      </c>
      <c r="AJ296" s="6">
        <f ca="1">LOOKUP(AC296,P279:P298,W279:W298)</f>
        <v>0</v>
      </c>
      <c r="AK296" s="8">
        <f ca="1">LOOKUP(AC296,P279:P298,X279:X298)</f>
        <v>0</v>
      </c>
      <c r="AL296" s="8">
        <f ca="1">LOOKUP(AC296,P279:P298,Y279:Y298)</f>
        <v>0</v>
      </c>
    </row>
    <row r="297" spans="5:38" x14ac:dyDescent="0.25">
      <c r="E297" s="81" t="str">
        <f t="shared" si="211"/>
        <v>Sevilla F.C.</v>
      </c>
      <c r="F297" s="85">
        <f ca="1">SUMIF(INDIRECT(F278),'1-Configuracion'!E297,INDIRECT(G278))+SUMIF(INDIRECT(H278),'1-Configuracion'!E297,INDIRECT(I278))</f>
        <v>0</v>
      </c>
      <c r="G297" s="6">
        <f ca="1">SUMIF(INDIRECT(F278),'1-Configuracion'!E297,INDIRECT(J278))+SUMIF(INDIRECT(H278),'1-Configuracion'!E297,INDIRECT(J278))</f>
        <v>0</v>
      </c>
      <c r="H297" s="6">
        <f t="shared" ca="1" si="212"/>
        <v>0</v>
      </c>
      <c r="I297" s="6">
        <f t="shared" ca="1" si="213"/>
        <v>0</v>
      </c>
      <c r="J297" s="6">
        <f t="shared" ca="1" si="214"/>
        <v>0</v>
      </c>
      <c r="K297" s="6">
        <f ca="1">SUMIF(INDIRECT(F278),'1-Configuracion'!E297,INDIRECT(K278))+SUMIF(INDIRECT(H278),'1-Configuracion'!E297,INDIRECT(L278))</f>
        <v>0</v>
      </c>
      <c r="L297" s="6">
        <f ca="1">SUMIF(INDIRECT(F278),'1-Configuracion'!E297,INDIRECT(L278))+SUMIF(INDIRECT(H278),'1-Configuracion'!E297,INDIRECT(K278))</f>
        <v>0</v>
      </c>
      <c r="M297" s="100">
        <f t="shared" ca="1" si="215"/>
        <v>0</v>
      </c>
      <c r="N297" s="56">
        <f t="shared" ca="1" si="216"/>
        <v>0</v>
      </c>
      <c r="P297" s="81" t="str">
        <f t="shared" si="217"/>
        <v>Sevilla F.C.</v>
      </c>
      <c r="Q297" s="85">
        <f t="shared" ca="1" si="218"/>
        <v>0</v>
      </c>
      <c r="R297" s="6">
        <f t="shared" ca="1" si="203"/>
        <v>0</v>
      </c>
      <c r="S297" s="6">
        <f t="shared" ca="1" si="204"/>
        <v>0</v>
      </c>
      <c r="T297" s="6">
        <f t="shared" ca="1" si="205"/>
        <v>0</v>
      </c>
      <c r="U297" s="6">
        <f t="shared" ca="1" si="206"/>
        <v>0</v>
      </c>
      <c r="V297" s="6">
        <f t="shared" ca="1" si="207"/>
        <v>0</v>
      </c>
      <c r="W297" s="6">
        <f t="shared" ca="1" si="208"/>
        <v>0</v>
      </c>
      <c r="X297" s="8">
        <f t="shared" ca="1" si="209"/>
        <v>0</v>
      </c>
      <c r="Y297" s="8">
        <f t="shared" ca="1" si="210"/>
        <v>0</v>
      </c>
      <c r="Z297" s="61" t="e">
        <f ca="1">MATCH(P297,AC279:AC298,0)</f>
        <v>#N/A</v>
      </c>
      <c r="AB297">
        <v>19</v>
      </c>
      <c r="AC297" s="81" t="str">
        <f ca="1">INDEX(P279:P298,MATCH(LARGE(Y279:Y298,AB297),Y279:Y298,0))</f>
        <v>Atlethic Club</v>
      </c>
      <c r="AD297" s="85">
        <f ca="1">LOOKUP(AC297,P279:P298,Q279:Q298)</f>
        <v>0</v>
      </c>
      <c r="AE297" s="6">
        <f ca="1">LOOKUP(AC297,P279:P298,R279:R298)</f>
        <v>0</v>
      </c>
      <c r="AF297" s="6">
        <f ca="1">LOOKUP(AC297,P279:P298,S279:S298)</f>
        <v>0</v>
      </c>
      <c r="AG297" s="6">
        <f ca="1">LOOKUP(AC297,P279:P298,T279:T298)</f>
        <v>0</v>
      </c>
      <c r="AH297" s="6">
        <f ca="1">LOOKUP(AC297,P279:P298,U279:U298)</f>
        <v>0</v>
      </c>
      <c r="AI297" s="6">
        <f ca="1">LOOKUP(AC297,P279:P298,V279:V298)</f>
        <v>0</v>
      </c>
      <c r="AJ297" s="6">
        <f ca="1">LOOKUP(AC297,P279:P298,W279:W298)</f>
        <v>0</v>
      </c>
      <c r="AK297" s="8">
        <f ca="1">LOOKUP(AC297,P279:P298,X279:X298)</f>
        <v>0</v>
      </c>
      <c r="AL297" s="8">
        <f ca="1">LOOKUP(AC297,P279:P298,Y279:Y298)</f>
        <v>0</v>
      </c>
    </row>
    <row r="298" spans="5:38" ht="15.75" thickBot="1" x14ac:dyDescent="0.3">
      <c r="E298" s="82" t="str">
        <f t="shared" si="211"/>
        <v>Valencia C.F.</v>
      </c>
      <c r="F298" s="86">
        <f ca="1">SUMIF(INDIRECT(F278),'1-Configuracion'!E298,INDIRECT(G278))+SUMIF(INDIRECT(H278),'1-Configuracion'!E298,INDIRECT(I278))</f>
        <v>0</v>
      </c>
      <c r="G298" s="34">
        <f ca="1">SUMIF(INDIRECT(F278),'1-Configuracion'!E298,INDIRECT(J278))+SUMIF(INDIRECT(H278),'1-Configuracion'!E298,INDIRECT(J278))</f>
        <v>0</v>
      </c>
      <c r="H298" s="34">
        <f t="shared" ca="1" si="212"/>
        <v>0</v>
      </c>
      <c r="I298" s="34">
        <f t="shared" ca="1" si="213"/>
        <v>0</v>
      </c>
      <c r="J298" s="34">
        <f t="shared" ca="1" si="214"/>
        <v>0</v>
      </c>
      <c r="K298" s="34">
        <f ca="1">SUMIF(INDIRECT(F278),'1-Configuracion'!E298,INDIRECT(K278))+SUMIF(INDIRECT(H278),'1-Configuracion'!E298,INDIRECT(L278))</f>
        <v>0</v>
      </c>
      <c r="L298" s="34">
        <f ca="1">SUMIF(INDIRECT(F278),'1-Configuracion'!E298,INDIRECT(L278))+SUMIF(INDIRECT(H278),'1-Configuracion'!E298,INDIRECT(K278))</f>
        <v>0</v>
      </c>
      <c r="M298" s="101">
        <f t="shared" ca="1" si="215"/>
        <v>0</v>
      </c>
      <c r="N298" s="57">
        <f t="shared" ca="1" si="216"/>
        <v>0</v>
      </c>
      <c r="P298" s="82" t="str">
        <f t="shared" si="217"/>
        <v>Valencia C.F.</v>
      </c>
      <c r="Q298" s="86">
        <f t="shared" ca="1" si="218"/>
        <v>0</v>
      </c>
      <c r="R298" s="34">
        <f t="shared" ca="1" si="203"/>
        <v>0</v>
      </c>
      <c r="S298" s="34">
        <f t="shared" ca="1" si="204"/>
        <v>0</v>
      </c>
      <c r="T298" s="34">
        <f t="shared" ca="1" si="205"/>
        <v>0</v>
      </c>
      <c r="U298" s="34">
        <f t="shared" ca="1" si="206"/>
        <v>0</v>
      </c>
      <c r="V298" s="34">
        <f t="shared" ca="1" si="207"/>
        <v>0</v>
      </c>
      <c r="W298" s="34">
        <f t="shared" ca="1" si="208"/>
        <v>0</v>
      </c>
      <c r="X298" s="37">
        <f t="shared" ca="1" si="209"/>
        <v>0</v>
      </c>
      <c r="Y298" s="37">
        <f t="shared" ca="1" si="210"/>
        <v>0</v>
      </c>
      <c r="Z298" s="61" t="e">
        <f ca="1">MATCH(P298,AC279:AC298,0)</f>
        <v>#N/A</v>
      </c>
      <c r="AB298">
        <v>20</v>
      </c>
      <c r="AC298" s="82" t="str">
        <f ca="1">INDEX(P279:P298,MATCH(LARGE(Y279:Y298,AB298),Y279:Y298,0))</f>
        <v>Atlethic Club</v>
      </c>
      <c r="AD298" s="86">
        <f ca="1">LOOKUP(AC298,P279:P298,Q279:Q298)</f>
        <v>0</v>
      </c>
      <c r="AE298" s="34">
        <f ca="1">LOOKUP(AC298,P279:P298,R279:R298)</f>
        <v>0</v>
      </c>
      <c r="AF298" s="34">
        <f ca="1">LOOKUP(AC298,P279:P298,S279:S298)</f>
        <v>0</v>
      </c>
      <c r="AG298" s="34">
        <f ca="1">LOOKUP(AC298,P279:P298,T279:T298)</f>
        <v>0</v>
      </c>
      <c r="AH298" s="34">
        <f ca="1">LOOKUP(AC298,P279:P298,U279:U298)</f>
        <v>0</v>
      </c>
      <c r="AI298" s="34">
        <f ca="1">LOOKUP(AC298,P279:P298,V279:V298)</f>
        <v>0</v>
      </c>
      <c r="AJ298" s="34">
        <f ca="1">LOOKUP(AC298,P279:P298,W279:W298)</f>
        <v>0</v>
      </c>
      <c r="AK298" s="37">
        <f ca="1">LOOKUP(AC298,P279:P298,X279:X298)</f>
        <v>0</v>
      </c>
      <c r="AL298" s="37">
        <f ca="1">LOOKUP(AC298,P279:P298,Y279:Y298)</f>
        <v>0</v>
      </c>
    </row>
    <row r="299" spans="5:38" ht="15.75" thickBot="1" x14ac:dyDescent="0.3"/>
    <row r="300" spans="5:38" ht="15.75" thickBot="1" x14ac:dyDescent="0.3">
      <c r="E300" s="88">
        <v>14</v>
      </c>
      <c r="F300" s="95" t="s">
        <v>21</v>
      </c>
      <c r="G300" s="95" t="s">
        <v>22</v>
      </c>
      <c r="H300" s="95" t="s">
        <v>23</v>
      </c>
      <c r="I300" s="95" t="s">
        <v>24</v>
      </c>
      <c r="J300" s="95" t="s">
        <v>25</v>
      </c>
      <c r="K300" s="95" t="s">
        <v>26</v>
      </c>
      <c r="L300" s="95" t="s">
        <v>27</v>
      </c>
      <c r="M300" s="96" t="s">
        <v>135</v>
      </c>
      <c r="N300" s="98" t="s">
        <v>136</v>
      </c>
      <c r="P300" s="88">
        <f>E300</f>
        <v>14</v>
      </c>
      <c r="Q300" s="89" t="s">
        <v>21</v>
      </c>
      <c r="R300" s="87" t="s">
        <v>22</v>
      </c>
      <c r="S300" s="83" t="s">
        <v>23</v>
      </c>
      <c r="T300" s="83" t="s">
        <v>24</v>
      </c>
      <c r="U300" s="83" t="s">
        <v>25</v>
      </c>
      <c r="V300" s="83" t="s">
        <v>26</v>
      </c>
      <c r="W300" s="83" t="s">
        <v>27</v>
      </c>
      <c r="X300" s="84" t="s">
        <v>135</v>
      </c>
      <c r="Y300" s="84" t="s">
        <v>136</v>
      </c>
      <c r="AC300" s="88">
        <f>P300</f>
        <v>14</v>
      </c>
      <c r="AD300" s="89" t="s">
        <v>21</v>
      </c>
      <c r="AE300" s="87" t="s">
        <v>22</v>
      </c>
      <c r="AF300" s="83" t="s">
        <v>23</v>
      </c>
      <c r="AG300" s="83" t="s">
        <v>24</v>
      </c>
      <c r="AH300" s="83" t="s">
        <v>25</v>
      </c>
      <c r="AI300" s="83" t="s">
        <v>26</v>
      </c>
      <c r="AJ300" s="83" t="s">
        <v>27</v>
      </c>
      <c r="AK300" s="84" t="s">
        <v>135</v>
      </c>
      <c r="AL300" s="84" t="s">
        <v>136</v>
      </c>
    </row>
    <row r="301" spans="5:38" ht="15.75" thickBot="1" x14ac:dyDescent="0.3">
      <c r="E301" s="91"/>
      <c r="F301" s="93" t="str">
        <f>'1-Rangos'!C14</f>
        <v>'1-Jornadas'!BC17:BC26</v>
      </c>
      <c r="G301" s="93" t="str">
        <f>'1-Rangos'!D14</f>
        <v>'1-Jornadas'!BA17:BA26</v>
      </c>
      <c r="H301" s="93" t="str">
        <f>'1-Rangos'!E14</f>
        <v>'1-Jornadas'!BF17:BF26</v>
      </c>
      <c r="I301" s="93" t="str">
        <f>'1-Rangos'!F14</f>
        <v>'1-Jornadas'!BH17:BH26</v>
      </c>
      <c r="J301" s="93" t="str">
        <f>'1-Rangos'!G14</f>
        <v>'1-Jornadas'!AZ17:AZ26</v>
      </c>
      <c r="K301" s="93" t="str">
        <f>'1-Rangos'!H14</f>
        <v>'1-Jornadas'!BD17:BD26</v>
      </c>
      <c r="L301" s="93" t="str">
        <f>'1-Rangos'!I14</f>
        <v>'1-Jornadas'!BE17:BE26</v>
      </c>
      <c r="M301" s="91"/>
      <c r="N301" s="91"/>
    </row>
    <row r="302" spans="5:38" x14ac:dyDescent="0.25">
      <c r="E302" s="81" t="str">
        <f>E279</f>
        <v>Atlethic Club</v>
      </c>
      <c r="F302" s="97">
        <f ca="1">SUMIF(INDIRECT(F301),'1-Configuracion'!E302,INDIRECT(G301))+SUMIF(INDIRECT(H301),'1-Configuracion'!E302,INDIRECT(I301))</f>
        <v>0</v>
      </c>
      <c r="G302" s="94">
        <f ca="1">SUMIF(INDIRECT(F301),'1-Configuracion'!E302,INDIRECT(J301))+SUMIF(INDIRECT(H301),'1-Configuracion'!E302,INDIRECT(J301))</f>
        <v>0</v>
      </c>
      <c r="H302" s="94">
        <f ca="1">IF(G302&gt;0,IF(F302=3,1,0),0)</f>
        <v>0</v>
      </c>
      <c r="I302" s="94">
        <f ca="1">IF(G302&gt;0,IF(F302=1,1,0),0)</f>
        <v>0</v>
      </c>
      <c r="J302" s="94">
        <f ca="1">IF(G302&gt;0,IF(F302=0,1,0),0)</f>
        <v>0</v>
      </c>
      <c r="K302" s="94">
        <f ca="1">SUMIF(INDIRECT(F301),'1-Configuracion'!E302,INDIRECT(K301))+SUMIF(INDIRECT(H301),'1-Configuracion'!E302,INDIRECT(L301))</f>
        <v>0</v>
      </c>
      <c r="L302" s="94">
        <f ca="1">SUMIF(INDIRECT(F301),'1-Configuracion'!E302,INDIRECT(L301))+SUMIF(INDIRECT(H301),'1-Configuracion'!E302,INDIRECT(K301))</f>
        <v>0</v>
      </c>
      <c r="M302" s="99">
        <f ca="1">K302-L302</f>
        <v>0</v>
      </c>
      <c r="N302" s="102">
        <f ca="1">F302*1000+M302*100+K302</f>
        <v>0</v>
      </c>
      <c r="P302" s="81" t="str">
        <f>E302</f>
        <v>Atlethic Club</v>
      </c>
      <c r="Q302" s="85">
        <f ca="1">F302+Q279</f>
        <v>0</v>
      </c>
      <c r="R302" s="6">
        <f t="shared" ref="R302:R321" ca="1" si="219">G302+R279</f>
        <v>0</v>
      </c>
      <c r="S302" s="6">
        <f t="shared" ref="S302:S321" ca="1" si="220">H302+S279</f>
        <v>0</v>
      </c>
      <c r="T302" s="6">
        <f t="shared" ref="T302:T321" ca="1" si="221">I302+T279</f>
        <v>0</v>
      </c>
      <c r="U302" s="6">
        <f t="shared" ref="U302:U321" ca="1" si="222">J302+U279</f>
        <v>0</v>
      </c>
      <c r="V302" s="6">
        <f t="shared" ref="V302:V321" ca="1" si="223">K302+V279</f>
        <v>0</v>
      </c>
      <c r="W302" s="6">
        <f t="shared" ref="W302:W321" ca="1" si="224">L302+W279</f>
        <v>0</v>
      </c>
      <c r="X302" s="8">
        <f t="shared" ref="X302:X321" ca="1" si="225">M302+X279</f>
        <v>0</v>
      </c>
      <c r="Y302" s="8">
        <f t="shared" ref="Y302:Y321" ca="1" si="226">N302+Y279</f>
        <v>0</v>
      </c>
      <c r="Z302" s="61">
        <f ca="1">MATCH(P302,AC302:AC321,0)</f>
        <v>1</v>
      </c>
      <c r="AB302">
        <v>1</v>
      </c>
      <c r="AC302" s="81" t="str">
        <f ca="1">INDEX(P302:P321,MATCH(LARGE(Y302:Y321,AB302),Y302:Y321,0))</f>
        <v>Atlethic Club</v>
      </c>
      <c r="AD302" s="85">
        <f ca="1">LOOKUP(AC302,P302:P321,Q302:Q321)</f>
        <v>0</v>
      </c>
      <c r="AE302" s="6">
        <f ca="1">LOOKUP(AC302,P302:P321,R302:R321)</f>
        <v>0</v>
      </c>
      <c r="AF302" s="6">
        <f ca="1">LOOKUP(AC302,P302:P321,S302:S321)</f>
        <v>0</v>
      </c>
      <c r="AG302" s="6">
        <f ca="1">LOOKUP(AC302,P302:P321,T302:T321)</f>
        <v>0</v>
      </c>
      <c r="AH302" s="6">
        <f ca="1">LOOKUP(AC302,P302:P321,U302:U321)</f>
        <v>0</v>
      </c>
      <c r="AI302" s="6">
        <f ca="1">LOOKUP(AC302,P302:P321,V302:V321)</f>
        <v>0</v>
      </c>
      <c r="AJ302" s="6">
        <f ca="1">LOOKUP(AC302,P302:P321,W302:W321)</f>
        <v>0</v>
      </c>
      <c r="AK302" s="8">
        <f ca="1">LOOKUP(AC302,P302:P321,X302:X321)</f>
        <v>0</v>
      </c>
      <c r="AL302" s="8">
        <f ca="1">LOOKUP(AC302,P302:P321,Y302:Y321)</f>
        <v>0</v>
      </c>
    </row>
    <row r="303" spans="5:38" x14ac:dyDescent="0.25">
      <c r="E303" s="81" t="str">
        <f t="shared" ref="E303:E321" si="227">E280</f>
        <v>Atlético Madrid</v>
      </c>
      <c r="F303" s="85">
        <f ca="1">SUMIF(INDIRECT(F301),'1-Configuracion'!E303,INDIRECT(G301))+SUMIF(INDIRECT(H301),'1-Configuracion'!E303,INDIRECT(I301))</f>
        <v>0</v>
      </c>
      <c r="G303" s="6">
        <f ca="1">SUMIF(INDIRECT(F301),'1-Configuracion'!E303,INDIRECT(J301))+SUMIF(INDIRECT(H301),'1-Configuracion'!E303,INDIRECT(J301))</f>
        <v>0</v>
      </c>
      <c r="H303" s="6">
        <f t="shared" ref="H303:H321" ca="1" si="228">IF(G303&gt;0,IF(F303=3,1,0),0)</f>
        <v>0</v>
      </c>
      <c r="I303" s="6">
        <f t="shared" ref="I303:I321" ca="1" si="229">IF(G303&gt;0,IF(F303=1,1,0),0)</f>
        <v>0</v>
      </c>
      <c r="J303" s="6">
        <f t="shared" ref="J303:J321" ca="1" si="230">IF(G303&gt;0,IF(F303=0,1,0),0)</f>
        <v>0</v>
      </c>
      <c r="K303" s="6">
        <f ca="1">SUMIF(INDIRECT(F301),'1-Configuracion'!E303,INDIRECT(K301))+SUMIF(INDIRECT(H301),'1-Configuracion'!E303,INDIRECT(L301))</f>
        <v>0</v>
      </c>
      <c r="L303" s="6">
        <f ca="1">SUMIF(INDIRECT(F301),'1-Configuracion'!E303,INDIRECT(L301))+SUMIF(INDIRECT(H301),'1-Configuracion'!E303,INDIRECT(K301))</f>
        <v>0</v>
      </c>
      <c r="M303" s="100">
        <f t="shared" ref="M303:M321" ca="1" si="231">K303-L303</f>
        <v>0</v>
      </c>
      <c r="N303" s="56">
        <f t="shared" ref="N303:N321" ca="1" si="232">F303*1000+M303*100+K303</f>
        <v>0</v>
      </c>
      <c r="P303" s="81" t="str">
        <f t="shared" ref="P303:P321" si="233">E303</f>
        <v>Atlético Madrid</v>
      </c>
      <c r="Q303" s="85">
        <f t="shared" ref="Q303:Q321" ca="1" si="234">F303+Q280</f>
        <v>0</v>
      </c>
      <c r="R303" s="6">
        <f t="shared" ca="1" si="219"/>
        <v>0</v>
      </c>
      <c r="S303" s="6">
        <f t="shared" ca="1" si="220"/>
        <v>0</v>
      </c>
      <c r="T303" s="6">
        <f t="shared" ca="1" si="221"/>
        <v>0</v>
      </c>
      <c r="U303" s="6">
        <f t="shared" ca="1" si="222"/>
        <v>0</v>
      </c>
      <c r="V303" s="6">
        <f t="shared" ca="1" si="223"/>
        <v>0</v>
      </c>
      <c r="W303" s="6">
        <f t="shared" ca="1" si="224"/>
        <v>0</v>
      </c>
      <c r="X303" s="8">
        <f t="shared" ca="1" si="225"/>
        <v>0</v>
      </c>
      <c r="Y303" s="8">
        <f t="shared" ca="1" si="226"/>
        <v>0</v>
      </c>
      <c r="Z303" s="61" t="e">
        <f ca="1">MATCH(P303,AC302:AC321,0)</f>
        <v>#N/A</v>
      </c>
      <c r="AB303">
        <v>2</v>
      </c>
      <c r="AC303" s="81" t="str">
        <f ca="1">INDEX(P302:P321,MATCH(LARGE(Y302:Y321,AB303),Y302:Y321,0))</f>
        <v>Atlethic Club</v>
      </c>
      <c r="AD303" s="85">
        <f ca="1">LOOKUP(AC303,P302:P321,Q302:Q321)</f>
        <v>0</v>
      </c>
      <c r="AE303" s="6">
        <f ca="1">LOOKUP(AC303,P302:P321,R302:R321)</f>
        <v>0</v>
      </c>
      <c r="AF303" s="6">
        <f ca="1">LOOKUP(AC303,P302:P321,S302:S321)</f>
        <v>0</v>
      </c>
      <c r="AG303" s="6">
        <f ca="1">LOOKUP(AC303,P302:P321,T302:T321)</f>
        <v>0</v>
      </c>
      <c r="AH303" s="6">
        <f ca="1">LOOKUP(AC303,P302:P321,U302:U321)</f>
        <v>0</v>
      </c>
      <c r="AI303" s="6">
        <f ca="1">LOOKUP(AC303,P302:P321,V302:V321)</f>
        <v>0</v>
      </c>
      <c r="AJ303" s="6">
        <f ca="1">LOOKUP(AC303,P302:P321,W302:W321)</f>
        <v>0</v>
      </c>
      <c r="AK303" s="8">
        <f ca="1">LOOKUP(AC303,P302:P321,X302:X321)</f>
        <v>0</v>
      </c>
      <c r="AL303" s="8">
        <f ca="1">LOOKUP(AC303,P302:P321,Y302:Y321)</f>
        <v>0</v>
      </c>
    </row>
    <row r="304" spans="5:38" x14ac:dyDescent="0.25">
      <c r="E304" s="81" t="str">
        <f t="shared" si="227"/>
        <v>C.A. Osasuna</v>
      </c>
      <c r="F304" s="85">
        <f ca="1">SUMIF(INDIRECT(F301),'1-Configuracion'!E304,INDIRECT(G301))+SUMIF(INDIRECT(H301),'1-Configuracion'!E304,INDIRECT(I301))</f>
        <v>0</v>
      </c>
      <c r="G304" s="6">
        <f ca="1">SUMIF(INDIRECT(F301),'1-Configuracion'!E304,INDIRECT(J301))+SUMIF(INDIRECT(H301),'1-Configuracion'!E304,INDIRECT(J301))</f>
        <v>0</v>
      </c>
      <c r="H304" s="6">
        <f t="shared" ca="1" si="228"/>
        <v>0</v>
      </c>
      <c r="I304" s="6">
        <f t="shared" ca="1" si="229"/>
        <v>0</v>
      </c>
      <c r="J304" s="6">
        <f t="shared" ca="1" si="230"/>
        <v>0</v>
      </c>
      <c r="K304" s="6">
        <f ca="1">SUMIF(INDIRECT(F301),'1-Configuracion'!E304,INDIRECT(K301))+SUMIF(INDIRECT(H301),'1-Configuracion'!E304,INDIRECT(L301))</f>
        <v>0</v>
      </c>
      <c r="L304" s="6">
        <f ca="1">SUMIF(INDIRECT(F301),'1-Configuracion'!E304,INDIRECT(L301))+SUMIF(INDIRECT(H301),'1-Configuracion'!E304,INDIRECT(K301))</f>
        <v>0</v>
      </c>
      <c r="M304" s="100">
        <f t="shared" ca="1" si="231"/>
        <v>0</v>
      </c>
      <c r="N304" s="56">
        <f t="shared" ca="1" si="232"/>
        <v>0</v>
      </c>
      <c r="P304" s="81" t="str">
        <f t="shared" si="233"/>
        <v>C.A. Osasuna</v>
      </c>
      <c r="Q304" s="85">
        <f t="shared" ca="1" si="234"/>
        <v>0</v>
      </c>
      <c r="R304" s="6">
        <f t="shared" ca="1" si="219"/>
        <v>0</v>
      </c>
      <c r="S304" s="6">
        <f t="shared" ca="1" si="220"/>
        <v>0</v>
      </c>
      <c r="T304" s="6">
        <f t="shared" ca="1" si="221"/>
        <v>0</v>
      </c>
      <c r="U304" s="6">
        <f t="shared" ca="1" si="222"/>
        <v>0</v>
      </c>
      <c r="V304" s="6">
        <f t="shared" ca="1" si="223"/>
        <v>0</v>
      </c>
      <c r="W304" s="6">
        <f t="shared" ca="1" si="224"/>
        <v>0</v>
      </c>
      <c r="X304" s="8">
        <f t="shared" ca="1" si="225"/>
        <v>0</v>
      </c>
      <c r="Y304" s="8">
        <f t="shared" ca="1" si="226"/>
        <v>0</v>
      </c>
      <c r="Z304" s="61" t="e">
        <f ca="1">MATCH(P304,AC302:AC321,0)</f>
        <v>#N/A</v>
      </c>
      <c r="AB304">
        <v>3</v>
      </c>
      <c r="AC304" s="81" t="str">
        <f ca="1">INDEX(P302:P321,MATCH(LARGE(Y302:Y321,AB304),Y302:Y321,0))</f>
        <v>Atlethic Club</v>
      </c>
      <c r="AD304" s="85">
        <f ca="1">LOOKUP(AC304,P302:P321,Q302:Q321)</f>
        <v>0</v>
      </c>
      <c r="AE304" s="6">
        <f ca="1">LOOKUP(AC304,P302:P321,R302:R321)</f>
        <v>0</v>
      </c>
      <c r="AF304" s="6">
        <f ca="1">LOOKUP(AC304,P302:P321,S302:S321)</f>
        <v>0</v>
      </c>
      <c r="AG304" s="6">
        <f ca="1">LOOKUP(AC304,P302:P321,T302:T321)</f>
        <v>0</v>
      </c>
      <c r="AH304" s="6">
        <f ca="1">LOOKUP(AC304,P302:P321,U302:U321)</f>
        <v>0</v>
      </c>
      <c r="AI304" s="6">
        <f ca="1">LOOKUP(AC304,P302:P321,V302:V321)</f>
        <v>0</v>
      </c>
      <c r="AJ304" s="6">
        <f ca="1">LOOKUP(AC304,P302:P321,W302:W321)</f>
        <v>0</v>
      </c>
      <c r="AK304" s="8">
        <f ca="1">LOOKUP(AC304,P302:P321,X302:X321)</f>
        <v>0</v>
      </c>
      <c r="AL304" s="8">
        <f ca="1">LOOKUP(AC304,P302:P321,Y302:Y321)</f>
        <v>0</v>
      </c>
    </row>
    <row r="305" spans="5:38" x14ac:dyDescent="0.25">
      <c r="E305" s="81" t="str">
        <f t="shared" si="227"/>
        <v>Celta de Vigo</v>
      </c>
      <c r="F305" s="85">
        <f ca="1">SUMIF(INDIRECT(F301),'1-Configuracion'!E305,INDIRECT(G301))+SUMIF(INDIRECT(H301),'1-Configuracion'!E305,INDIRECT(I301))</f>
        <v>0</v>
      </c>
      <c r="G305" s="6">
        <f ca="1">SUMIF(INDIRECT(F301),'1-Configuracion'!E305,INDIRECT(J301))+SUMIF(INDIRECT(H301),'1-Configuracion'!E305,INDIRECT(J301))</f>
        <v>0</v>
      </c>
      <c r="H305" s="6">
        <f t="shared" ca="1" si="228"/>
        <v>0</v>
      </c>
      <c r="I305" s="6">
        <f t="shared" ca="1" si="229"/>
        <v>0</v>
      </c>
      <c r="J305" s="6">
        <f t="shared" ca="1" si="230"/>
        <v>0</v>
      </c>
      <c r="K305" s="6">
        <f ca="1">SUMIF(INDIRECT(F301),'1-Configuracion'!E305,INDIRECT(K301))+SUMIF(INDIRECT(H301),'1-Configuracion'!E305,INDIRECT(L301))</f>
        <v>0</v>
      </c>
      <c r="L305" s="6">
        <f ca="1">SUMIF(INDIRECT(F301),'1-Configuracion'!E305,INDIRECT(L301))+SUMIF(INDIRECT(H301),'1-Configuracion'!E305,INDIRECT(K301))</f>
        <v>0</v>
      </c>
      <c r="M305" s="100">
        <f t="shared" ca="1" si="231"/>
        <v>0</v>
      </c>
      <c r="N305" s="56">
        <f t="shared" ca="1" si="232"/>
        <v>0</v>
      </c>
      <c r="P305" s="81" t="str">
        <f t="shared" si="233"/>
        <v>Celta de Vigo</v>
      </c>
      <c r="Q305" s="85">
        <f t="shared" ca="1" si="234"/>
        <v>0</v>
      </c>
      <c r="R305" s="6">
        <f t="shared" ca="1" si="219"/>
        <v>0</v>
      </c>
      <c r="S305" s="6">
        <f t="shared" ca="1" si="220"/>
        <v>0</v>
      </c>
      <c r="T305" s="6">
        <f t="shared" ca="1" si="221"/>
        <v>0</v>
      </c>
      <c r="U305" s="6">
        <f t="shared" ca="1" si="222"/>
        <v>0</v>
      </c>
      <c r="V305" s="6">
        <f t="shared" ca="1" si="223"/>
        <v>0</v>
      </c>
      <c r="W305" s="6">
        <f t="shared" ca="1" si="224"/>
        <v>0</v>
      </c>
      <c r="X305" s="8">
        <f t="shared" ca="1" si="225"/>
        <v>0</v>
      </c>
      <c r="Y305" s="8">
        <f t="shared" ca="1" si="226"/>
        <v>0</v>
      </c>
      <c r="Z305" s="61" t="e">
        <f ca="1">MATCH(P305,AC302:AC321,0)</f>
        <v>#N/A</v>
      </c>
      <c r="AB305">
        <v>4</v>
      </c>
      <c r="AC305" s="81" t="str">
        <f ca="1">INDEX(P302:P321,MATCH(LARGE(Y302:Y321,AB305),Y302:Y321,0))</f>
        <v>Atlethic Club</v>
      </c>
      <c r="AD305" s="85">
        <f ca="1">LOOKUP(AC305,P302:P321,Q302:Q321)</f>
        <v>0</v>
      </c>
      <c r="AE305" s="6">
        <f ca="1">LOOKUP(AC305,P302:P321,R302:R321)</f>
        <v>0</v>
      </c>
      <c r="AF305" s="6">
        <f ca="1">LOOKUP(AC305,P302:P321,S302:S321)</f>
        <v>0</v>
      </c>
      <c r="AG305" s="6">
        <f ca="1">LOOKUP(AC305,P302:P321,T302:T321)</f>
        <v>0</v>
      </c>
      <c r="AH305" s="6">
        <f ca="1">LOOKUP(AC305,P302:P321,U302:U321)</f>
        <v>0</v>
      </c>
      <c r="AI305" s="6">
        <f ca="1">LOOKUP(AC305,P302:P321,V302:V321)</f>
        <v>0</v>
      </c>
      <c r="AJ305" s="6">
        <f ca="1">LOOKUP(AC305,P302:P321,W302:W321)</f>
        <v>0</v>
      </c>
      <c r="AK305" s="8">
        <f ca="1">LOOKUP(AC305,P302:P321,X302:X321)</f>
        <v>0</v>
      </c>
      <c r="AL305" s="8">
        <f ca="1">LOOKUP(AC305,P302:P321,Y302:Y321)</f>
        <v>0</v>
      </c>
    </row>
    <row r="306" spans="5:38" x14ac:dyDescent="0.25">
      <c r="E306" s="81" t="str">
        <f t="shared" si="227"/>
        <v>Deportivo de la Coruña</v>
      </c>
      <c r="F306" s="85">
        <f ca="1">SUMIF(INDIRECT(F301),'1-Configuracion'!E306,INDIRECT(G301))+SUMIF(INDIRECT(H301),'1-Configuracion'!E306,INDIRECT(I301))</f>
        <v>0</v>
      </c>
      <c r="G306" s="6">
        <f ca="1">SUMIF(INDIRECT(F301),'1-Configuracion'!E306,INDIRECT(J301))+SUMIF(INDIRECT(H301),'1-Configuracion'!E306,INDIRECT(J301))</f>
        <v>0</v>
      </c>
      <c r="H306" s="6">
        <f t="shared" ca="1" si="228"/>
        <v>0</v>
      </c>
      <c r="I306" s="6">
        <f t="shared" ca="1" si="229"/>
        <v>0</v>
      </c>
      <c r="J306" s="6">
        <f t="shared" ca="1" si="230"/>
        <v>0</v>
      </c>
      <c r="K306" s="6">
        <f ca="1">SUMIF(INDIRECT(F301),'1-Configuracion'!E306,INDIRECT(K301))+SUMIF(INDIRECT(H301),'1-Configuracion'!E306,INDIRECT(L301))</f>
        <v>0</v>
      </c>
      <c r="L306" s="6">
        <f ca="1">SUMIF(INDIRECT(F301),'1-Configuracion'!E306,INDIRECT(L301))+SUMIF(INDIRECT(H301),'1-Configuracion'!E306,INDIRECT(K301))</f>
        <v>0</v>
      </c>
      <c r="M306" s="100">
        <f t="shared" ca="1" si="231"/>
        <v>0</v>
      </c>
      <c r="N306" s="56">
        <f t="shared" ca="1" si="232"/>
        <v>0</v>
      </c>
      <c r="P306" s="81" t="str">
        <f t="shared" si="233"/>
        <v>Deportivo de la Coruña</v>
      </c>
      <c r="Q306" s="85">
        <f t="shared" ca="1" si="234"/>
        <v>0</v>
      </c>
      <c r="R306" s="6">
        <f t="shared" ca="1" si="219"/>
        <v>0</v>
      </c>
      <c r="S306" s="6">
        <f t="shared" ca="1" si="220"/>
        <v>0</v>
      </c>
      <c r="T306" s="6">
        <f t="shared" ca="1" si="221"/>
        <v>0</v>
      </c>
      <c r="U306" s="6">
        <f t="shared" ca="1" si="222"/>
        <v>0</v>
      </c>
      <c r="V306" s="6">
        <f t="shared" ca="1" si="223"/>
        <v>0</v>
      </c>
      <c r="W306" s="6">
        <f t="shared" ca="1" si="224"/>
        <v>0</v>
      </c>
      <c r="X306" s="8">
        <f t="shared" ca="1" si="225"/>
        <v>0</v>
      </c>
      <c r="Y306" s="8">
        <f t="shared" ca="1" si="226"/>
        <v>0</v>
      </c>
      <c r="Z306" s="61" t="e">
        <f ca="1">MATCH(P306,AC302:AC321,0)</f>
        <v>#N/A</v>
      </c>
      <c r="AB306">
        <v>5</v>
      </c>
      <c r="AC306" s="81" t="str">
        <f ca="1">INDEX(P302:P321,MATCH(LARGE(Y302:Y321,AB306),Y302:Y321,0))</f>
        <v>Atlethic Club</v>
      </c>
      <c r="AD306" s="85">
        <f ca="1">LOOKUP(AC306,P302:P321,Q302:Q321)</f>
        <v>0</v>
      </c>
      <c r="AE306" s="6">
        <f ca="1">LOOKUP(AC306,P302:P321,R302:R321)</f>
        <v>0</v>
      </c>
      <c r="AF306" s="6">
        <f ca="1">LOOKUP(AC306,P302:P321,S302:S321)</f>
        <v>0</v>
      </c>
      <c r="AG306" s="6">
        <f ca="1">LOOKUP(AC306,P302:P321,T302:T321)</f>
        <v>0</v>
      </c>
      <c r="AH306" s="6">
        <f ca="1">LOOKUP(AC306,P302:P321,U302:U321)</f>
        <v>0</v>
      </c>
      <c r="AI306" s="6">
        <f ca="1">LOOKUP(AC306,P302:P321,V302:V321)</f>
        <v>0</v>
      </c>
      <c r="AJ306" s="6">
        <f ca="1">LOOKUP(AC306,P302:P321,W302:W321)</f>
        <v>0</v>
      </c>
      <c r="AK306" s="8">
        <f ca="1">LOOKUP(AC306,P302:P321,X302:X321)</f>
        <v>0</v>
      </c>
      <c r="AL306" s="8">
        <f ca="1">LOOKUP(AC306,P302:P321,Y302:Y321)</f>
        <v>0</v>
      </c>
    </row>
    <row r="307" spans="5:38" x14ac:dyDescent="0.25">
      <c r="E307" s="81" t="str">
        <f t="shared" si="227"/>
        <v>F.C. Barcelona</v>
      </c>
      <c r="F307" s="85">
        <f ca="1">SUMIF(INDIRECT(F301),'1-Configuracion'!E307,INDIRECT(G301))+SUMIF(INDIRECT(H301),'1-Configuracion'!E307,INDIRECT(I301))</f>
        <v>0</v>
      </c>
      <c r="G307" s="6">
        <f ca="1">SUMIF(INDIRECT(F301),'1-Configuracion'!E307,INDIRECT(J301))+SUMIF(INDIRECT(H301),'1-Configuracion'!E307,INDIRECT(J301))</f>
        <v>0</v>
      </c>
      <c r="H307" s="6">
        <f t="shared" ca="1" si="228"/>
        <v>0</v>
      </c>
      <c r="I307" s="6">
        <f t="shared" ca="1" si="229"/>
        <v>0</v>
      </c>
      <c r="J307" s="6">
        <f t="shared" ca="1" si="230"/>
        <v>0</v>
      </c>
      <c r="K307" s="6">
        <f ca="1">SUMIF(INDIRECT(F301),'1-Configuracion'!E307,INDIRECT(K301))+SUMIF(INDIRECT(H301),'1-Configuracion'!E307,INDIRECT(L301))</f>
        <v>0</v>
      </c>
      <c r="L307" s="6">
        <f ca="1">SUMIF(INDIRECT(F301),'1-Configuracion'!E307,INDIRECT(L301))+SUMIF(INDIRECT(H301),'1-Configuracion'!E307,INDIRECT(K301))</f>
        <v>0</v>
      </c>
      <c r="M307" s="100">
        <f t="shared" ca="1" si="231"/>
        <v>0</v>
      </c>
      <c r="N307" s="56">
        <f t="shared" ca="1" si="232"/>
        <v>0</v>
      </c>
      <c r="P307" s="81" t="str">
        <f t="shared" si="233"/>
        <v>F.C. Barcelona</v>
      </c>
      <c r="Q307" s="85">
        <f t="shared" ca="1" si="234"/>
        <v>0</v>
      </c>
      <c r="R307" s="6">
        <f t="shared" ca="1" si="219"/>
        <v>0</v>
      </c>
      <c r="S307" s="6">
        <f t="shared" ca="1" si="220"/>
        <v>0</v>
      </c>
      <c r="T307" s="6">
        <f t="shared" ca="1" si="221"/>
        <v>0</v>
      </c>
      <c r="U307" s="6">
        <f t="shared" ca="1" si="222"/>
        <v>0</v>
      </c>
      <c r="V307" s="6">
        <f t="shared" ca="1" si="223"/>
        <v>0</v>
      </c>
      <c r="W307" s="6">
        <f t="shared" ca="1" si="224"/>
        <v>0</v>
      </c>
      <c r="X307" s="8">
        <f t="shared" ca="1" si="225"/>
        <v>0</v>
      </c>
      <c r="Y307" s="8">
        <f t="shared" ca="1" si="226"/>
        <v>0</v>
      </c>
      <c r="Z307" s="61" t="e">
        <f ca="1">MATCH(P307,AC302:AC321,0)</f>
        <v>#N/A</v>
      </c>
      <c r="AB307">
        <v>6</v>
      </c>
      <c r="AC307" s="81" t="str">
        <f ca="1">INDEX(P302:P321,MATCH(LARGE(Y302:Y321,AB307),Y302:Y321,0))</f>
        <v>Atlethic Club</v>
      </c>
      <c r="AD307" s="85">
        <f ca="1">LOOKUP(AC307,P302:P321,Q302:Q321)</f>
        <v>0</v>
      </c>
      <c r="AE307" s="6">
        <f ca="1">LOOKUP(AC307,P302:P321,R302:R321)</f>
        <v>0</v>
      </c>
      <c r="AF307" s="6">
        <f ca="1">LOOKUP(AC307,P302:P321,S302:S321)</f>
        <v>0</v>
      </c>
      <c r="AG307" s="6">
        <f ca="1">LOOKUP(AC307,P302:P321,T302:T321)</f>
        <v>0</v>
      </c>
      <c r="AH307" s="6">
        <f ca="1">LOOKUP(AC307,P302:P321,U302:U321)</f>
        <v>0</v>
      </c>
      <c r="AI307" s="6">
        <f ca="1">LOOKUP(AC307,P302:P321,V302:V321)</f>
        <v>0</v>
      </c>
      <c r="AJ307" s="6">
        <f ca="1">LOOKUP(AC307,P302:P321,W302:W321)</f>
        <v>0</v>
      </c>
      <c r="AK307" s="8">
        <f ca="1">LOOKUP(AC307,P302:P321,X302:X321)</f>
        <v>0</v>
      </c>
      <c r="AL307" s="8">
        <f ca="1">LOOKUP(AC307,P302:P321,Y302:Y321)</f>
        <v>0</v>
      </c>
    </row>
    <row r="308" spans="5:38" x14ac:dyDescent="0.25">
      <c r="E308" s="81" t="str">
        <f t="shared" si="227"/>
        <v>Getafe C.F.</v>
      </c>
      <c r="F308" s="85">
        <f ca="1">SUMIF(INDIRECT(F301),'1-Configuracion'!E308,INDIRECT(G301))+SUMIF(INDIRECT(H301),'1-Configuracion'!E308,INDIRECT(I301))</f>
        <v>0</v>
      </c>
      <c r="G308" s="6">
        <f ca="1">SUMIF(INDIRECT(F301),'1-Configuracion'!E308,INDIRECT(J301))+SUMIF(INDIRECT(H301),'1-Configuracion'!E308,INDIRECT(J301))</f>
        <v>0</v>
      </c>
      <c r="H308" s="6">
        <f t="shared" ca="1" si="228"/>
        <v>0</v>
      </c>
      <c r="I308" s="6">
        <f t="shared" ca="1" si="229"/>
        <v>0</v>
      </c>
      <c r="J308" s="6">
        <f t="shared" ca="1" si="230"/>
        <v>0</v>
      </c>
      <c r="K308" s="6">
        <f ca="1">SUMIF(INDIRECT(F301),'1-Configuracion'!E308,INDIRECT(K301))+SUMIF(INDIRECT(H301),'1-Configuracion'!E308,INDIRECT(L301))</f>
        <v>0</v>
      </c>
      <c r="L308" s="6">
        <f ca="1">SUMIF(INDIRECT(F301),'1-Configuracion'!E308,INDIRECT(L301))+SUMIF(INDIRECT(H301),'1-Configuracion'!E308,INDIRECT(K301))</f>
        <v>0</v>
      </c>
      <c r="M308" s="100">
        <f t="shared" ca="1" si="231"/>
        <v>0</v>
      </c>
      <c r="N308" s="56">
        <f t="shared" ca="1" si="232"/>
        <v>0</v>
      </c>
      <c r="P308" s="81" t="str">
        <f t="shared" si="233"/>
        <v>Getafe C.F.</v>
      </c>
      <c r="Q308" s="85">
        <f t="shared" ca="1" si="234"/>
        <v>0</v>
      </c>
      <c r="R308" s="6">
        <f t="shared" ca="1" si="219"/>
        <v>0</v>
      </c>
      <c r="S308" s="6">
        <f t="shared" ca="1" si="220"/>
        <v>0</v>
      </c>
      <c r="T308" s="6">
        <f t="shared" ca="1" si="221"/>
        <v>0</v>
      </c>
      <c r="U308" s="6">
        <f t="shared" ca="1" si="222"/>
        <v>0</v>
      </c>
      <c r="V308" s="6">
        <f t="shared" ca="1" si="223"/>
        <v>0</v>
      </c>
      <c r="W308" s="6">
        <f t="shared" ca="1" si="224"/>
        <v>0</v>
      </c>
      <c r="X308" s="8">
        <f t="shared" ca="1" si="225"/>
        <v>0</v>
      </c>
      <c r="Y308" s="8">
        <f t="shared" ca="1" si="226"/>
        <v>0</v>
      </c>
      <c r="Z308" s="61" t="e">
        <f ca="1">MATCH(P308,AC302:AC321,0)</f>
        <v>#N/A</v>
      </c>
      <c r="AB308">
        <v>7</v>
      </c>
      <c r="AC308" s="81" t="str">
        <f ca="1">INDEX(P302:P321,MATCH(LARGE(Y302:Y321,AB308),Y302:Y321,0))</f>
        <v>Atlethic Club</v>
      </c>
      <c r="AD308" s="85">
        <f ca="1">LOOKUP(AC308,P302:P321,Q302:Q321)</f>
        <v>0</v>
      </c>
      <c r="AE308" s="6">
        <f ca="1">LOOKUP(AC308,P302:P321,R302:R321)</f>
        <v>0</v>
      </c>
      <c r="AF308" s="6">
        <f ca="1">LOOKUP(AC308,P302:P321,S302:S321)</f>
        <v>0</v>
      </c>
      <c r="AG308" s="6">
        <f ca="1">LOOKUP(AC308,P302:P321,T302:T321)</f>
        <v>0</v>
      </c>
      <c r="AH308" s="6">
        <f ca="1">LOOKUP(AC308,P302:P321,U302:U321)</f>
        <v>0</v>
      </c>
      <c r="AI308" s="6">
        <f ca="1">LOOKUP(AC308,P302:P321,V302:V321)</f>
        <v>0</v>
      </c>
      <c r="AJ308" s="6">
        <f ca="1">LOOKUP(AC308,P302:P321,W302:W321)</f>
        <v>0</v>
      </c>
      <c r="AK308" s="8">
        <f ca="1">LOOKUP(AC308,P302:P321,X302:X321)</f>
        <v>0</v>
      </c>
      <c r="AL308" s="8">
        <f ca="1">LOOKUP(AC308,P302:P321,Y302:Y321)</f>
        <v>0</v>
      </c>
    </row>
    <row r="309" spans="5:38" x14ac:dyDescent="0.25">
      <c r="E309" s="81" t="str">
        <f t="shared" si="227"/>
        <v>Granada C.F.</v>
      </c>
      <c r="F309" s="85">
        <f ca="1">SUMIF(INDIRECT(F301),'1-Configuracion'!E309,INDIRECT(G301))+SUMIF(INDIRECT(H301),'1-Configuracion'!E309,INDIRECT(I301))</f>
        <v>0</v>
      </c>
      <c r="G309" s="6">
        <f ca="1">SUMIF(INDIRECT(F301),'1-Configuracion'!E309,INDIRECT(J301))+SUMIF(INDIRECT(H301),'1-Configuracion'!E309,INDIRECT(J301))</f>
        <v>0</v>
      </c>
      <c r="H309" s="6">
        <f t="shared" ca="1" si="228"/>
        <v>0</v>
      </c>
      <c r="I309" s="6">
        <f t="shared" ca="1" si="229"/>
        <v>0</v>
      </c>
      <c r="J309" s="6">
        <f t="shared" ca="1" si="230"/>
        <v>0</v>
      </c>
      <c r="K309" s="6">
        <f ca="1">SUMIF(INDIRECT(F301),'1-Configuracion'!E309,INDIRECT(K301))+SUMIF(INDIRECT(H301),'1-Configuracion'!E309,INDIRECT(L301))</f>
        <v>0</v>
      </c>
      <c r="L309" s="6">
        <f ca="1">SUMIF(INDIRECT(F301),'1-Configuracion'!E309,INDIRECT(L301))+SUMIF(INDIRECT(H301),'1-Configuracion'!E309,INDIRECT(K301))</f>
        <v>0</v>
      </c>
      <c r="M309" s="100">
        <f t="shared" ca="1" si="231"/>
        <v>0</v>
      </c>
      <c r="N309" s="56">
        <f t="shared" ca="1" si="232"/>
        <v>0</v>
      </c>
      <c r="P309" s="81" t="str">
        <f t="shared" si="233"/>
        <v>Granada C.F.</v>
      </c>
      <c r="Q309" s="85">
        <f t="shared" ca="1" si="234"/>
        <v>0</v>
      </c>
      <c r="R309" s="6">
        <f t="shared" ca="1" si="219"/>
        <v>0</v>
      </c>
      <c r="S309" s="6">
        <f t="shared" ca="1" si="220"/>
        <v>0</v>
      </c>
      <c r="T309" s="6">
        <f t="shared" ca="1" si="221"/>
        <v>0</v>
      </c>
      <c r="U309" s="6">
        <f t="shared" ca="1" si="222"/>
        <v>0</v>
      </c>
      <c r="V309" s="6">
        <f t="shared" ca="1" si="223"/>
        <v>0</v>
      </c>
      <c r="W309" s="6">
        <f t="shared" ca="1" si="224"/>
        <v>0</v>
      </c>
      <c r="X309" s="8">
        <f t="shared" ca="1" si="225"/>
        <v>0</v>
      </c>
      <c r="Y309" s="8">
        <f t="shared" ca="1" si="226"/>
        <v>0</v>
      </c>
      <c r="Z309" s="61" t="e">
        <f ca="1">MATCH(P309,AC302:AC321,0)</f>
        <v>#N/A</v>
      </c>
      <c r="AB309">
        <v>8</v>
      </c>
      <c r="AC309" s="81" t="str">
        <f ca="1">INDEX(P302:P321,MATCH(LARGE(Y302:Y321,AB309),Y302:Y321,0))</f>
        <v>Atlethic Club</v>
      </c>
      <c r="AD309" s="85">
        <f ca="1">LOOKUP(AC309,P302:P321,Q302:Q321)</f>
        <v>0</v>
      </c>
      <c r="AE309" s="6">
        <f ca="1">LOOKUP(AC309,P302:P321,R302:R321)</f>
        <v>0</v>
      </c>
      <c r="AF309" s="6">
        <f ca="1">LOOKUP(AC309,P302:P321,S302:S321)</f>
        <v>0</v>
      </c>
      <c r="AG309" s="6">
        <f ca="1">LOOKUP(AC309,P302:P321,T302:T321)</f>
        <v>0</v>
      </c>
      <c r="AH309" s="6">
        <f ca="1">LOOKUP(AC309,P302:P321,U302:U321)</f>
        <v>0</v>
      </c>
      <c r="AI309" s="6">
        <f ca="1">LOOKUP(AC309,P302:P321,V302:V321)</f>
        <v>0</v>
      </c>
      <c r="AJ309" s="6">
        <f ca="1">LOOKUP(AC309,P302:P321,W302:W321)</f>
        <v>0</v>
      </c>
      <c r="AK309" s="8">
        <f ca="1">LOOKUP(AC309,P302:P321,X302:X321)</f>
        <v>0</v>
      </c>
      <c r="AL309" s="8">
        <f ca="1">LOOKUP(AC309,P302:P321,Y302:Y321)</f>
        <v>0</v>
      </c>
    </row>
    <row r="310" spans="5:38" x14ac:dyDescent="0.25">
      <c r="E310" s="81" t="str">
        <f t="shared" si="227"/>
        <v>Levante U.D.</v>
      </c>
      <c r="F310" s="85">
        <f ca="1">SUMIF(INDIRECT(F301),'1-Configuracion'!E310,INDIRECT(G301))+SUMIF(INDIRECT(H301),'1-Configuracion'!E310,INDIRECT(I301))</f>
        <v>0</v>
      </c>
      <c r="G310" s="6">
        <f ca="1">SUMIF(INDIRECT(F301),'1-Configuracion'!E310,INDIRECT(J301))+SUMIF(INDIRECT(H301),'1-Configuracion'!E310,INDIRECT(J301))</f>
        <v>0</v>
      </c>
      <c r="H310" s="6">
        <f t="shared" ca="1" si="228"/>
        <v>0</v>
      </c>
      <c r="I310" s="6">
        <f t="shared" ca="1" si="229"/>
        <v>0</v>
      </c>
      <c r="J310" s="6">
        <f t="shared" ca="1" si="230"/>
        <v>0</v>
      </c>
      <c r="K310" s="6">
        <f ca="1">SUMIF(INDIRECT(F301),'1-Configuracion'!E310,INDIRECT(K301))+SUMIF(INDIRECT(H301),'1-Configuracion'!E310,INDIRECT(L301))</f>
        <v>0</v>
      </c>
      <c r="L310" s="6">
        <f ca="1">SUMIF(INDIRECT(F301),'1-Configuracion'!E310,INDIRECT(L301))+SUMIF(INDIRECT(H301),'1-Configuracion'!E310,INDIRECT(K301))</f>
        <v>0</v>
      </c>
      <c r="M310" s="100">
        <f t="shared" ca="1" si="231"/>
        <v>0</v>
      </c>
      <c r="N310" s="56">
        <f t="shared" ca="1" si="232"/>
        <v>0</v>
      </c>
      <c r="P310" s="81" t="str">
        <f t="shared" si="233"/>
        <v>Levante U.D.</v>
      </c>
      <c r="Q310" s="85">
        <f t="shared" ca="1" si="234"/>
        <v>0</v>
      </c>
      <c r="R310" s="6">
        <f t="shared" ca="1" si="219"/>
        <v>0</v>
      </c>
      <c r="S310" s="6">
        <f t="shared" ca="1" si="220"/>
        <v>0</v>
      </c>
      <c r="T310" s="6">
        <f t="shared" ca="1" si="221"/>
        <v>0</v>
      </c>
      <c r="U310" s="6">
        <f t="shared" ca="1" si="222"/>
        <v>0</v>
      </c>
      <c r="V310" s="6">
        <f t="shared" ca="1" si="223"/>
        <v>0</v>
      </c>
      <c r="W310" s="6">
        <f t="shared" ca="1" si="224"/>
        <v>0</v>
      </c>
      <c r="X310" s="8">
        <f t="shared" ca="1" si="225"/>
        <v>0</v>
      </c>
      <c r="Y310" s="8">
        <f t="shared" ca="1" si="226"/>
        <v>0</v>
      </c>
      <c r="Z310" s="61" t="e">
        <f ca="1">MATCH(P310,AC302:AC321,0)</f>
        <v>#N/A</v>
      </c>
      <c r="AB310">
        <v>9</v>
      </c>
      <c r="AC310" s="81" t="str">
        <f ca="1">INDEX(P302:P321,MATCH(LARGE(Y302:Y321,AB310),Y302:Y321,0))</f>
        <v>Atlethic Club</v>
      </c>
      <c r="AD310" s="85">
        <f ca="1">LOOKUP(AC310,P302:P321,Q302:Q321)</f>
        <v>0</v>
      </c>
      <c r="AE310" s="6">
        <f ca="1">LOOKUP(AC310,P302:P321,R302:R321)</f>
        <v>0</v>
      </c>
      <c r="AF310" s="6">
        <f ca="1">LOOKUP(AC310,P302:P321,S302:S321)</f>
        <v>0</v>
      </c>
      <c r="AG310" s="6">
        <f ca="1">LOOKUP(AC310,P302:P321,T302:T321)</f>
        <v>0</v>
      </c>
      <c r="AH310" s="6">
        <f ca="1">LOOKUP(AC310,P302:P321,U302:U321)</f>
        <v>0</v>
      </c>
      <c r="AI310" s="6">
        <f ca="1">LOOKUP(AC310,P302:P321,V302:V321)</f>
        <v>0</v>
      </c>
      <c r="AJ310" s="6">
        <f ca="1">LOOKUP(AC310,P302:P321,W302:W321)</f>
        <v>0</v>
      </c>
      <c r="AK310" s="8">
        <f ca="1">LOOKUP(AC310,P302:P321,X302:X321)</f>
        <v>0</v>
      </c>
      <c r="AL310" s="8">
        <f ca="1">LOOKUP(AC310,P302:P321,Y302:Y321)</f>
        <v>0</v>
      </c>
    </row>
    <row r="311" spans="5:38" x14ac:dyDescent="0.25">
      <c r="E311" s="81" t="str">
        <f t="shared" si="227"/>
        <v>Málaga C.F.</v>
      </c>
      <c r="F311" s="85">
        <f ca="1">SUMIF(INDIRECT(F301),'1-Configuracion'!E311,INDIRECT(G301))+SUMIF(INDIRECT(H301),'1-Configuracion'!E311,INDIRECT(I301))</f>
        <v>0</v>
      </c>
      <c r="G311" s="6">
        <f ca="1">SUMIF(INDIRECT(F301),'1-Configuracion'!E311,INDIRECT(J301))+SUMIF(INDIRECT(H301),'1-Configuracion'!E311,INDIRECT(J301))</f>
        <v>0</v>
      </c>
      <c r="H311" s="6">
        <f t="shared" ca="1" si="228"/>
        <v>0</v>
      </c>
      <c r="I311" s="6">
        <f t="shared" ca="1" si="229"/>
        <v>0</v>
      </c>
      <c r="J311" s="6">
        <f t="shared" ca="1" si="230"/>
        <v>0</v>
      </c>
      <c r="K311" s="6">
        <f ca="1">SUMIF(INDIRECT(F301),'1-Configuracion'!E311,INDIRECT(K301))+SUMIF(INDIRECT(H301),'1-Configuracion'!E311,INDIRECT(L301))</f>
        <v>0</v>
      </c>
      <c r="L311" s="6">
        <f ca="1">SUMIF(INDIRECT(F301),'1-Configuracion'!E311,INDIRECT(L301))+SUMIF(INDIRECT(H301),'1-Configuracion'!E311,INDIRECT(K301))</f>
        <v>0</v>
      </c>
      <c r="M311" s="100">
        <f t="shared" ca="1" si="231"/>
        <v>0</v>
      </c>
      <c r="N311" s="56">
        <f t="shared" ca="1" si="232"/>
        <v>0</v>
      </c>
      <c r="P311" s="81" t="str">
        <f t="shared" si="233"/>
        <v>Málaga C.F.</v>
      </c>
      <c r="Q311" s="85">
        <f t="shared" ca="1" si="234"/>
        <v>0</v>
      </c>
      <c r="R311" s="6">
        <f t="shared" ca="1" si="219"/>
        <v>0</v>
      </c>
      <c r="S311" s="6">
        <f t="shared" ca="1" si="220"/>
        <v>0</v>
      </c>
      <c r="T311" s="6">
        <f t="shared" ca="1" si="221"/>
        <v>0</v>
      </c>
      <c r="U311" s="6">
        <f t="shared" ca="1" si="222"/>
        <v>0</v>
      </c>
      <c r="V311" s="6">
        <f t="shared" ca="1" si="223"/>
        <v>0</v>
      </c>
      <c r="W311" s="6">
        <f t="shared" ca="1" si="224"/>
        <v>0</v>
      </c>
      <c r="X311" s="8">
        <f t="shared" ca="1" si="225"/>
        <v>0</v>
      </c>
      <c r="Y311" s="8">
        <f t="shared" ca="1" si="226"/>
        <v>0</v>
      </c>
      <c r="Z311" s="61" t="e">
        <f ca="1">MATCH(P311,AC302:AC321,0)</f>
        <v>#N/A</v>
      </c>
      <c r="AB311">
        <v>10</v>
      </c>
      <c r="AC311" s="81" t="str">
        <f ca="1">INDEX(P302:P321,MATCH(LARGE(Y302:Y321,AB311),Y302:Y321,0))</f>
        <v>Atlethic Club</v>
      </c>
      <c r="AD311" s="85">
        <f ca="1">LOOKUP(AC311,P302:P321,Q302:Q321)</f>
        <v>0</v>
      </c>
      <c r="AE311" s="6">
        <f ca="1">LOOKUP(AC311,P302:P321,R302:R321)</f>
        <v>0</v>
      </c>
      <c r="AF311" s="6">
        <f ca="1">LOOKUP(AC311,P302:P321,S302:S321)</f>
        <v>0</v>
      </c>
      <c r="AG311" s="6">
        <f ca="1">LOOKUP(AC311,P302:P321,T302:T321)</f>
        <v>0</v>
      </c>
      <c r="AH311" s="6">
        <f ca="1">LOOKUP(AC311,P302:P321,U302:U321)</f>
        <v>0</v>
      </c>
      <c r="AI311" s="6">
        <f ca="1">LOOKUP(AC311,P302:P321,V302:V321)</f>
        <v>0</v>
      </c>
      <c r="AJ311" s="6">
        <f ca="1">LOOKUP(AC311,P302:P321,W302:W321)</f>
        <v>0</v>
      </c>
      <c r="AK311" s="8">
        <f ca="1">LOOKUP(AC311,P302:P321,X302:X321)</f>
        <v>0</v>
      </c>
      <c r="AL311" s="8">
        <f ca="1">LOOKUP(AC311,P302:P321,Y302:Y321)</f>
        <v>0</v>
      </c>
    </row>
    <row r="312" spans="5:38" x14ac:dyDescent="0.25">
      <c r="E312" s="81" t="str">
        <f t="shared" si="227"/>
        <v>R.C.D. Español</v>
      </c>
      <c r="F312" s="85">
        <f ca="1">SUMIF(INDIRECT(F301),'1-Configuracion'!E312,INDIRECT(G301))+SUMIF(INDIRECT(H301),'1-Configuracion'!E312,INDIRECT(I301))</f>
        <v>0</v>
      </c>
      <c r="G312" s="6">
        <f ca="1">SUMIF(INDIRECT(F301),'1-Configuracion'!E312,INDIRECT(J301))+SUMIF(INDIRECT(H301),'1-Configuracion'!E312,INDIRECT(J301))</f>
        <v>0</v>
      </c>
      <c r="H312" s="6">
        <f t="shared" ca="1" si="228"/>
        <v>0</v>
      </c>
      <c r="I312" s="6">
        <f t="shared" ca="1" si="229"/>
        <v>0</v>
      </c>
      <c r="J312" s="6">
        <f t="shared" ca="1" si="230"/>
        <v>0</v>
      </c>
      <c r="K312" s="6">
        <f ca="1">SUMIF(INDIRECT(F301),'1-Configuracion'!E312,INDIRECT(K301))+SUMIF(INDIRECT(H301),'1-Configuracion'!E312,INDIRECT(L301))</f>
        <v>0</v>
      </c>
      <c r="L312" s="6">
        <f ca="1">SUMIF(INDIRECT(F301),'1-Configuracion'!E312,INDIRECT(L301))+SUMIF(INDIRECT(H301),'1-Configuracion'!E312,INDIRECT(K301))</f>
        <v>0</v>
      </c>
      <c r="M312" s="100">
        <f t="shared" ca="1" si="231"/>
        <v>0</v>
      </c>
      <c r="N312" s="56">
        <f t="shared" ca="1" si="232"/>
        <v>0</v>
      </c>
      <c r="P312" s="81" t="str">
        <f t="shared" si="233"/>
        <v>R.C.D. Español</v>
      </c>
      <c r="Q312" s="85">
        <f t="shared" ca="1" si="234"/>
        <v>0</v>
      </c>
      <c r="R312" s="6">
        <f t="shared" ca="1" si="219"/>
        <v>0</v>
      </c>
      <c r="S312" s="6">
        <f t="shared" ca="1" si="220"/>
        <v>0</v>
      </c>
      <c r="T312" s="6">
        <f t="shared" ca="1" si="221"/>
        <v>0</v>
      </c>
      <c r="U312" s="6">
        <f t="shared" ca="1" si="222"/>
        <v>0</v>
      </c>
      <c r="V312" s="6">
        <f t="shared" ca="1" si="223"/>
        <v>0</v>
      </c>
      <c r="W312" s="6">
        <f t="shared" ca="1" si="224"/>
        <v>0</v>
      </c>
      <c r="X312" s="8">
        <f t="shared" ca="1" si="225"/>
        <v>0</v>
      </c>
      <c r="Y312" s="8">
        <f t="shared" ca="1" si="226"/>
        <v>0</v>
      </c>
      <c r="Z312" s="61" t="e">
        <f ca="1">MATCH(P312,AC302:AC321,0)</f>
        <v>#N/A</v>
      </c>
      <c r="AB312">
        <v>11</v>
      </c>
      <c r="AC312" s="81" t="str">
        <f ca="1">INDEX(P302:P321,MATCH(LARGE(Y302:Y321,AB312),Y302:Y321,0))</f>
        <v>Atlethic Club</v>
      </c>
      <c r="AD312" s="85">
        <f ca="1">LOOKUP(AC312,P302:P321,Q302:Q321)</f>
        <v>0</v>
      </c>
      <c r="AE312" s="6">
        <f ca="1">LOOKUP(AC312,P302:P321,R302:R321)</f>
        <v>0</v>
      </c>
      <c r="AF312" s="6">
        <f ca="1">LOOKUP(AC312,P302:P321,S302:S321)</f>
        <v>0</v>
      </c>
      <c r="AG312" s="6">
        <f ca="1">LOOKUP(AC312,P302:P321,T302:T321)</f>
        <v>0</v>
      </c>
      <c r="AH312" s="6">
        <f ca="1">LOOKUP(AC312,P302:P321,U302:U321)</f>
        <v>0</v>
      </c>
      <c r="AI312" s="6">
        <f ca="1">LOOKUP(AC312,P302:P321,V302:V321)</f>
        <v>0</v>
      </c>
      <c r="AJ312" s="6">
        <f ca="1">LOOKUP(AC312,P302:P321,W302:W321)</f>
        <v>0</v>
      </c>
      <c r="AK312" s="8">
        <f ca="1">LOOKUP(AC312,P302:P321,X302:X321)</f>
        <v>0</v>
      </c>
      <c r="AL312" s="8">
        <f ca="1">LOOKUP(AC312,P302:P321,Y302:Y321)</f>
        <v>0</v>
      </c>
    </row>
    <row r="313" spans="5:38" x14ac:dyDescent="0.25">
      <c r="E313" s="81" t="str">
        <f t="shared" si="227"/>
        <v>R.C.D.Mallorca</v>
      </c>
      <c r="F313" s="85">
        <f ca="1">SUMIF(INDIRECT(F301),'1-Configuracion'!E313,INDIRECT(G301))+SUMIF(INDIRECT(H301),'1-Configuracion'!E313,INDIRECT(I301))</f>
        <v>0</v>
      </c>
      <c r="G313" s="6">
        <f ca="1">SUMIF(INDIRECT(F301),'1-Configuracion'!E313,INDIRECT(J301))+SUMIF(INDIRECT(H301),'1-Configuracion'!E313,INDIRECT(J301))</f>
        <v>0</v>
      </c>
      <c r="H313" s="6">
        <f t="shared" ca="1" si="228"/>
        <v>0</v>
      </c>
      <c r="I313" s="6">
        <f t="shared" ca="1" si="229"/>
        <v>0</v>
      </c>
      <c r="J313" s="6">
        <f t="shared" ca="1" si="230"/>
        <v>0</v>
      </c>
      <c r="K313" s="6">
        <f ca="1">SUMIF(INDIRECT(F301),'1-Configuracion'!E313,INDIRECT(K301))+SUMIF(INDIRECT(H301),'1-Configuracion'!E313,INDIRECT(L301))</f>
        <v>0</v>
      </c>
      <c r="L313" s="6">
        <f ca="1">SUMIF(INDIRECT(F301),'1-Configuracion'!E313,INDIRECT(L301))+SUMIF(INDIRECT(H301),'1-Configuracion'!E313,INDIRECT(K301))</f>
        <v>0</v>
      </c>
      <c r="M313" s="100">
        <f t="shared" ca="1" si="231"/>
        <v>0</v>
      </c>
      <c r="N313" s="56">
        <f t="shared" ca="1" si="232"/>
        <v>0</v>
      </c>
      <c r="P313" s="81" t="str">
        <f t="shared" si="233"/>
        <v>R.C.D.Mallorca</v>
      </c>
      <c r="Q313" s="85">
        <f t="shared" ca="1" si="234"/>
        <v>0</v>
      </c>
      <c r="R313" s="6">
        <f t="shared" ca="1" si="219"/>
        <v>0</v>
      </c>
      <c r="S313" s="6">
        <f t="shared" ca="1" si="220"/>
        <v>0</v>
      </c>
      <c r="T313" s="6">
        <f t="shared" ca="1" si="221"/>
        <v>0</v>
      </c>
      <c r="U313" s="6">
        <f t="shared" ca="1" si="222"/>
        <v>0</v>
      </c>
      <c r="V313" s="6">
        <f t="shared" ca="1" si="223"/>
        <v>0</v>
      </c>
      <c r="W313" s="6">
        <f t="shared" ca="1" si="224"/>
        <v>0</v>
      </c>
      <c r="X313" s="8">
        <f t="shared" ca="1" si="225"/>
        <v>0</v>
      </c>
      <c r="Y313" s="8">
        <f t="shared" ca="1" si="226"/>
        <v>0</v>
      </c>
      <c r="Z313" s="61" t="e">
        <f ca="1">MATCH(P313,AC302:AC321,0)</f>
        <v>#N/A</v>
      </c>
      <c r="AB313">
        <v>12</v>
      </c>
      <c r="AC313" s="81" t="str">
        <f ca="1">INDEX(P302:P321,MATCH(LARGE(Y302:Y321,AB313),Y302:Y321,0))</f>
        <v>Atlethic Club</v>
      </c>
      <c r="AD313" s="85">
        <f ca="1">LOOKUP(AC313,P302:P321,Q302:Q321)</f>
        <v>0</v>
      </c>
      <c r="AE313" s="6">
        <f ca="1">LOOKUP(AC313,P302:P321,R302:R321)</f>
        <v>0</v>
      </c>
      <c r="AF313" s="6">
        <f ca="1">LOOKUP(AC313,P302:P321,S302:S321)</f>
        <v>0</v>
      </c>
      <c r="AG313" s="6">
        <f ca="1">LOOKUP(AC313,P302:P321,T302:T321)</f>
        <v>0</v>
      </c>
      <c r="AH313" s="6">
        <f ca="1">LOOKUP(AC313,P302:P321,U302:U321)</f>
        <v>0</v>
      </c>
      <c r="AI313" s="6">
        <f ca="1">LOOKUP(AC313,P302:P321,V302:V321)</f>
        <v>0</v>
      </c>
      <c r="AJ313" s="6">
        <f ca="1">LOOKUP(AC313,P302:P321,W302:W321)</f>
        <v>0</v>
      </c>
      <c r="AK313" s="8">
        <f ca="1">LOOKUP(AC313,P302:P321,X302:X321)</f>
        <v>0</v>
      </c>
      <c r="AL313" s="8">
        <f ca="1">LOOKUP(AC313,P302:P321,Y302:Y321)</f>
        <v>0</v>
      </c>
    </row>
    <row r="314" spans="5:38" x14ac:dyDescent="0.25">
      <c r="E314" s="81" t="str">
        <f t="shared" si="227"/>
        <v>Rayo Vallecano</v>
      </c>
      <c r="F314" s="85">
        <f ca="1">SUMIF(INDIRECT(F301),'1-Configuracion'!E314,INDIRECT(G301))+SUMIF(INDIRECT(H301),'1-Configuracion'!E314,INDIRECT(I301))</f>
        <v>0</v>
      </c>
      <c r="G314" s="6">
        <f ca="1">SUMIF(INDIRECT(F301),'1-Configuracion'!E314,INDIRECT(J301))+SUMIF(INDIRECT(H301),'1-Configuracion'!E314,INDIRECT(J301))</f>
        <v>0</v>
      </c>
      <c r="H314" s="6">
        <f t="shared" ca="1" si="228"/>
        <v>0</v>
      </c>
      <c r="I314" s="6">
        <f t="shared" ca="1" si="229"/>
        <v>0</v>
      </c>
      <c r="J314" s="6">
        <f t="shared" ca="1" si="230"/>
        <v>0</v>
      </c>
      <c r="K314" s="6">
        <f ca="1">SUMIF(INDIRECT(F301),'1-Configuracion'!E314,INDIRECT(K301))+SUMIF(INDIRECT(H301),'1-Configuracion'!E314,INDIRECT(L301))</f>
        <v>0</v>
      </c>
      <c r="L314" s="6">
        <f ca="1">SUMIF(INDIRECT(F301),'1-Configuracion'!E314,INDIRECT(L301))+SUMIF(INDIRECT(H301),'1-Configuracion'!E314,INDIRECT(K301))</f>
        <v>0</v>
      </c>
      <c r="M314" s="100">
        <f t="shared" ca="1" si="231"/>
        <v>0</v>
      </c>
      <c r="N314" s="56">
        <f t="shared" ca="1" si="232"/>
        <v>0</v>
      </c>
      <c r="P314" s="81" t="str">
        <f t="shared" si="233"/>
        <v>Rayo Vallecano</v>
      </c>
      <c r="Q314" s="85">
        <f t="shared" ca="1" si="234"/>
        <v>0</v>
      </c>
      <c r="R314" s="6">
        <f t="shared" ca="1" si="219"/>
        <v>0</v>
      </c>
      <c r="S314" s="6">
        <f t="shared" ca="1" si="220"/>
        <v>0</v>
      </c>
      <c r="T314" s="6">
        <f t="shared" ca="1" si="221"/>
        <v>0</v>
      </c>
      <c r="U314" s="6">
        <f t="shared" ca="1" si="222"/>
        <v>0</v>
      </c>
      <c r="V314" s="6">
        <f t="shared" ca="1" si="223"/>
        <v>0</v>
      </c>
      <c r="W314" s="6">
        <f t="shared" ca="1" si="224"/>
        <v>0</v>
      </c>
      <c r="X314" s="8">
        <f t="shared" ca="1" si="225"/>
        <v>0</v>
      </c>
      <c r="Y314" s="8">
        <f t="shared" ca="1" si="226"/>
        <v>0</v>
      </c>
      <c r="Z314" s="61" t="e">
        <f ca="1">MATCH(P314,AC302:AC321,0)</f>
        <v>#N/A</v>
      </c>
      <c r="AB314">
        <v>13</v>
      </c>
      <c r="AC314" s="81" t="str">
        <f ca="1">INDEX(P302:P321,MATCH(LARGE(Y302:Y321,AB314),Y302:Y321,0))</f>
        <v>Atlethic Club</v>
      </c>
      <c r="AD314" s="85">
        <f ca="1">LOOKUP(AC314,P302:P321,Q302:Q321)</f>
        <v>0</v>
      </c>
      <c r="AE314" s="6">
        <f ca="1">LOOKUP(AC314,P302:P321,R302:R321)</f>
        <v>0</v>
      </c>
      <c r="AF314" s="6">
        <f ca="1">LOOKUP(AC314,P302:P321,S302:S321)</f>
        <v>0</v>
      </c>
      <c r="AG314" s="6">
        <f ca="1">LOOKUP(AC314,P302:P321,T302:T321)</f>
        <v>0</v>
      </c>
      <c r="AH314" s="6">
        <f ca="1">LOOKUP(AC314,P302:P321,U302:U321)</f>
        <v>0</v>
      </c>
      <c r="AI314" s="6">
        <f ca="1">LOOKUP(AC314,P302:P321,V302:V321)</f>
        <v>0</v>
      </c>
      <c r="AJ314" s="6">
        <f ca="1">LOOKUP(AC314,P302:P321,W302:W321)</f>
        <v>0</v>
      </c>
      <c r="AK314" s="8">
        <f ca="1">LOOKUP(AC314,P302:P321,X302:X321)</f>
        <v>0</v>
      </c>
      <c r="AL314" s="8">
        <f ca="1">LOOKUP(AC314,P302:P321,Y302:Y321)</f>
        <v>0</v>
      </c>
    </row>
    <row r="315" spans="5:38" x14ac:dyDescent="0.25">
      <c r="E315" s="81" t="str">
        <f t="shared" si="227"/>
        <v>Real Betis Balompié</v>
      </c>
      <c r="F315" s="85">
        <f ca="1">SUMIF(INDIRECT(F301),'1-Configuracion'!E315,INDIRECT(G301))+SUMIF(INDIRECT(H301),'1-Configuracion'!E315,INDIRECT(I301))</f>
        <v>0</v>
      </c>
      <c r="G315" s="6">
        <f ca="1">SUMIF(INDIRECT(F301),'1-Configuracion'!E315,INDIRECT(J301))+SUMIF(INDIRECT(H301),'1-Configuracion'!E315,INDIRECT(J301))</f>
        <v>0</v>
      </c>
      <c r="H315" s="6">
        <f t="shared" ca="1" si="228"/>
        <v>0</v>
      </c>
      <c r="I315" s="6">
        <f t="shared" ca="1" si="229"/>
        <v>0</v>
      </c>
      <c r="J315" s="6">
        <f t="shared" ca="1" si="230"/>
        <v>0</v>
      </c>
      <c r="K315" s="6">
        <f ca="1">SUMIF(INDIRECT(F301),'1-Configuracion'!E315,INDIRECT(K301))+SUMIF(INDIRECT(H301),'1-Configuracion'!E315,INDIRECT(L301))</f>
        <v>0</v>
      </c>
      <c r="L315" s="6">
        <f ca="1">SUMIF(INDIRECT(F301),'1-Configuracion'!E315,INDIRECT(L301))+SUMIF(INDIRECT(H301),'1-Configuracion'!E315,INDIRECT(K301))</f>
        <v>0</v>
      </c>
      <c r="M315" s="100">
        <f t="shared" ca="1" si="231"/>
        <v>0</v>
      </c>
      <c r="N315" s="56">
        <f t="shared" ca="1" si="232"/>
        <v>0</v>
      </c>
      <c r="P315" s="81" t="str">
        <f t="shared" si="233"/>
        <v>Real Betis Balompié</v>
      </c>
      <c r="Q315" s="85">
        <f t="shared" ca="1" si="234"/>
        <v>0</v>
      </c>
      <c r="R315" s="6">
        <f t="shared" ca="1" si="219"/>
        <v>0</v>
      </c>
      <c r="S315" s="6">
        <f t="shared" ca="1" si="220"/>
        <v>0</v>
      </c>
      <c r="T315" s="6">
        <f t="shared" ca="1" si="221"/>
        <v>0</v>
      </c>
      <c r="U315" s="6">
        <f t="shared" ca="1" si="222"/>
        <v>0</v>
      </c>
      <c r="V315" s="6">
        <f t="shared" ca="1" si="223"/>
        <v>0</v>
      </c>
      <c r="W315" s="6">
        <f t="shared" ca="1" si="224"/>
        <v>0</v>
      </c>
      <c r="X315" s="8">
        <f t="shared" ca="1" si="225"/>
        <v>0</v>
      </c>
      <c r="Y315" s="8">
        <f t="shared" ca="1" si="226"/>
        <v>0</v>
      </c>
      <c r="Z315" s="61" t="e">
        <f ca="1">MATCH(P315,AC302:AC321,0)</f>
        <v>#N/A</v>
      </c>
      <c r="AB315">
        <v>14</v>
      </c>
      <c r="AC315" s="81" t="str">
        <f ca="1">INDEX(P302:P321,MATCH(LARGE(Y302:Y321,AB315),Y302:Y321,0))</f>
        <v>Atlethic Club</v>
      </c>
      <c r="AD315" s="85">
        <f ca="1">LOOKUP(AC315,P302:P321,Q302:Q321)</f>
        <v>0</v>
      </c>
      <c r="AE315" s="6">
        <f ca="1">LOOKUP(AC315,P302:P321,R302:R321)</f>
        <v>0</v>
      </c>
      <c r="AF315" s="6">
        <f ca="1">LOOKUP(AC315,P302:P321,S302:S321)</f>
        <v>0</v>
      </c>
      <c r="AG315" s="6">
        <f ca="1">LOOKUP(AC315,P302:P321,T302:T321)</f>
        <v>0</v>
      </c>
      <c r="AH315" s="6">
        <f ca="1">LOOKUP(AC315,P302:P321,U302:U321)</f>
        <v>0</v>
      </c>
      <c r="AI315" s="6">
        <f ca="1">LOOKUP(AC315,P302:P321,V302:V321)</f>
        <v>0</v>
      </c>
      <c r="AJ315" s="6">
        <f ca="1">LOOKUP(AC315,P302:P321,W302:W321)</f>
        <v>0</v>
      </c>
      <c r="AK315" s="8">
        <f ca="1">LOOKUP(AC315,P302:P321,X302:X321)</f>
        <v>0</v>
      </c>
      <c r="AL315" s="8">
        <f ca="1">LOOKUP(AC315,P302:P321,Y302:Y321)</f>
        <v>0</v>
      </c>
    </row>
    <row r="316" spans="5:38" x14ac:dyDescent="0.25">
      <c r="E316" s="81" t="str">
        <f t="shared" si="227"/>
        <v>Real Madrid</v>
      </c>
      <c r="F316" s="85">
        <f ca="1">SUMIF(INDIRECT(F301),'1-Configuracion'!E316,INDIRECT(G301))+SUMIF(INDIRECT(H301),'1-Configuracion'!E316,INDIRECT(I301))</f>
        <v>0</v>
      </c>
      <c r="G316" s="6">
        <f ca="1">SUMIF(INDIRECT(F301),'1-Configuracion'!E316,INDIRECT(J301))+SUMIF(INDIRECT(H301),'1-Configuracion'!E316,INDIRECT(J301))</f>
        <v>0</v>
      </c>
      <c r="H316" s="6">
        <f t="shared" ca="1" si="228"/>
        <v>0</v>
      </c>
      <c r="I316" s="6">
        <f t="shared" ca="1" si="229"/>
        <v>0</v>
      </c>
      <c r="J316" s="6">
        <f t="shared" ca="1" si="230"/>
        <v>0</v>
      </c>
      <c r="K316" s="6">
        <f ca="1">SUMIF(INDIRECT(F301),'1-Configuracion'!E316,INDIRECT(K301))+SUMIF(INDIRECT(H301),'1-Configuracion'!E316,INDIRECT(L301))</f>
        <v>0</v>
      </c>
      <c r="L316" s="6">
        <f ca="1">SUMIF(INDIRECT(F301),'1-Configuracion'!E316,INDIRECT(L301))+SUMIF(INDIRECT(H301),'1-Configuracion'!E316,INDIRECT(K301))</f>
        <v>0</v>
      </c>
      <c r="M316" s="100">
        <f t="shared" ca="1" si="231"/>
        <v>0</v>
      </c>
      <c r="N316" s="56">
        <f t="shared" ca="1" si="232"/>
        <v>0</v>
      </c>
      <c r="P316" s="81" t="str">
        <f t="shared" si="233"/>
        <v>Real Madrid</v>
      </c>
      <c r="Q316" s="85">
        <f t="shared" ca="1" si="234"/>
        <v>0</v>
      </c>
      <c r="R316" s="6">
        <f t="shared" ca="1" si="219"/>
        <v>0</v>
      </c>
      <c r="S316" s="6">
        <f t="shared" ca="1" si="220"/>
        <v>0</v>
      </c>
      <c r="T316" s="6">
        <f t="shared" ca="1" si="221"/>
        <v>0</v>
      </c>
      <c r="U316" s="6">
        <f t="shared" ca="1" si="222"/>
        <v>0</v>
      </c>
      <c r="V316" s="6">
        <f t="shared" ca="1" si="223"/>
        <v>0</v>
      </c>
      <c r="W316" s="6">
        <f t="shared" ca="1" si="224"/>
        <v>0</v>
      </c>
      <c r="X316" s="8">
        <f t="shared" ca="1" si="225"/>
        <v>0</v>
      </c>
      <c r="Y316" s="8">
        <f t="shared" ca="1" si="226"/>
        <v>0</v>
      </c>
      <c r="Z316" s="61" t="e">
        <f ca="1">MATCH(P316,AC302:AC321,0)</f>
        <v>#N/A</v>
      </c>
      <c r="AB316">
        <v>15</v>
      </c>
      <c r="AC316" s="81" t="str">
        <f ca="1">INDEX(P302:P321,MATCH(LARGE(Y302:Y321,AB316),Y302:Y321,0))</f>
        <v>Atlethic Club</v>
      </c>
      <c r="AD316" s="85">
        <f ca="1">LOOKUP(AC316,P302:P321,Q302:Q321)</f>
        <v>0</v>
      </c>
      <c r="AE316" s="6">
        <f ca="1">LOOKUP(AC316,P302:P321,R302:R321)</f>
        <v>0</v>
      </c>
      <c r="AF316" s="6">
        <f ca="1">LOOKUP(AC316,P302:P321,S302:S321)</f>
        <v>0</v>
      </c>
      <c r="AG316" s="6">
        <f ca="1">LOOKUP(AC316,P302:P321,T302:T321)</f>
        <v>0</v>
      </c>
      <c r="AH316" s="6">
        <f ca="1">LOOKUP(AC316,P302:P321,U302:U321)</f>
        <v>0</v>
      </c>
      <c r="AI316" s="6">
        <f ca="1">LOOKUP(AC316,P302:P321,V302:V321)</f>
        <v>0</v>
      </c>
      <c r="AJ316" s="6">
        <f ca="1">LOOKUP(AC316,P302:P321,W302:W321)</f>
        <v>0</v>
      </c>
      <c r="AK316" s="8">
        <f ca="1">LOOKUP(AC316,P302:P321,X302:X321)</f>
        <v>0</v>
      </c>
      <c r="AL316" s="8">
        <f ca="1">LOOKUP(AC316,P302:P321,Y302:Y321)</f>
        <v>0</v>
      </c>
    </row>
    <row r="317" spans="5:38" x14ac:dyDescent="0.25">
      <c r="E317" s="81" t="str">
        <f t="shared" si="227"/>
        <v>Real Sociedad</v>
      </c>
      <c r="F317" s="85">
        <f ca="1">SUMIF(INDIRECT(F301),'1-Configuracion'!E317,INDIRECT(G301))+SUMIF(INDIRECT(H301),'1-Configuracion'!E317,INDIRECT(I301))</f>
        <v>0</v>
      </c>
      <c r="G317" s="6">
        <f ca="1">SUMIF(INDIRECT(F301),'1-Configuracion'!E317,INDIRECT(J301))+SUMIF(INDIRECT(H301),'1-Configuracion'!E317,INDIRECT(J301))</f>
        <v>0</v>
      </c>
      <c r="H317" s="6">
        <f t="shared" ca="1" si="228"/>
        <v>0</v>
      </c>
      <c r="I317" s="6">
        <f t="shared" ca="1" si="229"/>
        <v>0</v>
      </c>
      <c r="J317" s="6">
        <f t="shared" ca="1" si="230"/>
        <v>0</v>
      </c>
      <c r="K317" s="6">
        <f ca="1">SUMIF(INDIRECT(F301),'1-Configuracion'!E317,INDIRECT(K301))+SUMIF(INDIRECT(H301),'1-Configuracion'!E317,INDIRECT(L301))</f>
        <v>0</v>
      </c>
      <c r="L317" s="6">
        <f ca="1">SUMIF(INDIRECT(F301),'1-Configuracion'!E317,INDIRECT(L301))+SUMIF(INDIRECT(H301),'1-Configuracion'!E317,INDIRECT(K301))</f>
        <v>0</v>
      </c>
      <c r="M317" s="100">
        <f t="shared" ca="1" si="231"/>
        <v>0</v>
      </c>
      <c r="N317" s="56">
        <f t="shared" ca="1" si="232"/>
        <v>0</v>
      </c>
      <c r="P317" s="81" t="str">
        <f t="shared" si="233"/>
        <v>Real Sociedad</v>
      </c>
      <c r="Q317" s="85">
        <f t="shared" ca="1" si="234"/>
        <v>0</v>
      </c>
      <c r="R317" s="6">
        <f t="shared" ca="1" si="219"/>
        <v>0</v>
      </c>
      <c r="S317" s="6">
        <f t="shared" ca="1" si="220"/>
        <v>0</v>
      </c>
      <c r="T317" s="6">
        <f t="shared" ca="1" si="221"/>
        <v>0</v>
      </c>
      <c r="U317" s="6">
        <f t="shared" ca="1" si="222"/>
        <v>0</v>
      </c>
      <c r="V317" s="6">
        <f t="shared" ca="1" si="223"/>
        <v>0</v>
      </c>
      <c r="W317" s="6">
        <f t="shared" ca="1" si="224"/>
        <v>0</v>
      </c>
      <c r="X317" s="8">
        <f t="shared" ca="1" si="225"/>
        <v>0</v>
      </c>
      <c r="Y317" s="8">
        <f t="shared" ca="1" si="226"/>
        <v>0</v>
      </c>
      <c r="Z317" s="61" t="e">
        <f ca="1">MATCH(P317,AC302:AC321,0)</f>
        <v>#N/A</v>
      </c>
      <c r="AB317">
        <v>16</v>
      </c>
      <c r="AC317" s="81" t="str">
        <f ca="1">INDEX(P302:P321,MATCH(LARGE(Y302:Y321,AB317),Y302:Y321,0))</f>
        <v>Atlethic Club</v>
      </c>
      <c r="AD317" s="85">
        <f ca="1">LOOKUP(AC317,P302:P321,Q302:Q321)</f>
        <v>0</v>
      </c>
      <c r="AE317" s="6">
        <f ca="1">LOOKUP(AC317,P302:P321,R302:R321)</f>
        <v>0</v>
      </c>
      <c r="AF317" s="6">
        <f ca="1">LOOKUP(AC317,P302:P321,S302:S321)</f>
        <v>0</v>
      </c>
      <c r="AG317" s="6">
        <f ca="1">LOOKUP(AC317,P302:P321,T302:T321)</f>
        <v>0</v>
      </c>
      <c r="AH317" s="6">
        <f ca="1">LOOKUP(AC317,P302:P321,U302:U321)</f>
        <v>0</v>
      </c>
      <c r="AI317" s="6">
        <f ca="1">LOOKUP(AC317,P302:P321,V302:V321)</f>
        <v>0</v>
      </c>
      <c r="AJ317" s="6">
        <f ca="1">LOOKUP(AC317,P302:P321,W302:W321)</f>
        <v>0</v>
      </c>
      <c r="AK317" s="8">
        <f ca="1">LOOKUP(AC317,P302:P321,X302:X321)</f>
        <v>0</v>
      </c>
      <c r="AL317" s="8">
        <f ca="1">LOOKUP(AC317,P302:P321,Y302:Y321)</f>
        <v>0</v>
      </c>
    </row>
    <row r="318" spans="5:38" x14ac:dyDescent="0.25">
      <c r="E318" s="81" t="str">
        <f t="shared" si="227"/>
        <v>Real Valladolid</v>
      </c>
      <c r="F318" s="85">
        <f ca="1">SUMIF(INDIRECT(F301),'1-Configuracion'!E318,INDIRECT(G301))+SUMIF(INDIRECT(H301),'1-Configuracion'!E318,INDIRECT(I301))</f>
        <v>0</v>
      </c>
      <c r="G318" s="6">
        <f ca="1">SUMIF(INDIRECT(F301),'1-Configuracion'!E318,INDIRECT(J301))+SUMIF(INDIRECT(H301),'1-Configuracion'!E318,INDIRECT(J301))</f>
        <v>0</v>
      </c>
      <c r="H318" s="6">
        <f t="shared" ca="1" si="228"/>
        <v>0</v>
      </c>
      <c r="I318" s="6">
        <f t="shared" ca="1" si="229"/>
        <v>0</v>
      </c>
      <c r="J318" s="6">
        <f t="shared" ca="1" si="230"/>
        <v>0</v>
      </c>
      <c r="K318" s="6">
        <f ca="1">SUMIF(INDIRECT(F301),'1-Configuracion'!E318,INDIRECT(K301))+SUMIF(INDIRECT(H301),'1-Configuracion'!E318,INDIRECT(L301))</f>
        <v>0</v>
      </c>
      <c r="L318" s="6">
        <f ca="1">SUMIF(INDIRECT(F301),'1-Configuracion'!E318,INDIRECT(L301))+SUMIF(INDIRECT(H301),'1-Configuracion'!E318,INDIRECT(K301))</f>
        <v>0</v>
      </c>
      <c r="M318" s="100">
        <f t="shared" ca="1" si="231"/>
        <v>0</v>
      </c>
      <c r="N318" s="56">
        <f t="shared" ca="1" si="232"/>
        <v>0</v>
      </c>
      <c r="P318" s="81" t="str">
        <f t="shared" si="233"/>
        <v>Real Valladolid</v>
      </c>
      <c r="Q318" s="85">
        <f t="shared" ca="1" si="234"/>
        <v>0</v>
      </c>
      <c r="R318" s="6">
        <f t="shared" ca="1" si="219"/>
        <v>0</v>
      </c>
      <c r="S318" s="6">
        <f t="shared" ca="1" si="220"/>
        <v>0</v>
      </c>
      <c r="T318" s="6">
        <f t="shared" ca="1" si="221"/>
        <v>0</v>
      </c>
      <c r="U318" s="6">
        <f t="shared" ca="1" si="222"/>
        <v>0</v>
      </c>
      <c r="V318" s="6">
        <f t="shared" ca="1" si="223"/>
        <v>0</v>
      </c>
      <c r="W318" s="6">
        <f t="shared" ca="1" si="224"/>
        <v>0</v>
      </c>
      <c r="X318" s="8">
        <f t="shared" ca="1" si="225"/>
        <v>0</v>
      </c>
      <c r="Y318" s="8">
        <f t="shared" ca="1" si="226"/>
        <v>0</v>
      </c>
      <c r="Z318" s="61" t="e">
        <f ca="1">MATCH(P318,AC302:AC321,0)</f>
        <v>#N/A</v>
      </c>
      <c r="AB318">
        <v>17</v>
      </c>
      <c r="AC318" s="81" t="str">
        <f ca="1">INDEX(P302:P321,MATCH(LARGE(Y302:Y321,AB318),Y302:Y321,0))</f>
        <v>Atlethic Club</v>
      </c>
      <c r="AD318" s="85">
        <f ca="1">LOOKUP(AC318,P302:P321,Q302:Q321)</f>
        <v>0</v>
      </c>
      <c r="AE318" s="6">
        <f ca="1">LOOKUP(AC318,P302:P321,R302:R321)</f>
        <v>0</v>
      </c>
      <c r="AF318" s="6">
        <f ca="1">LOOKUP(AC318,P302:P321,S302:S321)</f>
        <v>0</v>
      </c>
      <c r="AG318" s="6">
        <f ca="1">LOOKUP(AC318,P302:P321,T302:T321)</f>
        <v>0</v>
      </c>
      <c r="AH318" s="6">
        <f ca="1">LOOKUP(AC318,P302:P321,U302:U321)</f>
        <v>0</v>
      </c>
      <c r="AI318" s="6">
        <f ca="1">LOOKUP(AC318,P302:P321,V302:V321)</f>
        <v>0</v>
      </c>
      <c r="AJ318" s="6">
        <f ca="1">LOOKUP(AC318,P302:P321,W302:W321)</f>
        <v>0</v>
      </c>
      <c r="AK318" s="8">
        <f ca="1">LOOKUP(AC318,P302:P321,X302:X321)</f>
        <v>0</v>
      </c>
      <c r="AL318" s="8">
        <f ca="1">LOOKUP(AC318,P302:P321,Y302:Y321)</f>
        <v>0</v>
      </c>
    </row>
    <row r="319" spans="5:38" x14ac:dyDescent="0.25">
      <c r="E319" s="81" t="str">
        <f t="shared" si="227"/>
        <v>Real Zaragoza</v>
      </c>
      <c r="F319" s="85">
        <f ca="1">SUMIF(INDIRECT(F301),'1-Configuracion'!E319,INDIRECT(G301))+SUMIF(INDIRECT(H301),'1-Configuracion'!E319,INDIRECT(I301))</f>
        <v>0</v>
      </c>
      <c r="G319" s="6">
        <f ca="1">SUMIF(INDIRECT(F301),'1-Configuracion'!E319,INDIRECT(J301))+SUMIF(INDIRECT(H301),'1-Configuracion'!E319,INDIRECT(J301))</f>
        <v>0</v>
      </c>
      <c r="H319" s="6">
        <f t="shared" ca="1" si="228"/>
        <v>0</v>
      </c>
      <c r="I319" s="6">
        <f t="shared" ca="1" si="229"/>
        <v>0</v>
      </c>
      <c r="J319" s="6">
        <f t="shared" ca="1" si="230"/>
        <v>0</v>
      </c>
      <c r="K319" s="6">
        <f ca="1">SUMIF(INDIRECT(F301),'1-Configuracion'!E319,INDIRECT(K301))+SUMIF(INDIRECT(H301),'1-Configuracion'!E319,INDIRECT(L301))</f>
        <v>0</v>
      </c>
      <c r="L319" s="6">
        <f ca="1">SUMIF(INDIRECT(F301),'1-Configuracion'!E319,INDIRECT(L301))+SUMIF(INDIRECT(H301),'1-Configuracion'!E319,INDIRECT(K301))</f>
        <v>0</v>
      </c>
      <c r="M319" s="100">
        <f t="shared" ca="1" si="231"/>
        <v>0</v>
      </c>
      <c r="N319" s="56">
        <f t="shared" ca="1" si="232"/>
        <v>0</v>
      </c>
      <c r="P319" s="81" t="str">
        <f t="shared" si="233"/>
        <v>Real Zaragoza</v>
      </c>
      <c r="Q319" s="85">
        <f t="shared" ca="1" si="234"/>
        <v>0</v>
      </c>
      <c r="R319" s="6">
        <f t="shared" ca="1" si="219"/>
        <v>0</v>
      </c>
      <c r="S319" s="6">
        <f t="shared" ca="1" si="220"/>
        <v>0</v>
      </c>
      <c r="T319" s="6">
        <f t="shared" ca="1" si="221"/>
        <v>0</v>
      </c>
      <c r="U319" s="6">
        <f t="shared" ca="1" si="222"/>
        <v>0</v>
      </c>
      <c r="V319" s="6">
        <f t="shared" ca="1" si="223"/>
        <v>0</v>
      </c>
      <c r="W319" s="6">
        <f t="shared" ca="1" si="224"/>
        <v>0</v>
      </c>
      <c r="X319" s="8">
        <f t="shared" ca="1" si="225"/>
        <v>0</v>
      </c>
      <c r="Y319" s="8">
        <f t="shared" ca="1" si="226"/>
        <v>0</v>
      </c>
      <c r="Z319" s="61" t="e">
        <f ca="1">MATCH(P319,AC302:AC321,0)</f>
        <v>#N/A</v>
      </c>
      <c r="AB319">
        <v>18</v>
      </c>
      <c r="AC319" s="81" t="str">
        <f ca="1">INDEX(P302:P321,MATCH(LARGE(Y302:Y321,AB319),Y302:Y321,0))</f>
        <v>Atlethic Club</v>
      </c>
      <c r="AD319" s="85">
        <f ca="1">LOOKUP(AC319,P302:P321,Q302:Q321)</f>
        <v>0</v>
      </c>
      <c r="AE319" s="6">
        <f ca="1">LOOKUP(AC319,P302:P321,R302:R321)</f>
        <v>0</v>
      </c>
      <c r="AF319" s="6">
        <f ca="1">LOOKUP(AC319,P302:P321,S302:S321)</f>
        <v>0</v>
      </c>
      <c r="AG319" s="6">
        <f ca="1">LOOKUP(AC319,P302:P321,T302:T321)</f>
        <v>0</v>
      </c>
      <c r="AH319" s="6">
        <f ca="1">LOOKUP(AC319,P302:P321,U302:U321)</f>
        <v>0</v>
      </c>
      <c r="AI319" s="6">
        <f ca="1">LOOKUP(AC319,P302:P321,V302:V321)</f>
        <v>0</v>
      </c>
      <c r="AJ319" s="6">
        <f ca="1">LOOKUP(AC319,P302:P321,W302:W321)</f>
        <v>0</v>
      </c>
      <c r="AK319" s="8">
        <f ca="1">LOOKUP(AC319,P302:P321,X302:X321)</f>
        <v>0</v>
      </c>
      <c r="AL319" s="8">
        <f ca="1">LOOKUP(AC319,P302:P321,Y302:Y321)</f>
        <v>0</v>
      </c>
    </row>
    <row r="320" spans="5:38" x14ac:dyDescent="0.25">
      <c r="E320" s="81" t="str">
        <f t="shared" si="227"/>
        <v>Sevilla F.C.</v>
      </c>
      <c r="F320" s="85">
        <f ca="1">SUMIF(INDIRECT(F301),'1-Configuracion'!E320,INDIRECT(G301))+SUMIF(INDIRECT(H301),'1-Configuracion'!E320,INDIRECT(I301))</f>
        <v>0</v>
      </c>
      <c r="G320" s="6">
        <f ca="1">SUMIF(INDIRECT(F301),'1-Configuracion'!E320,INDIRECT(J301))+SUMIF(INDIRECT(H301),'1-Configuracion'!E320,INDIRECT(J301))</f>
        <v>0</v>
      </c>
      <c r="H320" s="6">
        <f t="shared" ca="1" si="228"/>
        <v>0</v>
      </c>
      <c r="I320" s="6">
        <f t="shared" ca="1" si="229"/>
        <v>0</v>
      </c>
      <c r="J320" s="6">
        <f t="shared" ca="1" si="230"/>
        <v>0</v>
      </c>
      <c r="K320" s="6">
        <f ca="1">SUMIF(INDIRECT(F301),'1-Configuracion'!E320,INDIRECT(K301))+SUMIF(INDIRECT(H301),'1-Configuracion'!E320,INDIRECT(L301))</f>
        <v>0</v>
      </c>
      <c r="L320" s="6">
        <f ca="1">SUMIF(INDIRECT(F301),'1-Configuracion'!E320,INDIRECT(L301))+SUMIF(INDIRECT(H301),'1-Configuracion'!E320,INDIRECT(K301))</f>
        <v>0</v>
      </c>
      <c r="M320" s="100">
        <f t="shared" ca="1" si="231"/>
        <v>0</v>
      </c>
      <c r="N320" s="56">
        <f t="shared" ca="1" si="232"/>
        <v>0</v>
      </c>
      <c r="P320" s="81" t="str">
        <f t="shared" si="233"/>
        <v>Sevilla F.C.</v>
      </c>
      <c r="Q320" s="85">
        <f t="shared" ca="1" si="234"/>
        <v>0</v>
      </c>
      <c r="R320" s="6">
        <f t="shared" ca="1" si="219"/>
        <v>0</v>
      </c>
      <c r="S320" s="6">
        <f t="shared" ca="1" si="220"/>
        <v>0</v>
      </c>
      <c r="T320" s="6">
        <f t="shared" ca="1" si="221"/>
        <v>0</v>
      </c>
      <c r="U320" s="6">
        <f t="shared" ca="1" si="222"/>
        <v>0</v>
      </c>
      <c r="V320" s="6">
        <f t="shared" ca="1" si="223"/>
        <v>0</v>
      </c>
      <c r="W320" s="6">
        <f t="shared" ca="1" si="224"/>
        <v>0</v>
      </c>
      <c r="X320" s="8">
        <f t="shared" ca="1" si="225"/>
        <v>0</v>
      </c>
      <c r="Y320" s="8">
        <f t="shared" ca="1" si="226"/>
        <v>0</v>
      </c>
      <c r="Z320" s="61" t="e">
        <f ca="1">MATCH(P320,AC302:AC321,0)</f>
        <v>#N/A</v>
      </c>
      <c r="AB320">
        <v>19</v>
      </c>
      <c r="AC320" s="81" t="str">
        <f ca="1">INDEX(P302:P321,MATCH(LARGE(Y302:Y321,AB320),Y302:Y321,0))</f>
        <v>Atlethic Club</v>
      </c>
      <c r="AD320" s="85">
        <f ca="1">LOOKUP(AC320,P302:P321,Q302:Q321)</f>
        <v>0</v>
      </c>
      <c r="AE320" s="6">
        <f ca="1">LOOKUP(AC320,P302:P321,R302:R321)</f>
        <v>0</v>
      </c>
      <c r="AF320" s="6">
        <f ca="1">LOOKUP(AC320,P302:P321,S302:S321)</f>
        <v>0</v>
      </c>
      <c r="AG320" s="6">
        <f ca="1">LOOKUP(AC320,P302:P321,T302:T321)</f>
        <v>0</v>
      </c>
      <c r="AH320" s="6">
        <f ca="1">LOOKUP(AC320,P302:P321,U302:U321)</f>
        <v>0</v>
      </c>
      <c r="AI320" s="6">
        <f ca="1">LOOKUP(AC320,P302:P321,V302:V321)</f>
        <v>0</v>
      </c>
      <c r="AJ320" s="6">
        <f ca="1">LOOKUP(AC320,P302:P321,W302:W321)</f>
        <v>0</v>
      </c>
      <c r="AK320" s="8">
        <f ca="1">LOOKUP(AC320,P302:P321,X302:X321)</f>
        <v>0</v>
      </c>
      <c r="AL320" s="8">
        <f ca="1">LOOKUP(AC320,P302:P321,Y302:Y321)</f>
        <v>0</v>
      </c>
    </row>
    <row r="321" spans="5:38" ht="15.75" thickBot="1" x14ac:dyDescent="0.3">
      <c r="E321" s="82" t="str">
        <f t="shared" si="227"/>
        <v>Valencia C.F.</v>
      </c>
      <c r="F321" s="86">
        <f ca="1">SUMIF(INDIRECT(F301),'1-Configuracion'!E321,INDIRECT(G301))+SUMIF(INDIRECT(H301),'1-Configuracion'!E321,INDIRECT(I301))</f>
        <v>0</v>
      </c>
      <c r="G321" s="34">
        <f ca="1">SUMIF(INDIRECT(F301),'1-Configuracion'!E321,INDIRECT(J301))+SUMIF(INDIRECT(H301),'1-Configuracion'!E321,INDIRECT(J301))</f>
        <v>0</v>
      </c>
      <c r="H321" s="34">
        <f t="shared" ca="1" si="228"/>
        <v>0</v>
      </c>
      <c r="I321" s="34">
        <f t="shared" ca="1" si="229"/>
        <v>0</v>
      </c>
      <c r="J321" s="34">
        <f t="shared" ca="1" si="230"/>
        <v>0</v>
      </c>
      <c r="K321" s="34">
        <f ca="1">SUMIF(INDIRECT(F301),'1-Configuracion'!E321,INDIRECT(K301))+SUMIF(INDIRECT(H301),'1-Configuracion'!E321,INDIRECT(L301))</f>
        <v>0</v>
      </c>
      <c r="L321" s="34">
        <f ca="1">SUMIF(INDIRECT(F301),'1-Configuracion'!E321,INDIRECT(L301))+SUMIF(INDIRECT(H301),'1-Configuracion'!E321,INDIRECT(K301))</f>
        <v>0</v>
      </c>
      <c r="M321" s="101">
        <f t="shared" ca="1" si="231"/>
        <v>0</v>
      </c>
      <c r="N321" s="57">
        <f t="shared" ca="1" si="232"/>
        <v>0</v>
      </c>
      <c r="P321" s="82" t="str">
        <f t="shared" si="233"/>
        <v>Valencia C.F.</v>
      </c>
      <c r="Q321" s="86">
        <f t="shared" ca="1" si="234"/>
        <v>0</v>
      </c>
      <c r="R321" s="34">
        <f t="shared" ca="1" si="219"/>
        <v>0</v>
      </c>
      <c r="S321" s="34">
        <f t="shared" ca="1" si="220"/>
        <v>0</v>
      </c>
      <c r="T321" s="34">
        <f t="shared" ca="1" si="221"/>
        <v>0</v>
      </c>
      <c r="U321" s="34">
        <f t="shared" ca="1" si="222"/>
        <v>0</v>
      </c>
      <c r="V321" s="34">
        <f t="shared" ca="1" si="223"/>
        <v>0</v>
      </c>
      <c r="W321" s="34">
        <f t="shared" ca="1" si="224"/>
        <v>0</v>
      </c>
      <c r="X321" s="37">
        <f t="shared" ca="1" si="225"/>
        <v>0</v>
      </c>
      <c r="Y321" s="37">
        <f t="shared" ca="1" si="226"/>
        <v>0</v>
      </c>
      <c r="Z321" s="61" t="e">
        <f ca="1">MATCH(P321,AC302:AC321,0)</f>
        <v>#N/A</v>
      </c>
      <c r="AB321">
        <v>20</v>
      </c>
      <c r="AC321" s="82" t="str">
        <f ca="1">INDEX(P302:P321,MATCH(LARGE(Y302:Y321,AB321),Y302:Y321,0))</f>
        <v>Atlethic Club</v>
      </c>
      <c r="AD321" s="86">
        <f ca="1">LOOKUP(AC321,P302:P321,Q302:Q321)</f>
        <v>0</v>
      </c>
      <c r="AE321" s="34">
        <f ca="1">LOOKUP(AC321,P302:P321,R302:R321)</f>
        <v>0</v>
      </c>
      <c r="AF321" s="34">
        <f ca="1">LOOKUP(AC321,P302:P321,S302:S321)</f>
        <v>0</v>
      </c>
      <c r="AG321" s="34">
        <f ca="1">LOOKUP(AC321,P302:P321,T302:T321)</f>
        <v>0</v>
      </c>
      <c r="AH321" s="34">
        <f ca="1">LOOKUP(AC321,P302:P321,U302:U321)</f>
        <v>0</v>
      </c>
      <c r="AI321" s="34">
        <f ca="1">LOOKUP(AC321,P302:P321,V302:V321)</f>
        <v>0</v>
      </c>
      <c r="AJ321" s="34">
        <f ca="1">LOOKUP(AC321,P302:P321,W302:W321)</f>
        <v>0</v>
      </c>
      <c r="AK321" s="37">
        <f ca="1">LOOKUP(AC321,P302:P321,X302:X321)</f>
        <v>0</v>
      </c>
      <c r="AL321" s="37">
        <f ca="1">LOOKUP(AC321,P302:P321,Y302:Y321)</f>
        <v>0</v>
      </c>
    </row>
    <row r="322" spans="5:38" ht="15.75" thickBot="1" x14ac:dyDescent="0.3"/>
    <row r="323" spans="5:38" ht="15.75" thickBot="1" x14ac:dyDescent="0.3">
      <c r="E323" s="88">
        <v>15</v>
      </c>
      <c r="F323" s="95" t="s">
        <v>21</v>
      </c>
      <c r="G323" s="95" t="s">
        <v>22</v>
      </c>
      <c r="H323" s="95" t="s">
        <v>23</v>
      </c>
      <c r="I323" s="95" t="s">
        <v>24</v>
      </c>
      <c r="J323" s="95" t="s">
        <v>25</v>
      </c>
      <c r="K323" s="95" t="s">
        <v>26</v>
      </c>
      <c r="L323" s="95" t="s">
        <v>27</v>
      </c>
      <c r="M323" s="96" t="s">
        <v>135</v>
      </c>
      <c r="N323" s="98" t="s">
        <v>136</v>
      </c>
      <c r="P323" s="88">
        <f>E323</f>
        <v>15</v>
      </c>
      <c r="Q323" s="89" t="s">
        <v>21</v>
      </c>
      <c r="R323" s="87" t="s">
        <v>22</v>
      </c>
      <c r="S323" s="83" t="s">
        <v>23</v>
      </c>
      <c r="T323" s="83" t="s">
        <v>24</v>
      </c>
      <c r="U323" s="83" t="s">
        <v>25</v>
      </c>
      <c r="V323" s="83" t="s">
        <v>26</v>
      </c>
      <c r="W323" s="83" t="s">
        <v>27</v>
      </c>
      <c r="X323" s="84" t="s">
        <v>135</v>
      </c>
      <c r="Y323" s="84" t="s">
        <v>136</v>
      </c>
      <c r="AC323" s="88">
        <f>P323</f>
        <v>15</v>
      </c>
      <c r="AD323" s="89" t="s">
        <v>21</v>
      </c>
      <c r="AE323" s="87" t="s">
        <v>22</v>
      </c>
      <c r="AF323" s="83" t="s">
        <v>23</v>
      </c>
      <c r="AG323" s="83" t="s">
        <v>24</v>
      </c>
      <c r="AH323" s="83" t="s">
        <v>25</v>
      </c>
      <c r="AI323" s="83" t="s">
        <v>26</v>
      </c>
      <c r="AJ323" s="83" t="s">
        <v>27</v>
      </c>
      <c r="AK323" s="84" t="s">
        <v>135</v>
      </c>
      <c r="AL323" s="84" t="s">
        <v>136</v>
      </c>
    </row>
    <row r="324" spans="5:38" ht="15.75" thickBot="1" x14ac:dyDescent="0.3">
      <c r="E324" s="91"/>
      <c r="F324" s="93" t="str">
        <f>'1-Rangos'!C15</f>
        <v>'1-Jornadas'!BC29:BC38</v>
      </c>
      <c r="G324" s="93" t="str">
        <f>'1-Rangos'!D15</f>
        <v>'1-Jornadas'!BA29:BA38</v>
      </c>
      <c r="H324" s="93" t="str">
        <f>'1-Rangos'!E15</f>
        <v>'1-Jornadas'!BF29:BF38</v>
      </c>
      <c r="I324" s="93" t="str">
        <f>'1-Rangos'!F15</f>
        <v>'1-Jornadas'!BH29:BH38</v>
      </c>
      <c r="J324" s="93" t="str">
        <f>'1-Rangos'!G15</f>
        <v>'1-Jornadas'!AZ29:AZ38</v>
      </c>
      <c r="K324" s="93" t="str">
        <f>'1-Rangos'!H15</f>
        <v>'1-Jornadas'!BD29:BD38</v>
      </c>
      <c r="L324" s="93" t="str">
        <f>'1-Rangos'!I15</f>
        <v>'1-Jornadas'!BE29:BE38</v>
      </c>
      <c r="M324" s="91"/>
      <c r="N324" s="91"/>
    </row>
    <row r="325" spans="5:38" x14ac:dyDescent="0.25">
      <c r="E325" s="81" t="str">
        <f>E302</f>
        <v>Atlethic Club</v>
      </c>
      <c r="F325" s="97">
        <f ca="1">SUMIF(INDIRECT(F324),'1-Configuracion'!E325,INDIRECT(G324))+SUMIF(INDIRECT(H324),'1-Configuracion'!E325,INDIRECT(I324))</f>
        <v>0</v>
      </c>
      <c r="G325" s="94">
        <f ca="1">SUMIF(INDIRECT(F324),'1-Configuracion'!E325,INDIRECT(J324))+SUMIF(INDIRECT(H324),'1-Configuracion'!E325,INDIRECT(J324))</f>
        <v>0</v>
      </c>
      <c r="H325" s="94">
        <f ca="1">IF(G325&gt;0,IF(F325=3,1,0),0)</f>
        <v>0</v>
      </c>
      <c r="I325" s="94">
        <f ca="1">IF(G325&gt;0,IF(F325=1,1,0),0)</f>
        <v>0</v>
      </c>
      <c r="J325" s="94">
        <f ca="1">IF(G325&gt;0,IF(F325=0,1,0),0)</f>
        <v>0</v>
      </c>
      <c r="K325" s="94">
        <f ca="1">SUMIF(INDIRECT(F324),'1-Configuracion'!E325,INDIRECT(K324))+SUMIF(INDIRECT(H324),'1-Configuracion'!E325,INDIRECT(L324))</f>
        <v>0</v>
      </c>
      <c r="L325" s="94">
        <f ca="1">SUMIF(INDIRECT(F324),'1-Configuracion'!E325,INDIRECT(L324))+SUMIF(INDIRECT(H324),'1-Configuracion'!E325,INDIRECT(K324))</f>
        <v>0</v>
      </c>
      <c r="M325" s="99">
        <f ca="1">K325-L325</f>
        <v>0</v>
      </c>
      <c r="N325" s="102">
        <f ca="1">F325*1000+M325*100+K325</f>
        <v>0</v>
      </c>
      <c r="P325" s="81" t="str">
        <f>E325</f>
        <v>Atlethic Club</v>
      </c>
      <c r="Q325" s="85">
        <f ca="1">F325+Q302</f>
        <v>0</v>
      </c>
      <c r="R325" s="6">
        <f t="shared" ref="R325:R344" ca="1" si="235">G325+R302</f>
        <v>0</v>
      </c>
      <c r="S325" s="6">
        <f t="shared" ref="S325:S344" ca="1" si="236">H325+S302</f>
        <v>0</v>
      </c>
      <c r="T325" s="6">
        <f t="shared" ref="T325:T344" ca="1" si="237">I325+T302</f>
        <v>0</v>
      </c>
      <c r="U325" s="6">
        <f t="shared" ref="U325:U344" ca="1" si="238">J325+U302</f>
        <v>0</v>
      </c>
      <c r="V325" s="6">
        <f t="shared" ref="V325:V344" ca="1" si="239">K325+V302</f>
        <v>0</v>
      </c>
      <c r="W325" s="6">
        <f t="shared" ref="W325:W344" ca="1" si="240">L325+W302</f>
        <v>0</v>
      </c>
      <c r="X325" s="8">
        <f t="shared" ref="X325:X344" ca="1" si="241">M325+X302</f>
        <v>0</v>
      </c>
      <c r="Y325" s="8">
        <f t="shared" ref="Y325:Y344" ca="1" si="242">N325+Y302</f>
        <v>0</v>
      </c>
      <c r="Z325" s="61">
        <f ca="1">MATCH(P325,AC325:AC344,0)</f>
        <v>1</v>
      </c>
      <c r="AB325">
        <v>1</v>
      </c>
      <c r="AC325" s="81" t="str">
        <f ca="1">INDEX(P325:P344,MATCH(LARGE(Y325:Y344,AB325),Y325:Y344,0))</f>
        <v>Atlethic Club</v>
      </c>
      <c r="AD325" s="85">
        <f ca="1">LOOKUP(AC325,P325:P344,Q325:Q344)</f>
        <v>0</v>
      </c>
      <c r="AE325" s="6">
        <f ca="1">LOOKUP(AC325,P325:P344,R325:R344)</f>
        <v>0</v>
      </c>
      <c r="AF325" s="6">
        <f ca="1">LOOKUP(AC325,P325:P344,S325:S344)</f>
        <v>0</v>
      </c>
      <c r="AG325" s="6">
        <f ca="1">LOOKUP(AC325,P325:P344,T325:T344)</f>
        <v>0</v>
      </c>
      <c r="AH325" s="6">
        <f ca="1">LOOKUP(AC325,P325:P344,U325:U344)</f>
        <v>0</v>
      </c>
      <c r="AI325" s="6">
        <f ca="1">LOOKUP(AC325,P325:P344,V325:V344)</f>
        <v>0</v>
      </c>
      <c r="AJ325" s="6">
        <f ca="1">LOOKUP(AC325,P325:P344,W325:W344)</f>
        <v>0</v>
      </c>
      <c r="AK325" s="8">
        <f ca="1">LOOKUP(AC325,P325:P344,X325:X344)</f>
        <v>0</v>
      </c>
      <c r="AL325" s="8">
        <f ca="1">LOOKUP(AC325,P325:P344,Y325:Y344)</f>
        <v>0</v>
      </c>
    </row>
    <row r="326" spans="5:38" x14ac:dyDescent="0.25">
      <c r="E326" s="81" t="str">
        <f t="shared" ref="E326:E344" si="243">E303</f>
        <v>Atlético Madrid</v>
      </c>
      <c r="F326" s="85">
        <f ca="1">SUMIF(INDIRECT(F324),'1-Configuracion'!E326,INDIRECT(G324))+SUMIF(INDIRECT(H324),'1-Configuracion'!E326,INDIRECT(I324))</f>
        <v>0</v>
      </c>
      <c r="G326" s="6">
        <f ca="1">SUMIF(INDIRECT(F324),'1-Configuracion'!E326,INDIRECT(J324))+SUMIF(INDIRECT(H324),'1-Configuracion'!E326,INDIRECT(J324))</f>
        <v>0</v>
      </c>
      <c r="H326" s="6">
        <f t="shared" ref="H326:H344" ca="1" si="244">IF(G326&gt;0,IF(F326=3,1,0),0)</f>
        <v>0</v>
      </c>
      <c r="I326" s="6">
        <f t="shared" ref="I326:I344" ca="1" si="245">IF(G326&gt;0,IF(F326=1,1,0),0)</f>
        <v>0</v>
      </c>
      <c r="J326" s="6">
        <f t="shared" ref="J326:J344" ca="1" si="246">IF(G326&gt;0,IF(F326=0,1,0),0)</f>
        <v>0</v>
      </c>
      <c r="K326" s="6">
        <f ca="1">SUMIF(INDIRECT(F324),'1-Configuracion'!E326,INDIRECT(K324))+SUMIF(INDIRECT(H324),'1-Configuracion'!E326,INDIRECT(L324))</f>
        <v>0</v>
      </c>
      <c r="L326" s="6">
        <f ca="1">SUMIF(INDIRECT(F324),'1-Configuracion'!E326,INDIRECT(L324))+SUMIF(INDIRECT(H324),'1-Configuracion'!E326,INDIRECT(K324))</f>
        <v>0</v>
      </c>
      <c r="M326" s="100">
        <f t="shared" ref="M326:M344" ca="1" si="247">K326-L326</f>
        <v>0</v>
      </c>
      <c r="N326" s="56">
        <f t="shared" ref="N326:N344" ca="1" si="248">F326*1000+M326*100+K326</f>
        <v>0</v>
      </c>
      <c r="P326" s="81" t="str">
        <f t="shared" ref="P326:P344" si="249">E326</f>
        <v>Atlético Madrid</v>
      </c>
      <c r="Q326" s="85">
        <f t="shared" ref="Q326:Q344" ca="1" si="250">F326+Q303</f>
        <v>0</v>
      </c>
      <c r="R326" s="6">
        <f t="shared" ca="1" si="235"/>
        <v>0</v>
      </c>
      <c r="S326" s="6">
        <f t="shared" ca="1" si="236"/>
        <v>0</v>
      </c>
      <c r="T326" s="6">
        <f t="shared" ca="1" si="237"/>
        <v>0</v>
      </c>
      <c r="U326" s="6">
        <f t="shared" ca="1" si="238"/>
        <v>0</v>
      </c>
      <c r="V326" s="6">
        <f t="shared" ca="1" si="239"/>
        <v>0</v>
      </c>
      <c r="W326" s="6">
        <f t="shared" ca="1" si="240"/>
        <v>0</v>
      </c>
      <c r="X326" s="8">
        <f t="shared" ca="1" si="241"/>
        <v>0</v>
      </c>
      <c r="Y326" s="8">
        <f t="shared" ca="1" si="242"/>
        <v>0</v>
      </c>
      <c r="Z326" s="61" t="e">
        <f ca="1">MATCH(P326,AC325:AC344,0)</f>
        <v>#N/A</v>
      </c>
      <c r="AB326">
        <v>2</v>
      </c>
      <c r="AC326" s="81" t="str">
        <f ca="1">INDEX(P325:P344,MATCH(LARGE(Y325:Y344,AB326),Y325:Y344,0))</f>
        <v>Atlethic Club</v>
      </c>
      <c r="AD326" s="85">
        <f ca="1">LOOKUP(AC326,P325:P344,Q325:Q344)</f>
        <v>0</v>
      </c>
      <c r="AE326" s="6">
        <f ca="1">LOOKUP(AC326,P325:P344,R325:R344)</f>
        <v>0</v>
      </c>
      <c r="AF326" s="6">
        <f ca="1">LOOKUP(AC326,P325:P344,S325:S344)</f>
        <v>0</v>
      </c>
      <c r="AG326" s="6">
        <f ca="1">LOOKUP(AC326,P325:P344,T325:T344)</f>
        <v>0</v>
      </c>
      <c r="AH326" s="6">
        <f ca="1">LOOKUP(AC326,P325:P344,U325:U344)</f>
        <v>0</v>
      </c>
      <c r="AI326" s="6">
        <f ca="1">LOOKUP(AC326,P325:P344,V325:V344)</f>
        <v>0</v>
      </c>
      <c r="AJ326" s="6">
        <f ca="1">LOOKUP(AC326,P325:P344,W325:W344)</f>
        <v>0</v>
      </c>
      <c r="AK326" s="8">
        <f ca="1">LOOKUP(AC326,P325:P344,X325:X344)</f>
        <v>0</v>
      </c>
      <c r="AL326" s="8">
        <f ca="1">LOOKUP(AC326,P325:P344,Y325:Y344)</f>
        <v>0</v>
      </c>
    </row>
    <row r="327" spans="5:38" x14ac:dyDescent="0.25">
      <c r="E327" s="81" t="str">
        <f t="shared" si="243"/>
        <v>C.A. Osasuna</v>
      </c>
      <c r="F327" s="85">
        <f ca="1">SUMIF(INDIRECT(F324),'1-Configuracion'!E327,INDIRECT(G324))+SUMIF(INDIRECT(H324),'1-Configuracion'!E327,INDIRECT(I324))</f>
        <v>0</v>
      </c>
      <c r="G327" s="6">
        <f ca="1">SUMIF(INDIRECT(F324),'1-Configuracion'!E327,INDIRECT(J324))+SUMIF(INDIRECT(H324),'1-Configuracion'!E327,INDIRECT(J324))</f>
        <v>0</v>
      </c>
      <c r="H327" s="6">
        <f t="shared" ca="1" si="244"/>
        <v>0</v>
      </c>
      <c r="I327" s="6">
        <f t="shared" ca="1" si="245"/>
        <v>0</v>
      </c>
      <c r="J327" s="6">
        <f t="shared" ca="1" si="246"/>
        <v>0</v>
      </c>
      <c r="K327" s="6">
        <f ca="1">SUMIF(INDIRECT(F324),'1-Configuracion'!E327,INDIRECT(K324))+SUMIF(INDIRECT(H324),'1-Configuracion'!E327,INDIRECT(L324))</f>
        <v>0</v>
      </c>
      <c r="L327" s="6">
        <f ca="1">SUMIF(INDIRECT(F324),'1-Configuracion'!E327,INDIRECT(L324))+SUMIF(INDIRECT(H324),'1-Configuracion'!E327,INDIRECT(K324))</f>
        <v>0</v>
      </c>
      <c r="M327" s="100">
        <f t="shared" ca="1" si="247"/>
        <v>0</v>
      </c>
      <c r="N327" s="56">
        <f t="shared" ca="1" si="248"/>
        <v>0</v>
      </c>
      <c r="P327" s="81" t="str">
        <f t="shared" si="249"/>
        <v>C.A. Osasuna</v>
      </c>
      <c r="Q327" s="85">
        <f t="shared" ca="1" si="250"/>
        <v>0</v>
      </c>
      <c r="R327" s="6">
        <f t="shared" ca="1" si="235"/>
        <v>0</v>
      </c>
      <c r="S327" s="6">
        <f t="shared" ca="1" si="236"/>
        <v>0</v>
      </c>
      <c r="T327" s="6">
        <f t="shared" ca="1" si="237"/>
        <v>0</v>
      </c>
      <c r="U327" s="6">
        <f t="shared" ca="1" si="238"/>
        <v>0</v>
      </c>
      <c r="V327" s="6">
        <f t="shared" ca="1" si="239"/>
        <v>0</v>
      </c>
      <c r="W327" s="6">
        <f t="shared" ca="1" si="240"/>
        <v>0</v>
      </c>
      <c r="X327" s="8">
        <f t="shared" ca="1" si="241"/>
        <v>0</v>
      </c>
      <c r="Y327" s="8">
        <f t="shared" ca="1" si="242"/>
        <v>0</v>
      </c>
      <c r="Z327" s="61" t="e">
        <f ca="1">MATCH(P327,AC325:AC344,0)</f>
        <v>#N/A</v>
      </c>
      <c r="AB327">
        <v>3</v>
      </c>
      <c r="AC327" s="81" t="str">
        <f ca="1">INDEX(P325:P344,MATCH(LARGE(Y325:Y344,AB327),Y325:Y344,0))</f>
        <v>Atlethic Club</v>
      </c>
      <c r="AD327" s="85">
        <f ca="1">LOOKUP(AC327,P325:P344,Q325:Q344)</f>
        <v>0</v>
      </c>
      <c r="AE327" s="6">
        <f ca="1">LOOKUP(AC327,P325:P344,R325:R344)</f>
        <v>0</v>
      </c>
      <c r="AF327" s="6">
        <f ca="1">LOOKUP(AC327,P325:P344,S325:S344)</f>
        <v>0</v>
      </c>
      <c r="AG327" s="6">
        <f ca="1">LOOKUP(AC327,P325:P344,T325:T344)</f>
        <v>0</v>
      </c>
      <c r="AH327" s="6">
        <f ca="1">LOOKUP(AC327,P325:P344,U325:U344)</f>
        <v>0</v>
      </c>
      <c r="AI327" s="6">
        <f ca="1">LOOKUP(AC327,P325:P344,V325:V344)</f>
        <v>0</v>
      </c>
      <c r="AJ327" s="6">
        <f ca="1">LOOKUP(AC327,P325:P344,W325:W344)</f>
        <v>0</v>
      </c>
      <c r="AK327" s="8">
        <f ca="1">LOOKUP(AC327,P325:P344,X325:X344)</f>
        <v>0</v>
      </c>
      <c r="AL327" s="8">
        <f ca="1">LOOKUP(AC327,P325:P344,Y325:Y344)</f>
        <v>0</v>
      </c>
    </row>
    <row r="328" spans="5:38" x14ac:dyDescent="0.25">
      <c r="E328" s="81" t="str">
        <f t="shared" si="243"/>
        <v>Celta de Vigo</v>
      </c>
      <c r="F328" s="85">
        <f ca="1">SUMIF(INDIRECT(F324),'1-Configuracion'!E328,INDIRECT(G324))+SUMIF(INDIRECT(H324),'1-Configuracion'!E328,INDIRECT(I324))</f>
        <v>0</v>
      </c>
      <c r="G328" s="6">
        <f ca="1">SUMIF(INDIRECT(F324),'1-Configuracion'!E328,INDIRECT(J324))+SUMIF(INDIRECT(H324),'1-Configuracion'!E328,INDIRECT(J324))</f>
        <v>0</v>
      </c>
      <c r="H328" s="6">
        <f t="shared" ca="1" si="244"/>
        <v>0</v>
      </c>
      <c r="I328" s="6">
        <f t="shared" ca="1" si="245"/>
        <v>0</v>
      </c>
      <c r="J328" s="6">
        <f t="shared" ca="1" si="246"/>
        <v>0</v>
      </c>
      <c r="K328" s="6">
        <f ca="1">SUMIF(INDIRECT(F324),'1-Configuracion'!E328,INDIRECT(K324))+SUMIF(INDIRECT(H324),'1-Configuracion'!E328,INDIRECT(L324))</f>
        <v>0</v>
      </c>
      <c r="L328" s="6">
        <f ca="1">SUMIF(INDIRECT(F324),'1-Configuracion'!E328,INDIRECT(L324))+SUMIF(INDIRECT(H324),'1-Configuracion'!E328,INDIRECT(K324))</f>
        <v>0</v>
      </c>
      <c r="M328" s="100">
        <f t="shared" ca="1" si="247"/>
        <v>0</v>
      </c>
      <c r="N328" s="56">
        <f t="shared" ca="1" si="248"/>
        <v>0</v>
      </c>
      <c r="P328" s="81" t="str">
        <f t="shared" si="249"/>
        <v>Celta de Vigo</v>
      </c>
      <c r="Q328" s="85">
        <f t="shared" ca="1" si="250"/>
        <v>0</v>
      </c>
      <c r="R328" s="6">
        <f t="shared" ca="1" si="235"/>
        <v>0</v>
      </c>
      <c r="S328" s="6">
        <f t="shared" ca="1" si="236"/>
        <v>0</v>
      </c>
      <c r="T328" s="6">
        <f t="shared" ca="1" si="237"/>
        <v>0</v>
      </c>
      <c r="U328" s="6">
        <f t="shared" ca="1" si="238"/>
        <v>0</v>
      </c>
      <c r="V328" s="6">
        <f t="shared" ca="1" si="239"/>
        <v>0</v>
      </c>
      <c r="W328" s="6">
        <f t="shared" ca="1" si="240"/>
        <v>0</v>
      </c>
      <c r="X328" s="8">
        <f t="shared" ca="1" si="241"/>
        <v>0</v>
      </c>
      <c r="Y328" s="8">
        <f t="shared" ca="1" si="242"/>
        <v>0</v>
      </c>
      <c r="Z328" s="61" t="e">
        <f ca="1">MATCH(P328,AC325:AC344,0)</f>
        <v>#N/A</v>
      </c>
      <c r="AB328">
        <v>4</v>
      </c>
      <c r="AC328" s="81" t="str">
        <f ca="1">INDEX(P325:P344,MATCH(LARGE(Y325:Y344,AB328),Y325:Y344,0))</f>
        <v>Atlethic Club</v>
      </c>
      <c r="AD328" s="85">
        <f ca="1">LOOKUP(AC328,P325:P344,Q325:Q344)</f>
        <v>0</v>
      </c>
      <c r="AE328" s="6">
        <f ca="1">LOOKUP(AC328,P325:P344,R325:R344)</f>
        <v>0</v>
      </c>
      <c r="AF328" s="6">
        <f ca="1">LOOKUP(AC328,P325:P344,S325:S344)</f>
        <v>0</v>
      </c>
      <c r="AG328" s="6">
        <f ca="1">LOOKUP(AC328,P325:P344,T325:T344)</f>
        <v>0</v>
      </c>
      <c r="AH328" s="6">
        <f ca="1">LOOKUP(AC328,P325:P344,U325:U344)</f>
        <v>0</v>
      </c>
      <c r="AI328" s="6">
        <f ca="1">LOOKUP(AC328,P325:P344,V325:V344)</f>
        <v>0</v>
      </c>
      <c r="AJ328" s="6">
        <f ca="1">LOOKUP(AC328,P325:P344,W325:W344)</f>
        <v>0</v>
      </c>
      <c r="AK328" s="8">
        <f ca="1">LOOKUP(AC328,P325:P344,X325:X344)</f>
        <v>0</v>
      </c>
      <c r="AL328" s="8">
        <f ca="1">LOOKUP(AC328,P325:P344,Y325:Y344)</f>
        <v>0</v>
      </c>
    </row>
    <row r="329" spans="5:38" x14ac:dyDescent="0.25">
      <c r="E329" s="81" t="str">
        <f t="shared" si="243"/>
        <v>Deportivo de la Coruña</v>
      </c>
      <c r="F329" s="85">
        <f ca="1">SUMIF(INDIRECT(F324),'1-Configuracion'!E329,INDIRECT(G324))+SUMIF(INDIRECT(H324),'1-Configuracion'!E329,INDIRECT(I324))</f>
        <v>0</v>
      </c>
      <c r="G329" s="6">
        <f ca="1">SUMIF(INDIRECT(F324),'1-Configuracion'!E329,INDIRECT(J324))+SUMIF(INDIRECT(H324),'1-Configuracion'!E329,INDIRECT(J324))</f>
        <v>0</v>
      </c>
      <c r="H329" s="6">
        <f t="shared" ca="1" si="244"/>
        <v>0</v>
      </c>
      <c r="I329" s="6">
        <f t="shared" ca="1" si="245"/>
        <v>0</v>
      </c>
      <c r="J329" s="6">
        <f t="shared" ca="1" si="246"/>
        <v>0</v>
      </c>
      <c r="K329" s="6">
        <f ca="1">SUMIF(INDIRECT(F324),'1-Configuracion'!E329,INDIRECT(K324))+SUMIF(INDIRECT(H324),'1-Configuracion'!E329,INDIRECT(L324))</f>
        <v>0</v>
      </c>
      <c r="L329" s="6">
        <f ca="1">SUMIF(INDIRECT(F324),'1-Configuracion'!E329,INDIRECT(L324))+SUMIF(INDIRECT(H324),'1-Configuracion'!E329,INDIRECT(K324))</f>
        <v>0</v>
      </c>
      <c r="M329" s="100">
        <f t="shared" ca="1" si="247"/>
        <v>0</v>
      </c>
      <c r="N329" s="56">
        <f t="shared" ca="1" si="248"/>
        <v>0</v>
      </c>
      <c r="P329" s="81" t="str">
        <f t="shared" si="249"/>
        <v>Deportivo de la Coruña</v>
      </c>
      <c r="Q329" s="85">
        <f t="shared" ca="1" si="250"/>
        <v>0</v>
      </c>
      <c r="R329" s="6">
        <f t="shared" ca="1" si="235"/>
        <v>0</v>
      </c>
      <c r="S329" s="6">
        <f t="shared" ca="1" si="236"/>
        <v>0</v>
      </c>
      <c r="T329" s="6">
        <f t="shared" ca="1" si="237"/>
        <v>0</v>
      </c>
      <c r="U329" s="6">
        <f t="shared" ca="1" si="238"/>
        <v>0</v>
      </c>
      <c r="V329" s="6">
        <f t="shared" ca="1" si="239"/>
        <v>0</v>
      </c>
      <c r="W329" s="6">
        <f t="shared" ca="1" si="240"/>
        <v>0</v>
      </c>
      <c r="X329" s="8">
        <f t="shared" ca="1" si="241"/>
        <v>0</v>
      </c>
      <c r="Y329" s="8">
        <f t="shared" ca="1" si="242"/>
        <v>0</v>
      </c>
      <c r="Z329" s="61" t="e">
        <f ca="1">MATCH(P329,AC325:AC344,0)</f>
        <v>#N/A</v>
      </c>
      <c r="AB329">
        <v>5</v>
      </c>
      <c r="AC329" s="81" t="str">
        <f ca="1">INDEX(P325:P344,MATCH(LARGE(Y325:Y344,AB329),Y325:Y344,0))</f>
        <v>Atlethic Club</v>
      </c>
      <c r="AD329" s="85">
        <f ca="1">LOOKUP(AC329,P325:P344,Q325:Q344)</f>
        <v>0</v>
      </c>
      <c r="AE329" s="6">
        <f ca="1">LOOKUP(AC329,P325:P344,R325:R344)</f>
        <v>0</v>
      </c>
      <c r="AF329" s="6">
        <f ca="1">LOOKUP(AC329,P325:P344,S325:S344)</f>
        <v>0</v>
      </c>
      <c r="AG329" s="6">
        <f ca="1">LOOKUP(AC329,P325:P344,T325:T344)</f>
        <v>0</v>
      </c>
      <c r="AH329" s="6">
        <f ca="1">LOOKUP(AC329,P325:P344,U325:U344)</f>
        <v>0</v>
      </c>
      <c r="AI329" s="6">
        <f ca="1">LOOKUP(AC329,P325:P344,V325:V344)</f>
        <v>0</v>
      </c>
      <c r="AJ329" s="6">
        <f ca="1">LOOKUP(AC329,P325:P344,W325:W344)</f>
        <v>0</v>
      </c>
      <c r="AK329" s="8">
        <f ca="1">LOOKUP(AC329,P325:P344,X325:X344)</f>
        <v>0</v>
      </c>
      <c r="AL329" s="8">
        <f ca="1">LOOKUP(AC329,P325:P344,Y325:Y344)</f>
        <v>0</v>
      </c>
    </row>
    <row r="330" spans="5:38" x14ac:dyDescent="0.25">
      <c r="E330" s="81" t="str">
        <f t="shared" si="243"/>
        <v>F.C. Barcelona</v>
      </c>
      <c r="F330" s="85">
        <f ca="1">SUMIF(INDIRECT(F324),'1-Configuracion'!E330,INDIRECT(G324))+SUMIF(INDIRECT(H324),'1-Configuracion'!E330,INDIRECT(I324))</f>
        <v>0</v>
      </c>
      <c r="G330" s="6">
        <f ca="1">SUMIF(INDIRECT(F324),'1-Configuracion'!E330,INDIRECT(J324))+SUMIF(INDIRECT(H324),'1-Configuracion'!E330,INDIRECT(J324))</f>
        <v>0</v>
      </c>
      <c r="H330" s="6">
        <f t="shared" ca="1" si="244"/>
        <v>0</v>
      </c>
      <c r="I330" s="6">
        <f t="shared" ca="1" si="245"/>
        <v>0</v>
      </c>
      <c r="J330" s="6">
        <f t="shared" ca="1" si="246"/>
        <v>0</v>
      </c>
      <c r="K330" s="6">
        <f ca="1">SUMIF(INDIRECT(F324),'1-Configuracion'!E330,INDIRECT(K324))+SUMIF(INDIRECT(H324),'1-Configuracion'!E330,INDIRECT(L324))</f>
        <v>0</v>
      </c>
      <c r="L330" s="6">
        <f ca="1">SUMIF(INDIRECT(F324),'1-Configuracion'!E330,INDIRECT(L324))+SUMIF(INDIRECT(H324),'1-Configuracion'!E330,INDIRECT(K324))</f>
        <v>0</v>
      </c>
      <c r="M330" s="100">
        <f t="shared" ca="1" si="247"/>
        <v>0</v>
      </c>
      <c r="N330" s="56">
        <f t="shared" ca="1" si="248"/>
        <v>0</v>
      </c>
      <c r="P330" s="81" t="str">
        <f t="shared" si="249"/>
        <v>F.C. Barcelona</v>
      </c>
      <c r="Q330" s="85">
        <f t="shared" ca="1" si="250"/>
        <v>0</v>
      </c>
      <c r="R330" s="6">
        <f t="shared" ca="1" si="235"/>
        <v>0</v>
      </c>
      <c r="S330" s="6">
        <f t="shared" ca="1" si="236"/>
        <v>0</v>
      </c>
      <c r="T330" s="6">
        <f t="shared" ca="1" si="237"/>
        <v>0</v>
      </c>
      <c r="U330" s="6">
        <f t="shared" ca="1" si="238"/>
        <v>0</v>
      </c>
      <c r="V330" s="6">
        <f t="shared" ca="1" si="239"/>
        <v>0</v>
      </c>
      <c r="W330" s="6">
        <f t="shared" ca="1" si="240"/>
        <v>0</v>
      </c>
      <c r="X330" s="8">
        <f t="shared" ca="1" si="241"/>
        <v>0</v>
      </c>
      <c r="Y330" s="8">
        <f t="shared" ca="1" si="242"/>
        <v>0</v>
      </c>
      <c r="Z330" s="61" t="e">
        <f ca="1">MATCH(P330,AC325:AC344,0)</f>
        <v>#N/A</v>
      </c>
      <c r="AB330">
        <v>6</v>
      </c>
      <c r="AC330" s="81" t="str">
        <f ca="1">INDEX(P325:P344,MATCH(LARGE(Y325:Y344,AB330),Y325:Y344,0))</f>
        <v>Atlethic Club</v>
      </c>
      <c r="AD330" s="85">
        <f ca="1">LOOKUP(AC330,P325:P344,Q325:Q344)</f>
        <v>0</v>
      </c>
      <c r="AE330" s="6">
        <f ca="1">LOOKUP(AC330,P325:P344,R325:R344)</f>
        <v>0</v>
      </c>
      <c r="AF330" s="6">
        <f ca="1">LOOKUP(AC330,P325:P344,S325:S344)</f>
        <v>0</v>
      </c>
      <c r="AG330" s="6">
        <f ca="1">LOOKUP(AC330,P325:P344,T325:T344)</f>
        <v>0</v>
      </c>
      <c r="AH330" s="6">
        <f ca="1">LOOKUP(AC330,P325:P344,U325:U344)</f>
        <v>0</v>
      </c>
      <c r="AI330" s="6">
        <f ca="1">LOOKUP(AC330,P325:P344,V325:V344)</f>
        <v>0</v>
      </c>
      <c r="AJ330" s="6">
        <f ca="1">LOOKUP(AC330,P325:P344,W325:W344)</f>
        <v>0</v>
      </c>
      <c r="AK330" s="8">
        <f ca="1">LOOKUP(AC330,P325:P344,X325:X344)</f>
        <v>0</v>
      </c>
      <c r="AL330" s="8">
        <f ca="1">LOOKUP(AC330,P325:P344,Y325:Y344)</f>
        <v>0</v>
      </c>
    </row>
    <row r="331" spans="5:38" x14ac:dyDescent="0.25">
      <c r="E331" s="81" t="str">
        <f t="shared" si="243"/>
        <v>Getafe C.F.</v>
      </c>
      <c r="F331" s="85">
        <f ca="1">SUMIF(INDIRECT(F324),'1-Configuracion'!E331,INDIRECT(G324))+SUMIF(INDIRECT(H324),'1-Configuracion'!E331,INDIRECT(I324))</f>
        <v>0</v>
      </c>
      <c r="G331" s="6">
        <f ca="1">SUMIF(INDIRECT(F324),'1-Configuracion'!E331,INDIRECT(J324))+SUMIF(INDIRECT(H324),'1-Configuracion'!E331,INDIRECT(J324))</f>
        <v>0</v>
      </c>
      <c r="H331" s="6">
        <f t="shared" ca="1" si="244"/>
        <v>0</v>
      </c>
      <c r="I331" s="6">
        <f t="shared" ca="1" si="245"/>
        <v>0</v>
      </c>
      <c r="J331" s="6">
        <f t="shared" ca="1" si="246"/>
        <v>0</v>
      </c>
      <c r="K331" s="6">
        <f ca="1">SUMIF(INDIRECT(F324),'1-Configuracion'!E331,INDIRECT(K324))+SUMIF(INDIRECT(H324),'1-Configuracion'!E331,INDIRECT(L324))</f>
        <v>0</v>
      </c>
      <c r="L331" s="6">
        <f ca="1">SUMIF(INDIRECT(F324),'1-Configuracion'!E331,INDIRECT(L324))+SUMIF(INDIRECT(H324),'1-Configuracion'!E331,INDIRECT(K324))</f>
        <v>0</v>
      </c>
      <c r="M331" s="100">
        <f t="shared" ca="1" si="247"/>
        <v>0</v>
      </c>
      <c r="N331" s="56">
        <f t="shared" ca="1" si="248"/>
        <v>0</v>
      </c>
      <c r="P331" s="81" t="str">
        <f t="shared" si="249"/>
        <v>Getafe C.F.</v>
      </c>
      <c r="Q331" s="85">
        <f t="shared" ca="1" si="250"/>
        <v>0</v>
      </c>
      <c r="R331" s="6">
        <f t="shared" ca="1" si="235"/>
        <v>0</v>
      </c>
      <c r="S331" s="6">
        <f t="shared" ca="1" si="236"/>
        <v>0</v>
      </c>
      <c r="T331" s="6">
        <f t="shared" ca="1" si="237"/>
        <v>0</v>
      </c>
      <c r="U331" s="6">
        <f t="shared" ca="1" si="238"/>
        <v>0</v>
      </c>
      <c r="V331" s="6">
        <f t="shared" ca="1" si="239"/>
        <v>0</v>
      </c>
      <c r="W331" s="6">
        <f t="shared" ca="1" si="240"/>
        <v>0</v>
      </c>
      <c r="X331" s="8">
        <f t="shared" ca="1" si="241"/>
        <v>0</v>
      </c>
      <c r="Y331" s="8">
        <f t="shared" ca="1" si="242"/>
        <v>0</v>
      </c>
      <c r="Z331" s="61" t="e">
        <f ca="1">MATCH(P331,AC325:AC344,0)</f>
        <v>#N/A</v>
      </c>
      <c r="AB331">
        <v>7</v>
      </c>
      <c r="AC331" s="81" t="str">
        <f ca="1">INDEX(P325:P344,MATCH(LARGE(Y325:Y344,AB331),Y325:Y344,0))</f>
        <v>Atlethic Club</v>
      </c>
      <c r="AD331" s="85">
        <f ca="1">LOOKUP(AC331,P325:P344,Q325:Q344)</f>
        <v>0</v>
      </c>
      <c r="AE331" s="6">
        <f ca="1">LOOKUP(AC331,P325:P344,R325:R344)</f>
        <v>0</v>
      </c>
      <c r="AF331" s="6">
        <f ca="1">LOOKUP(AC331,P325:P344,S325:S344)</f>
        <v>0</v>
      </c>
      <c r="AG331" s="6">
        <f ca="1">LOOKUP(AC331,P325:P344,T325:T344)</f>
        <v>0</v>
      </c>
      <c r="AH331" s="6">
        <f ca="1">LOOKUP(AC331,P325:P344,U325:U344)</f>
        <v>0</v>
      </c>
      <c r="AI331" s="6">
        <f ca="1">LOOKUP(AC331,P325:P344,V325:V344)</f>
        <v>0</v>
      </c>
      <c r="AJ331" s="6">
        <f ca="1">LOOKUP(AC331,P325:P344,W325:W344)</f>
        <v>0</v>
      </c>
      <c r="AK331" s="8">
        <f ca="1">LOOKUP(AC331,P325:P344,X325:X344)</f>
        <v>0</v>
      </c>
      <c r="AL331" s="8">
        <f ca="1">LOOKUP(AC331,P325:P344,Y325:Y344)</f>
        <v>0</v>
      </c>
    </row>
    <row r="332" spans="5:38" x14ac:dyDescent="0.25">
      <c r="E332" s="81" t="str">
        <f t="shared" si="243"/>
        <v>Granada C.F.</v>
      </c>
      <c r="F332" s="85">
        <f ca="1">SUMIF(INDIRECT(F324),'1-Configuracion'!E332,INDIRECT(G324))+SUMIF(INDIRECT(H324),'1-Configuracion'!E332,INDIRECT(I324))</f>
        <v>0</v>
      </c>
      <c r="G332" s="6">
        <f ca="1">SUMIF(INDIRECT(F324),'1-Configuracion'!E332,INDIRECT(J324))+SUMIF(INDIRECT(H324),'1-Configuracion'!E332,INDIRECT(J324))</f>
        <v>0</v>
      </c>
      <c r="H332" s="6">
        <f t="shared" ca="1" si="244"/>
        <v>0</v>
      </c>
      <c r="I332" s="6">
        <f t="shared" ca="1" si="245"/>
        <v>0</v>
      </c>
      <c r="J332" s="6">
        <f t="shared" ca="1" si="246"/>
        <v>0</v>
      </c>
      <c r="K332" s="6">
        <f ca="1">SUMIF(INDIRECT(F324),'1-Configuracion'!E332,INDIRECT(K324))+SUMIF(INDIRECT(H324),'1-Configuracion'!E332,INDIRECT(L324))</f>
        <v>0</v>
      </c>
      <c r="L332" s="6">
        <f ca="1">SUMIF(INDIRECT(F324),'1-Configuracion'!E332,INDIRECT(L324))+SUMIF(INDIRECT(H324),'1-Configuracion'!E332,INDIRECT(K324))</f>
        <v>0</v>
      </c>
      <c r="M332" s="100">
        <f t="shared" ca="1" si="247"/>
        <v>0</v>
      </c>
      <c r="N332" s="56">
        <f t="shared" ca="1" si="248"/>
        <v>0</v>
      </c>
      <c r="P332" s="81" t="str">
        <f t="shared" si="249"/>
        <v>Granada C.F.</v>
      </c>
      <c r="Q332" s="85">
        <f t="shared" ca="1" si="250"/>
        <v>0</v>
      </c>
      <c r="R332" s="6">
        <f t="shared" ca="1" si="235"/>
        <v>0</v>
      </c>
      <c r="S332" s="6">
        <f t="shared" ca="1" si="236"/>
        <v>0</v>
      </c>
      <c r="T332" s="6">
        <f t="shared" ca="1" si="237"/>
        <v>0</v>
      </c>
      <c r="U332" s="6">
        <f t="shared" ca="1" si="238"/>
        <v>0</v>
      </c>
      <c r="V332" s="6">
        <f t="shared" ca="1" si="239"/>
        <v>0</v>
      </c>
      <c r="W332" s="6">
        <f t="shared" ca="1" si="240"/>
        <v>0</v>
      </c>
      <c r="X332" s="8">
        <f t="shared" ca="1" si="241"/>
        <v>0</v>
      </c>
      <c r="Y332" s="8">
        <f t="shared" ca="1" si="242"/>
        <v>0</v>
      </c>
      <c r="Z332" s="61" t="e">
        <f ca="1">MATCH(P332,AC325:AC344,0)</f>
        <v>#N/A</v>
      </c>
      <c r="AB332">
        <v>8</v>
      </c>
      <c r="AC332" s="81" t="str">
        <f ca="1">INDEX(P325:P344,MATCH(LARGE(Y325:Y344,AB332),Y325:Y344,0))</f>
        <v>Atlethic Club</v>
      </c>
      <c r="AD332" s="85">
        <f ca="1">LOOKUP(AC332,P325:P344,Q325:Q344)</f>
        <v>0</v>
      </c>
      <c r="AE332" s="6">
        <f ca="1">LOOKUP(AC332,P325:P344,R325:R344)</f>
        <v>0</v>
      </c>
      <c r="AF332" s="6">
        <f ca="1">LOOKUP(AC332,P325:P344,S325:S344)</f>
        <v>0</v>
      </c>
      <c r="AG332" s="6">
        <f ca="1">LOOKUP(AC332,P325:P344,T325:T344)</f>
        <v>0</v>
      </c>
      <c r="AH332" s="6">
        <f ca="1">LOOKUP(AC332,P325:P344,U325:U344)</f>
        <v>0</v>
      </c>
      <c r="AI332" s="6">
        <f ca="1">LOOKUP(AC332,P325:P344,V325:V344)</f>
        <v>0</v>
      </c>
      <c r="AJ332" s="6">
        <f ca="1">LOOKUP(AC332,P325:P344,W325:W344)</f>
        <v>0</v>
      </c>
      <c r="AK332" s="8">
        <f ca="1">LOOKUP(AC332,P325:P344,X325:X344)</f>
        <v>0</v>
      </c>
      <c r="AL332" s="8">
        <f ca="1">LOOKUP(AC332,P325:P344,Y325:Y344)</f>
        <v>0</v>
      </c>
    </row>
    <row r="333" spans="5:38" x14ac:dyDescent="0.25">
      <c r="E333" s="81" t="str">
        <f t="shared" si="243"/>
        <v>Levante U.D.</v>
      </c>
      <c r="F333" s="85">
        <f ca="1">SUMIF(INDIRECT(F324),'1-Configuracion'!E333,INDIRECT(G324))+SUMIF(INDIRECT(H324),'1-Configuracion'!E333,INDIRECT(I324))</f>
        <v>0</v>
      </c>
      <c r="G333" s="6">
        <f ca="1">SUMIF(INDIRECT(F324),'1-Configuracion'!E333,INDIRECT(J324))+SUMIF(INDIRECT(H324),'1-Configuracion'!E333,INDIRECT(J324))</f>
        <v>0</v>
      </c>
      <c r="H333" s="6">
        <f t="shared" ca="1" si="244"/>
        <v>0</v>
      </c>
      <c r="I333" s="6">
        <f t="shared" ca="1" si="245"/>
        <v>0</v>
      </c>
      <c r="J333" s="6">
        <f t="shared" ca="1" si="246"/>
        <v>0</v>
      </c>
      <c r="K333" s="6">
        <f ca="1">SUMIF(INDIRECT(F324),'1-Configuracion'!E333,INDIRECT(K324))+SUMIF(INDIRECT(H324),'1-Configuracion'!E333,INDIRECT(L324))</f>
        <v>0</v>
      </c>
      <c r="L333" s="6">
        <f ca="1">SUMIF(INDIRECT(F324),'1-Configuracion'!E333,INDIRECT(L324))+SUMIF(INDIRECT(H324),'1-Configuracion'!E333,INDIRECT(K324))</f>
        <v>0</v>
      </c>
      <c r="M333" s="100">
        <f t="shared" ca="1" si="247"/>
        <v>0</v>
      </c>
      <c r="N333" s="56">
        <f t="shared" ca="1" si="248"/>
        <v>0</v>
      </c>
      <c r="P333" s="81" t="str">
        <f t="shared" si="249"/>
        <v>Levante U.D.</v>
      </c>
      <c r="Q333" s="85">
        <f t="shared" ca="1" si="250"/>
        <v>0</v>
      </c>
      <c r="R333" s="6">
        <f t="shared" ca="1" si="235"/>
        <v>0</v>
      </c>
      <c r="S333" s="6">
        <f t="shared" ca="1" si="236"/>
        <v>0</v>
      </c>
      <c r="T333" s="6">
        <f t="shared" ca="1" si="237"/>
        <v>0</v>
      </c>
      <c r="U333" s="6">
        <f t="shared" ca="1" si="238"/>
        <v>0</v>
      </c>
      <c r="V333" s="6">
        <f t="shared" ca="1" si="239"/>
        <v>0</v>
      </c>
      <c r="W333" s="6">
        <f t="shared" ca="1" si="240"/>
        <v>0</v>
      </c>
      <c r="X333" s="8">
        <f t="shared" ca="1" si="241"/>
        <v>0</v>
      </c>
      <c r="Y333" s="8">
        <f t="shared" ca="1" si="242"/>
        <v>0</v>
      </c>
      <c r="Z333" s="61" t="e">
        <f ca="1">MATCH(P333,AC325:AC344,0)</f>
        <v>#N/A</v>
      </c>
      <c r="AB333">
        <v>9</v>
      </c>
      <c r="AC333" s="81" t="str">
        <f ca="1">INDEX(P325:P344,MATCH(LARGE(Y325:Y344,AB333),Y325:Y344,0))</f>
        <v>Atlethic Club</v>
      </c>
      <c r="AD333" s="85">
        <f ca="1">LOOKUP(AC333,P325:P344,Q325:Q344)</f>
        <v>0</v>
      </c>
      <c r="AE333" s="6">
        <f ca="1">LOOKUP(AC333,P325:P344,R325:R344)</f>
        <v>0</v>
      </c>
      <c r="AF333" s="6">
        <f ca="1">LOOKUP(AC333,P325:P344,S325:S344)</f>
        <v>0</v>
      </c>
      <c r="AG333" s="6">
        <f ca="1">LOOKUP(AC333,P325:P344,T325:T344)</f>
        <v>0</v>
      </c>
      <c r="AH333" s="6">
        <f ca="1">LOOKUP(AC333,P325:P344,U325:U344)</f>
        <v>0</v>
      </c>
      <c r="AI333" s="6">
        <f ca="1">LOOKUP(AC333,P325:P344,V325:V344)</f>
        <v>0</v>
      </c>
      <c r="AJ333" s="6">
        <f ca="1">LOOKUP(AC333,P325:P344,W325:W344)</f>
        <v>0</v>
      </c>
      <c r="AK333" s="8">
        <f ca="1">LOOKUP(AC333,P325:P344,X325:X344)</f>
        <v>0</v>
      </c>
      <c r="AL333" s="8">
        <f ca="1">LOOKUP(AC333,P325:P344,Y325:Y344)</f>
        <v>0</v>
      </c>
    </row>
    <row r="334" spans="5:38" x14ac:dyDescent="0.25">
      <c r="E334" s="81" t="str">
        <f t="shared" si="243"/>
        <v>Málaga C.F.</v>
      </c>
      <c r="F334" s="85">
        <f ca="1">SUMIF(INDIRECT(F324),'1-Configuracion'!E334,INDIRECT(G324))+SUMIF(INDIRECT(H324),'1-Configuracion'!E334,INDIRECT(I324))</f>
        <v>0</v>
      </c>
      <c r="G334" s="6">
        <f ca="1">SUMIF(INDIRECT(F324),'1-Configuracion'!E334,INDIRECT(J324))+SUMIF(INDIRECT(H324),'1-Configuracion'!E334,INDIRECT(J324))</f>
        <v>0</v>
      </c>
      <c r="H334" s="6">
        <f t="shared" ca="1" si="244"/>
        <v>0</v>
      </c>
      <c r="I334" s="6">
        <f t="shared" ca="1" si="245"/>
        <v>0</v>
      </c>
      <c r="J334" s="6">
        <f t="shared" ca="1" si="246"/>
        <v>0</v>
      </c>
      <c r="K334" s="6">
        <f ca="1">SUMIF(INDIRECT(F324),'1-Configuracion'!E334,INDIRECT(K324))+SUMIF(INDIRECT(H324),'1-Configuracion'!E334,INDIRECT(L324))</f>
        <v>0</v>
      </c>
      <c r="L334" s="6">
        <f ca="1">SUMIF(INDIRECT(F324),'1-Configuracion'!E334,INDIRECT(L324))+SUMIF(INDIRECT(H324),'1-Configuracion'!E334,INDIRECT(K324))</f>
        <v>0</v>
      </c>
      <c r="M334" s="100">
        <f t="shared" ca="1" si="247"/>
        <v>0</v>
      </c>
      <c r="N334" s="56">
        <f t="shared" ca="1" si="248"/>
        <v>0</v>
      </c>
      <c r="P334" s="81" t="str">
        <f t="shared" si="249"/>
        <v>Málaga C.F.</v>
      </c>
      <c r="Q334" s="85">
        <f t="shared" ca="1" si="250"/>
        <v>0</v>
      </c>
      <c r="R334" s="6">
        <f t="shared" ca="1" si="235"/>
        <v>0</v>
      </c>
      <c r="S334" s="6">
        <f t="shared" ca="1" si="236"/>
        <v>0</v>
      </c>
      <c r="T334" s="6">
        <f t="shared" ca="1" si="237"/>
        <v>0</v>
      </c>
      <c r="U334" s="6">
        <f t="shared" ca="1" si="238"/>
        <v>0</v>
      </c>
      <c r="V334" s="6">
        <f t="shared" ca="1" si="239"/>
        <v>0</v>
      </c>
      <c r="W334" s="6">
        <f t="shared" ca="1" si="240"/>
        <v>0</v>
      </c>
      <c r="X334" s="8">
        <f t="shared" ca="1" si="241"/>
        <v>0</v>
      </c>
      <c r="Y334" s="8">
        <f t="shared" ca="1" si="242"/>
        <v>0</v>
      </c>
      <c r="Z334" s="61" t="e">
        <f ca="1">MATCH(P334,AC325:AC344,0)</f>
        <v>#N/A</v>
      </c>
      <c r="AB334">
        <v>10</v>
      </c>
      <c r="AC334" s="81" t="str">
        <f ca="1">INDEX(P325:P344,MATCH(LARGE(Y325:Y344,AB334),Y325:Y344,0))</f>
        <v>Atlethic Club</v>
      </c>
      <c r="AD334" s="85">
        <f ca="1">LOOKUP(AC334,P325:P344,Q325:Q344)</f>
        <v>0</v>
      </c>
      <c r="AE334" s="6">
        <f ca="1">LOOKUP(AC334,P325:P344,R325:R344)</f>
        <v>0</v>
      </c>
      <c r="AF334" s="6">
        <f ca="1">LOOKUP(AC334,P325:P344,S325:S344)</f>
        <v>0</v>
      </c>
      <c r="AG334" s="6">
        <f ca="1">LOOKUP(AC334,P325:P344,T325:T344)</f>
        <v>0</v>
      </c>
      <c r="AH334" s="6">
        <f ca="1">LOOKUP(AC334,P325:P344,U325:U344)</f>
        <v>0</v>
      </c>
      <c r="AI334" s="6">
        <f ca="1">LOOKUP(AC334,P325:P344,V325:V344)</f>
        <v>0</v>
      </c>
      <c r="AJ334" s="6">
        <f ca="1">LOOKUP(AC334,P325:P344,W325:W344)</f>
        <v>0</v>
      </c>
      <c r="AK334" s="8">
        <f ca="1">LOOKUP(AC334,P325:P344,X325:X344)</f>
        <v>0</v>
      </c>
      <c r="AL334" s="8">
        <f ca="1">LOOKUP(AC334,P325:P344,Y325:Y344)</f>
        <v>0</v>
      </c>
    </row>
    <row r="335" spans="5:38" x14ac:dyDescent="0.25">
      <c r="E335" s="81" t="str">
        <f t="shared" si="243"/>
        <v>R.C.D. Español</v>
      </c>
      <c r="F335" s="85">
        <f ca="1">SUMIF(INDIRECT(F324),'1-Configuracion'!E335,INDIRECT(G324))+SUMIF(INDIRECT(H324),'1-Configuracion'!E335,INDIRECT(I324))</f>
        <v>0</v>
      </c>
      <c r="G335" s="6">
        <f ca="1">SUMIF(INDIRECT(F324),'1-Configuracion'!E335,INDIRECT(J324))+SUMIF(INDIRECT(H324),'1-Configuracion'!E335,INDIRECT(J324))</f>
        <v>0</v>
      </c>
      <c r="H335" s="6">
        <f t="shared" ca="1" si="244"/>
        <v>0</v>
      </c>
      <c r="I335" s="6">
        <f t="shared" ca="1" si="245"/>
        <v>0</v>
      </c>
      <c r="J335" s="6">
        <f t="shared" ca="1" si="246"/>
        <v>0</v>
      </c>
      <c r="K335" s="6">
        <f ca="1">SUMIF(INDIRECT(F324),'1-Configuracion'!E335,INDIRECT(K324))+SUMIF(INDIRECT(H324),'1-Configuracion'!E335,INDIRECT(L324))</f>
        <v>0</v>
      </c>
      <c r="L335" s="6">
        <f ca="1">SUMIF(INDIRECT(F324),'1-Configuracion'!E335,INDIRECT(L324))+SUMIF(INDIRECT(H324),'1-Configuracion'!E335,INDIRECT(K324))</f>
        <v>0</v>
      </c>
      <c r="M335" s="100">
        <f t="shared" ca="1" si="247"/>
        <v>0</v>
      </c>
      <c r="N335" s="56">
        <f t="shared" ca="1" si="248"/>
        <v>0</v>
      </c>
      <c r="P335" s="81" t="str">
        <f t="shared" si="249"/>
        <v>R.C.D. Español</v>
      </c>
      <c r="Q335" s="85">
        <f t="shared" ca="1" si="250"/>
        <v>0</v>
      </c>
      <c r="R335" s="6">
        <f t="shared" ca="1" si="235"/>
        <v>0</v>
      </c>
      <c r="S335" s="6">
        <f t="shared" ca="1" si="236"/>
        <v>0</v>
      </c>
      <c r="T335" s="6">
        <f t="shared" ca="1" si="237"/>
        <v>0</v>
      </c>
      <c r="U335" s="6">
        <f t="shared" ca="1" si="238"/>
        <v>0</v>
      </c>
      <c r="V335" s="6">
        <f t="shared" ca="1" si="239"/>
        <v>0</v>
      </c>
      <c r="W335" s="6">
        <f t="shared" ca="1" si="240"/>
        <v>0</v>
      </c>
      <c r="X335" s="8">
        <f t="shared" ca="1" si="241"/>
        <v>0</v>
      </c>
      <c r="Y335" s="8">
        <f t="shared" ca="1" si="242"/>
        <v>0</v>
      </c>
      <c r="Z335" s="61" t="e">
        <f ca="1">MATCH(P335,AC325:AC344,0)</f>
        <v>#N/A</v>
      </c>
      <c r="AB335">
        <v>11</v>
      </c>
      <c r="AC335" s="81" t="str">
        <f ca="1">INDEX(P325:P344,MATCH(LARGE(Y325:Y344,AB335),Y325:Y344,0))</f>
        <v>Atlethic Club</v>
      </c>
      <c r="AD335" s="85">
        <f ca="1">LOOKUP(AC335,P325:P344,Q325:Q344)</f>
        <v>0</v>
      </c>
      <c r="AE335" s="6">
        <f ca="1">LOOKUP(AC335,P325:P344,R325:R344)</f>
        <v>0</v>
      </c>
      <c r="AF335" s="6">
        <f ca="1">LOOKUP(AC335,P325:P344,S325:S344)</f>
        <v>0</v>
      </c>
      <c r="AG335" s="6">
        <f ca="1">LOOKUP(AC335,P325:P344,T325:T344)</f>
        <v>0</v>
      </c>
      <c r="AH335" s="6">
        <f ca="1">LOOKUP(AC335,P325:P344,U325:U344)</f>
        <v>0</v>
      </c>
      <c r="AI335" s="6">
        <f ca="1">LOOKUP(AC335,P325:P344,V325:V344)</f>
        <v>0</v>
      </c>
      <c r="AJ335" s="6">
        <f ca="1">LOOKUP(AC335,P325:P344,W325:W344)</f>
        <v>0</v>
      </c>
      <c r="AK335" s="8">
        <f ca="1">LOOKUP(AC335,P325:P344,X325:X344)</f>
        <v>0</v>
      </c>
      <c r="AL335" s="8">
        <f ca="1">LOOKUP(AC335,P325:P344,Y325:Y344)</f>
        <v>0</v>
      </c>
    </row>
    <row r="336" spans="5:38" x14ac:dyDescent="0.25">
      <c r="E336" s="81" t="str">
        <f t="shared" si="243"/>
        <v>R.C.D.Mallorca</v>
      </c>
      <c r="F336" s="85">
        <f ca="1">SUMIF(INDIRECT(F324),'1-Configuracion'!E336,INDIRECT(G324))+SUMIF(INDIRECT(H324),'1-Configuracion'!E336,INDIRECT(I324))</f>
        <v>0</v>
      </c>
      <c r="G336" s="6">
        <f ca="1">SUMIF(INDIRECT(F324),'1-Configuracion'!E336,INDIRECT(J324))+SUMIF(INDIRECT(H324),'1-Configuracion'!E336,INDIRECT(J324))</f>
        <v>0</v>
      </c>
      <c r="H336" s="6">
        <f t="shared" ca="1" si="244"/>
        <v>0</v>
      </c>
      <c r="I336" s="6">
        <f t="shared" ca="1" si="245"/>
        <v>0</v>
      </c>
      <c r="J336" s="6">
        <f t="shared" ca="1" si="246"/>
        <v>0</v>
      </c>
      <c r="K336" s="6">
        <f ca="1">SUMIF(INDIRECT(F324),'1-Configuracion'!E336,INDIRECT(K324))+SUMIF(INDIRECT(H324),'1-Configuracion'!E336,INDIRECT(L324))</f>
        <v>0</v>
      </c>
      <c r="L336" s="6">
        <f ca="1">SUMIF(INDIRECT(F324),'1-Configuracion'!E336,INDIRECT(L324))+SUMIF(INDIRECT(H324),'1-Configuracion'!E336,INDIRECT(K324))</f>
        <v>0</v>
      </c>
      <c r="M336" s="100">
        <f t="shared" ca="1" si="247"/>
        <v>0</v>
      </c>
      <c r="N336" s="56">
        <f t="shared" ca="1" si="248"/>
        <v>0</v>
      </c>
      <c r="P336" s="81" t="str">
        <f t="shared" si="249"/>
        <v>R.C.D.Mallorca</v>
      </c>
      <c r="Q336" s="85">
        <f t="shared" ca="1" si="250"/>
        <v>0</v>
      </c>
      <c r="R336" s="6">
        <f t="shared" ca="1" si="235"/>
        <v>0</v>
      </c>
      <c r="S336" s="6">
        <f t="shared" ca="1" si="236"/>
        <v>0</v>
      </c>
      <c r="T336" s="6">
        <f t="shared" ca="1" si="237"/>
        <v>0</v>
      </c>
      <c r="U336" s="6">
        <f t="shared" ca="1" si="238"/>
        <v>0</v>
      </c>
      <c r="V336" s="6">
        <f t="shared" ca="1" si="239"/>
        <v>0</v>
      </c>
      <c r="W336" s="6">
        <f t="shared" ca="1" si="240"/>
        <v>0</v>
      </c>
      <c r="X336" s="8">
        <f t="shared" ca="1" si="241"/>
        <v>0</v>
      </c>
      <c r="Y336" s="8">
        <f t="shared" ca="1" si="242"/>
        <v>0</v>
      </c>
      <c r="Z336" s="61" t="e">
        <f ca="1">MATCH(P336,AC325:AC344,0)</f>
        <v>#N/A</v>
      </c>
      <c r="AB336">
        <v>12</v>
      </c>
      <c r="AC336" s="81" t="str">
        <f ca="1">INDEX(P325:P344,MATCH(LARGE(Y325:Y344,AB336),Y325:Y344,0))</f>
        <v>Atlethic Club</v>
      </c>
      <c r="AD336" s="85">
        <f ca="1">LOOKUP(AC336,P325:P344,Q325:Q344)</f>
        <v>0</v>
      </c>
      <c r="AE336" s="6">
        <f ca="1">LOOKUP(AC336,P325:P344,R325:R344)</f>
        <v>0</v>
      </c>
      <c r="AF336" s="6">
        <f ca="1">LOOKUP(AC336,P325:P344,S325:S344)</f>
        <v>0</v>
      </c>
      <c r="AG336" s="6">
        <f ca="1">LOOKUP(AC336,P325:P344,T325:T344)</f>
        <v>0</v>
      </c>
      <c r="AH336" s="6">
        <f ca="1">LOOKUP(AC336,P325:P344,U325:U344)</f>
        <v>0</v>
      </c>
      <c r="AI336" s="6">
        <f ca="1">LOOKUP(AC336,P325:P344,V325:V344)</f>
        <v>0</v>
      </c>
      <c r="AJ336" s="6">
        <f ca="1">LOOKUP(AC336,P325:P344,W325:W344)</f>
        <v>0</v>
      </c>
      <c r="AK336" s="8">
        <f ca="1">LOOKUP(AC336,P325:P344,X325:X344)</f>
        <v>0</v>
      </c>
      <c r="AL336" s="8">
        <f ca="1">LOOKUP(AC336,P325:P344,Y325:Y344)</f>
        <v>0</v>
      </c>
    </row>
    <row r="337" spans="5:38" x14ac:dyDescent="0.25">
      <c r="E337" s="81" t="str">
        <f t="shared" si="243"/>
        <v>Rayo Vallecano</v>
      </c>
      <c r="F337" s="85">
        <f ca="1">SUMIF(INDIRECT(F324),'1-Configuracion'!E337,INDIRECT(G324))+SUMIF(INDIRECT(H324),'1-Configuracion'!E337,INDIRECT(I324))</f>
        <v>0</v>
      </c>
      <c r="G337" s="6">
        <f ca="1">SUMIF(INDIRECT(F324),'1-Configuracion'!E337,INDIRECT(J324))+SUMIF(INDIRECT(H324),'1-Configuracion'!E337,INDIRECT(J324))</f>
        <v>0</v>
      </c>
      <c r="H337" s="6">
        <f t="shared" ca="1" si="244"/>
        <v>0</v>
      </c>
      <c r="I337" s="6">
        <f t="shared" ca="1" si="245"/>
        <v>0</v>
      </c>
      <c r="J337" s="6">
        <f t="shared" ca="1" si="246"/>
        <v>0</v>
      </c>
      <c r="K337" s="6">
        <f ca="1">SUMIF(INDIRECT(F324),'1-Configuracion'!E337,INDIRECT(K324))+SUMIF(INDIRECT(H324),'1-Configuracion'!E337,INDIRECT(L324))</f>
        <v>0</v>
      </c>
      <c r="L337" s="6">
        <f ca="1">SUMIF(INDIRECT(F324),'1-Configuracion'!E337,INDIRECT(L324))+SUMIF(INDIRECT(H324),'1-Configuracion'!E337,INDIRECT(K324))</f>
        <v>0</v>
      </c>
      <c r="M337" s="100">
        <f t="shared" ca="1" si="247"/>
        <v>0</v>
      </c>
      <c r="N337" s="56">
        <f t="shared" ca="1" si="248"/>
        <v>0</v>
      </c>
      <c r="P337" s="81" t="str">
        <f t="shared" si="249"/>
        <v>Rayo Vallecano</v>
      </c>
      <c r="Q337" s="85">
        <f t="shared" ca="1" si="250"/>
        <v>0</v>
      </c>
      <c r="R337" s="6">
        <f t="shared" ca="1" si="235"/>
        <v>0</v>
      </c>
      <c r="S337" s="6">
        <f t="shared" ca="1" si="236"/>
        <v>0</v>
      </c>
      <c r="T337" s="6">
        <f t="shared" ca="1" si="237"/>
        <v>0</v>
      </c>
      <c r="U337" s="6">
        <f t="shared" ca="1" si="238"/>
        <v>0</v>
      </c>
      <c r="V337" s="6">
        <f t="shared" ca="1" si="239"/>
        <v>0</v>
      </c>
      <c r="W337" s="6">
        <f t="shared" ca="1" si="240"/>
        <v>0</v>
      </c>
      <c r="X337" s="8">
        <f t="shared" ca="1" si="241"/>
        <v>0</v>
      </c>
      <c r="Y337" s="8">
        <f t="shared" ca="1" si="242"/>
        <v>0</v>
      </c>
      <c r="Z337" s="61" t="e">
        <f ca="1">MATCH(P337,AC325:AC344,0)</f>
        <v>#N/A</v>
      </c>
      <c r="AB337">
        <v>13</v>
      </c>
      <c r="AC337" s="81" t="str">
        <f ca="1">INDEX(P325:P344,MATCH(LARGE(Y325:Y344,AB337),Y325:Y344,0))</f>
        <v>Atlethic Club</v>
      </c>
      <c r="AD337" s="85">
        <f ca="1">LOOKUP(AC337,P325:P344,Q325:Q344)</f>
        <v>0</v>
      </c>
      <c r="AE337" s="6">
        <f ca="1">LOOKUP(AC337,P325:P344,R325:R344)</f>
        <v>0</v>
      </c>
      <c r="AF337" s="6">
        <f ca="1">LOOKUP(AC337,P325:P344,S325:S344)</f>
        <v>0</v>
      </c>
      <c r="AG337" s="6">
        <f ca="1">LOOKUP(AC337,P325:P344,T325:T344)</f>
        <v>0</v>
      </c>
      <c r="AH337" s="6">
        <f ca="1">LOOKUP(AC337,P325:P344,U325:U344)</f>
        <v>0</v>
      </c>
      <c r="AI337" s="6">
        <f ca="1">LOOKUP(AC337,P325:P344,V325:V344)</f>
        <v>0</v>
      </c>
      <c r="AJ337" s="6">
        <f ca="1">LOOKUP(AC337,P325:P344,W325:W344)</f>
        <v>0</v>
      </c>
      <c r="AK337" s="8">
        <f ca="1">LOOKUP(AC337,P325:P344,X325:X344)</f>
        <v>0</v>
      </c>
      <c r="AL337" s="8">
        <f ca="1">LOOKUP(AC337,P325:P344,Y325:Y344)</f>
        <v>0</v>
      </c>
    </row>
    <row r="338" spans="5:38" x14ac:dyDescent="0.25">
      <c r="E338" s="81" t="str">
        <f t="shared" si="243"/>
        <v>Real Betis Balompié</v>
      </c>
      <c r="F338" s="85">
        <f ca="1">SUMIF(INDIRECT(F324),'1-Configuracion'!E338,INDIRECT(G324))+SUMIF(INDIRECT(H324),'1-Configuracion'!E338,INDIRECT(I324))</f>
        <v>0</v>
      </c>
      <c r="G338" s="6">
        <f ca="1">SUMIF(INDIRECT(F324),'1-Configuracion'!E338,INDIRECT(J324))+SUMIF(INDIRECT(H324),'1-Configuracion'!E338,INDIRECT(J324))</f>
        <v>0</v>
      </c>
      <c r="H338" s="6">
        <f t="shared" ca="1" si="244"/>
        <v>0</v>
      </c>
      <c r="I338" s="6">
        <f t="shared" ca="1" si="245"/>
        <v>0</v>
      </c>
      <c r="J338" s="6">
        <f t="shared" ca="1" si="246"/>
        <v>0</v>
      </c>
      <c r="K338" s="6">
        <f ca="1">SUMIF(INDIRECT(F324),'1-Configuracion'!E338,INDIRECT(K324))+SUMIF(INDIRECT(H324),'1-Configuracion'!E338,INDIRECT(L324))</f>
        <v>0</v>
      </c>
      <c r="L338" s="6">
        <f ca="1">SUMIF(INDIRECT(F324),'1-Configuracion'!E338,INDIRECT(L324))+SUMIF(INDIRECT(H324),'1-Configuracion'!E338,INDIRECT(K324))</f>
        <v>0</v>
      </c>
      <c r="M338" s="100">
        <f t="shared" ca="1" si="247"/>
        <v>0</v>
      </c>
      <c r="N338" s="56">
        <f t="shared" ca="1" si="248"/>
        <v>0</v>
      </c>
      <c r="P338" s="81" t="str">
        <f t="shared" si="249"/>
        <v>Real Betis Balompié</v>
      </c>
      <c r="Q338" s="85">
        <f t="shared" ca="1" si="250"/>
        <v>0</v>
      </c>
      <c r="R338" s="6">
        <f t="shared" ca="1" si="235"/>
        <v>0</v>
      </c>
      <c r="S338" s="6">
        <f t="shared" ca="1" si="236"/>
        <v>0</v>
      </c>
      <c r="T338" s="6">
        <f t="shared" ca="1" si="237"/>
        <v>0</v>
      </c>
      <c r="U338" s="6">
        <f t="shared" ca="1" si="238"/>
        <v>0</v>
      </c>
      <c r="V338" s="6">
        <f t="shared" ca="1" si="239"/>
        <v>0</v>
      </c>
      <c r="W338" s="6">
        <f t="shared" ca="1" si="240"/>
        <v>0</v>
      </c>
      <c r="X338" s="8">
        <f t="shared" ca="1" si="241"/>
        <v>0</v>
      </c>
      <c r="Y338" s="8">
        <f t="shared" ca="1" si="242"/>
        <v>0</v>
      </c>
      <c r="Z338" s="61" t="e">
        <f ca="1">MATCH(P338,AC325:AC344,0)</f>
        <v>#N/A</v>
      </c>
      <c r="AB338">
        <v>14</v>
      </c>
      <c r="AC338" s="81" t="str">
        <f ca="1">INDEX(P325:P344,MATCH(LARGE(Y325:Y344,AB338),Y325:Y344,0))</f>
        <v>Atlethic Club</v>
      </c>
      <c r="AD338" s="85">
        <f ca="1">LOOKUP(AC338,P325:P344,Q325:Q344)</f>
        <v>0</v>
      </c>
      <c r="AE338" s="6">
        <f ca="1">LOOKUP(AC338,P325:P344,R325:R344)</f>
        <v>0</v>
      </c>
      <c r="AF338" s="6">
        <f ca="1">LOOKUP(AC338,P325:P344,S325:S344)</f>
        <v>0</v>
      </c>
      <c r="AG338" s="6">
        <f ca="1">LOOKUP(AC338,P325:P344,T325:T344)</f>
        <v>0</v>
      </c>
      <c r="AH338" s="6">
        <f ca="1">LOOKUP(AC338,P325:P344,U325:U344)</f>
        <v>0</v>
      </c>
      <c r="AI338" s="6">
        <f ca="1">LOOKUP(AC338,P325:P344,V325:V344)</f>
        <v>0</v>
      </c>
      <c r="AJ338" s="6">
        <f ca="1">LOOKUP(AC338,P325:P344,W325:W344)</f>
        <v>0</v>
      </c>
      <c r="AK338" s="8">
        <f ca="1">LOOKUP(AC338,P325:P344,X325:X344)</f>
        <v>0</v>
      </c>
      <c r="AL338" s="8">
        <f ca="1">LOOKUP(AC338,P325:P344,Y325:Y344)</f>
        <v>0</v>
      </c>
    </row>
    <row r="339" spans="5:38" x14ac:dyDescent="0.25">
      <c r="E339" s="81" t="str">
        <f t="shared" si="243"/>
        <v>Real Madrid</v>
      </c>
      <c r="F339" s="85">
        <f ca="1">SUMIF(INDIRECT(F324),'1-Configuracion'!E339,INDIRECT(G324))+SUMIF(INDIRECT(H324),'1-Configuracion'!E339,INDIRECT(I324))</f>
        <v>0</v>
      </c>
      <c r="G339" s="6">
        <f ca="1">SUMIF(INDIRECT(F324),'1-Configuracion'!E339,INDIRECT(J324))+SUMIF(INDIRECT(H324),'1-Configuracion'!E339,INDIRECT(J324))</f>
        <v>0</v>
      </c>
      <c r="H339" s="6">
        <f t="shared" ca="1" si="244"/>
        <v>0</v>
      </c>
      <c r="I339" s="6">
        <f t="shared" ca="1" si="245"/>
        <v>0</v>
      </c>
      <c r="J339" s="6">
        <f t="shared" ca="1" si="246"/>
        <v>0</v>
      </c>
      <c r="K339" s="6">
        <f ca="1">SUMIF(INDIRECT(F324),'1-Configuracion'!E339,INDIRECT(K324))+SUMIF(INDIRECT(H324),'1-Configuracion'!E339,INDIRECT(L324))</f>
        <v>0</v>
      </c>
      <c r="L339" s="6">
        <f ca="1">SUMIF(INDIRECT(F324),'1-Configuracion'!E339,INDIRECT(L324))+SUMIF(INDIRECT(H324),'1-Configuracion'!E339,INDIRECT(K324))</f>
        <v>0</v>
      </c>
      <c r="M339" s="100">
        <f t="shared" ca="1" si="247"/>
        <v>0</v>
      </c>
      <c r="N339" s="56">
        <f t="shared" ca="1" si="248"/>
        <v>0</v>
      </c>
      <c r="P339" s="81" t="str">
        <f t="shared" si="249"/>
        <v>Real Madrid</v>
      </c>
      <c r="Q339" s="85">
        <f t="shared" ca="1" si="250"/>
        <v>0</v>
      </c>
      <c r="R339" s="6">
        <f t="shared" ca="1" si="235"/>
        <v>0</v>
      </c>
      <c r="S339" s="6">
        <f t="shared" ca="1" si="236"/>
        <v>0</v>
      </c>
      <c r="T339" s="6">
        <f t="shared" ca="1" si="237"/>
        <v>0</v>
      </c>
      <c r="U339" s="6">
        <f t="shared" ca="1" si="238"/>
        <v>0</v>
      </c>
      <c r="V339" s="6">
        <f t="shared" ca="1" si="239"/>
        <v>0</v>
      </c>
      <c r="W339" s="6">
        <f t="shared" ca="1" si="240"/>
        <v>0</v>
      </c>
      <c r="X339" s="8">
        <f t="shared" ca="1" si="241"/>
        <v>0</v>
      </c>
      <c r="Y339" s="8">
        <f t="shared" ca="1" si="242"/>
        <v>0</v>
      </c>
      <c r="Z339" s="61" t="e">
        <f ca="1">MATCH(P339,AC325:AC344,0)</f>
        <v>#N/A</v>
      </c>
      <c r="AB339">
        <v>15</v>
      </c>
      <c r="AC339" s="81" t="str">
        <f ca="1">INDEX(P325:P344,MATCH(LARGE(Y325:Y344,AB339),Y325:Y344,0))</f>
        <v>Atlethic Club</v>
      </c>
      <c r="AD339" s="85">
        <f ca="1">LOOKUP(AC339,P325:P344,Q325:Q344)</f>
        <v>0</v>
      </c>
      <c r="AE339" s="6">
        <f ca="1">LOOKUP(AC339,P325:P344,R325:R344)</f>
        <v>0</v>
      </c>
      <c r="AF339" s="6">
        <f ca="1">LOOKUP(AC339,P325:P344,S325:S344)</f>
        <v>0</v>
      </c>
      <c r="AG339" s="6">
        <f ca="1">LOOKUP(AC339,P325:P344,T325:T344)</f>
        <v>0</v>
      </c>
      <c r="AH339" s="6">
        <f ca="1">LOOKUP(AC339,P325:P344,U325:U344)</f>
        <v>0</v>
      </c>
      <c r="AI339" s="6">
        <f ca="1">LOOKUP(AC339,P325:P344,V325:V344)</f>
        <v>0</v>
      </c>
      <c r="AJ339" s="6">
        <f ca="1">LOOKUP(AC339,P325:P344,W325:W344)</f>
        <v>0</v>
      </c>
      <c r="AK339" s="8">
        <f ca="1">LOOKUP(AC339,P325:P344,X325:X344)</f>
        <v>0</v>
      </c>
      <c r="AL339" s="8">
        <f ca="1">LOOKUP(AC339,P325:P344,Y325:Y344)</f>
        <v>0</v>
      </c>
    </row>
    <row r="340" spans="5:38" x14ac:dyDescent="0.25">
      <c r="E340" s="81" t="str">
        <f t="shared" si="243"/>
        <v>Real Sociedad</v>
      </c>
      <c r="F340" s="85">
        <f ca="1">SUMIF(INDIRECT(F324),'1-Configuracion'!E340,INDIRECT(G324))+SUMIF(INDIRECT(H324),'1-Configuracion'!E340,INDIRECT(I324))</f>
        <v>0</v>
      </c>
      <c r="G340" s="6">
        <f ca="1">SUMIF(INDIRECT(F324),'1-Configuracion'!E340,INDIRECT(J324))+SUMIF(INDIRECT(H324),'1-Configuracion'!E340,INDIRECT(J324))</f>
        <v>0</v>
      </c>
      <c r="H340" s="6">
        <f t="shared" ca="1" si="244"/>
        <v>0</v>
      </c>
      <c r="I340" s="6">
        <f t="shared" ca="1" si="245"/>
        <v>0</v>
      </c>
      <c r="J340" s="6">
        <f t="shared" ca="1" si="246"/>
        <v>0</v>
      </c>
      <c r="K340" s="6">
        <f ca="1">SUMIF(INDIRECT(F324),'1-Configuracion'!E340,INDIRECT(K324))+SUMIF(INDIRECT(H324),'1-Configuracion'!E340,INDIRECT(L324))</f>
        <v>0</v>
      </c>
      <c r="L340" s="6">
        <f ca="1">SUMIF(INDIRECT(F324),'1-Configuracion'!E340,INDIRECT(L324))+SUMIF(INDIRECT(H324),'1-Configuracion'!E340,INDIRECT(K324))</f>
        <v>0</v>
      </c>
      <c r="M340" s="100">
        <f t="shared" ca="1" si="247"/>
        <v>0</v>
      </c>
      <c r="N340" s="56">
        <f t="shared" ca="1" si="248"/>
        <v>0</v>
      </c>
      <c r="P340" s="81" t="str">
        <f t="shared" si="249"/>
        <v>Real Sociedad</v>
      </c>
      <c r="Q340" s="85">
        <f t="shared" ca="1" si="250"/>
        <v>0</v>
      </c>
      <c r="R340" s="6">
        <f t="shared" ca="1" si="235"/>
        <v>0</v>
      </c>
      <c r="S340" s="6">
        <f t="shared" ca="1" si="236"/>
        <v>0</v>
      </c>
      <c r="T340" s="6">
        <f t="shared" ca="1" si="237"/>
        <v>0</v>
      </c>
      <c r="U340" s="6">
        <f t="shared" ca="1" si="238"/>
        <v>0</v>
      </c>
      <c r="V340" s="6">
        <f t="shared" ca="1" si="239"/>
        <v>0</v>
      </c>
      <c r="W340" s="6">
        <f t="shared" ca="1" si="240"/>
        <v>0</v>
      </c>
      <c r="X340" s="8">
        <f t="shared" ca="1" si="241"/>
        <v>0</v>
      </c>
      <c r="Y340" s="8">
        <f t="shared" ca="1" si="242"/>
        <v>0</v>
      </c>
      <c r="Z340" s="61" t="e">
        <f ca="1">MATCH(P340,AC325:AC344,0)</f>
        <v>#N/A</v>
      </c>
      <c r="AB340">
        <v>16</v>
      </c>
      <c r="AC340" s="81" t="str">
        <f ca="1">INDEX(P325:P344,MATCH(LARGE(Y325:Y344,AB340),Y325:Y344,0))</f>
        <v>Atlethic Club</v>
      </c>
      <c r="AD340" s="85">
        <f ca="1">LOOKUP(AC340,P325:P344,Q325:Q344)</f>
        <v>0</v>
      </c>
      <c r="AE340" s="6">
        <f ca="1">LOOKUP(AC340,P325:P344,R325:R344)</f>
        <v>0</v>
      </c>
      <c r="AF340" s="6">
        <f ca="1">LOOKUP(AC340,P325:P344,S325:S344)</f>
        <v>0</v>
      </c>
      <c r="AG340" s="6">
        <f ca="1">LOOKUP(AC340,P325:P344,T325:T344)</f>
        <v>0</v>
      </c>
      <c r="AH340" s="6">
        <f ca="1">LOOKUP(AC340,P325:P344,U325:U344)</f>
        <v>0</v>
      </c>
      <c r="AI340" s="6">
        <f ca="1">LOOKUP(AC340,P325:P344,V325:V344)</f>
        <v>0</v>
      </c>
      <c r="AJ340" s="6">
        <f ca="1">LOOKUP(AC340,P325:P344,W325:W344)</f>
        <v>0</v>
      </c>
      <c r="AK340" s="8">
        <f ca="1">LOOKUP(AC340,P325:P344,X325:X344)</f>
        <v>0</v>
      </c>
      <c r="AL340" s="8">
        <f ca="1">LOOKUP(AC340,P325:P344,Y325:Y344)</f>
        <v>0</v>
      </c>
    </row>
    <row r="341" spans="5:38" x14ac:dyDescent="0.25">
      <c r="E341" s="81" t="str">
        <f t="shared" si="243"/>
        <v>Real Valladolid</v>
      </c>
      <c r="F341" s="85">
        <f ca="1">SUMIF(INDIRECT(F324),'1-Configuracion'!E341,INDIRECT(G324))+SUMIF(INDIRECT(H324),'1-Configuracion'!E341,INDIRECT(I324))</f>
        <v>0</v>
      </c>
      <c r="G341" s="6">
        <f ca="1">SUMIF(INDIRECT(F324),'1-Configuracion'!E341,INDIRECT(J324))+SUMIF(INDIRECT(H324),'1-Configuracion'!E341,INDIRECT(J324))</f>
        <v>0</v>
      </c>
      <c r="H341" s="6">
        <f t="shared" ca="1" si="244"/>
        <v>0</v>
      </c>
      <c r="I341" s="6">
        <f t="shared" ca="1" si="245"/>
        <v>0</v>
      </c>
      <c r="J341" s="6">
        <f t="shared" ca="1" si="246"/>
        <v>0</v>
      </c>
      <c r="K341" s="6">
        <f ca="1">SUMIF(INDIRECT(F324),'1-Configuracion'!E341,INDIRECT(K324))+SUMIF(INDIRECT(H324),'1-Configuracion'!E341,INDIRECT(L324))</f>
        <v>0</v>
      </c>
      <c r="L341" s="6">
        <f ca="1">SUMIF(INDIRECT(F324),'1-Configuracion'!E341,INDIRECT(L324))+SUMIF(INDIRECT(H324),'1-Configuracion'!E341,INDIRECT(K324))</f>
        <v>0</v>
      </c>
      <c r="M341" s="100">
        <f t="shared" ca="1" si="247"/>
        <v>0</v>
      </c>
      <c r="N341" s="56">
        <f t="shared" ca="1" si="248"/>
        <v>0</v>
      </c>
      <c r="P341" s="81" t="str">
        <f t="shared" si="249"/>
        <v>Real Valladolid</v>
      </c>
      <c r="Q341" s="85">
        <f t="shared" ca="1" si="250"/>
        <v>0</v>
      </c>
      <c r="R341" s="6">
        <f t="shared" ca="1" si="235"/>
        <v>0</v>
      </c>
      <c r="S341" s="6">
        <f t="shared" ca="1" si="236"/>
        <v>0</v>
      </c>
      <c r="T341" s="6">
        <f t="shared" ca="1" si="237"/>
        <v>0</v>
      </c>
      <c r="U341" s="6">
        <f t="shared" ca="1" si="238"/>
        <v>0</v>
      </c>
      <c r="V341" s="6">
        <f t="shared" ca="1" si="239"/>
        <v>0</v>
      </c>
      <c r="W341" s="6">
        <f t="shared" ca="1" si="240"/>
        <v>0</v>
      </c>
      <c r="X341" s="8">
        <f t="shared" ca="1" si="241"/>
        <v>0</v>
      </c>
      <c r="Y341" s="8">
        <f t="shared" ca="1" si="242"/>
        <v>0</v>
      </c>
      <c r="Z341" s="61" t="e">
        <f ca="1">MATCH(P341,AC325:AC344,0)</f>
        <v>#N/A</v>
      </c>
      <c r="AB341">
        <v>17</v>
      </c>
      <c r="AC341" s="81" t="str">
        <f ca="1">INDEX(P325:P344,MATCH(LARGE(Y325:Y344,AB341),Y325:Y344,0))</f>
        <v>Atlethic Club</v>
      </c>
      <c r="AD341" s="85">
        <f ca="1">LOOKUP(AC341,P325:P344,Q325:Q344)</f>
        <v>0</v>
      </c>
      <c r="AE341" s="6">
        <f ca="1">LOOKUP(AC341,P325:P344,R325:R344)</f>
        <v>0</v>
      </c>
      <c r="AF341" s="6">
        <f ca="1">LOOKUP(AC341,P325:P344,S325:S344)</f>
        <v>0</v>
      </c>
      <c r="AG341" s="6">
        <f ca="1">LOOKUP(AC341,P325:P344,T325:T344)</f>
        <v>0</v>
      </c>
      <c r="AH341" s="6">
        <f ca="1">LOOKUP(AC341,P325:P344,U325:U344)</f>
        <v>0</v>
      </c>
      <c r="AI341" s="6">
        <f ca="1">LOOKUP(AC341,P325:P344,V325:V344)</f>
        <v>0</v>
      </c>
      <c r="AJ341" s="6">
        <f ca="1">LOOKUP(AC341,P325:P344,W325:W344)</f>
        <v>0</v>
      </c>
      <c r="AK341" s="8">
        <f ca="1">LOOKUP(AC341,P325:P344,X325:X344)</f>
        <v>0</v>
      </c>
      <c r="AL341" s="8">
        <f ca="1">LOOKUP(AC341,P325:P344,Y325:Y344)</f>
        <v>0</v>
      </c>
    </row>
    <row r="342" spans="5:38" x14ac:dyDescent="0.25">
      <c r="E342" s="81" t="str">
        <f t="shared" si="243"/>
        <v>Real Zaragoza</v>
      </c>
      <c r="F342" s="85">
        <f ca="1">SUMIF(INDIRECT(F324),'1-Configuracion'!E342,INDIRECT(G324))+SUMIF(INDIRECT(H324),'1-Configuracion'!E342,INDIRECT(I324))</f>
        <v>0</v>
      </c>
      <c r="G342" s="6">
        <f ca="1">SUMIF(INDIRECT(F324),'1-Configuracion'!E342,INDIRECT(J324))+SUMIF(INDIRECT(H324),'1-Configuracion'!E342,INDIRECT(J324))</f>
        <v>0</v>
      </c>
      <c r="H342" s="6">
        <f t="shared" ca="1" si="244"/>
        <v>0</v>
      </c>
      <c r="I342" s="6">
        <f t="shared" ca="1" si="245"/>
        <v>0</v>
      </c>
      <c r="J342" s="6">
        <f t="shared" ca="1" si="246"/>
        <v>0</v>
      </c>
      <c r="K342" s="6">
        <f ca="1">SUMIF(INDIRECT(F324),'1-Configuracion'!E342,INDIRECT(K324))+SUMIF(INDIRECT(H324),'1-Configuracion'!E342,INDIRECT(L324))</f>
        <v>0</v>
      </c>
      <c r="L342" s="6">
        <f ca="1">SUMIF(INDIRECT(F324),'1-Configuracion'!E342,INDIRECT(L324))+SUMIF(INDIRECT(H324),'1-Configuracion'!E342,INDIRECT(K324))</f>
        <v>0</v>
      </c>
      <c r="M342" s="100">
        <f t="shared" ca="1" si="247"/>
        <v>0</v>
      </c>
      <c r="N342" s="56">
        <f t="shared" ca="1" si="248"/>
        <v>0</v>
      </c>
      <c r="P342" s="81" t="str">
        <f t="shared" si="249"/>
        <v>Real Zaragoza</v>
      </c>
      <c r="Q342" s="85">
        <f t="shared" ca="1" si="250"/>
        <v>0</v>
      </c>
      <c r="R342" s="6">
        <f t="shared" ca="1" si="235"/>
        <v>0</v>
      </c>
      <c r="S342" s="6">
        <f t="shared" ca="1" si="236"/>
        <v>0</v>
      </c>
      <c r="T342" s="6">
        <f t="shared" ca="1" si="237"/>
        <v>0</v>
      </c>
      <c r="U342" s="6">
        <f t="shared" ca="1" si="238"/>
        <v>0</v>
      </c>
      <c r="V342" s="6">
        <f t="shared" ca="1" si="239"/>
        <v>0</v>
      </c>
      <c r="W342" s="6">
        <f t="shared" ca="1" si="240"/>
        <v>0</v>
      </c>
      <c r="X342" s="8">
        <f t="shared" ca="1" si="241"/>
        <v>0</v>
      </c>
      <c r="Y342" s="8">
        <f t="shared" ca="1" si="242"/>
        <v>0</v>
      </c>
      <c r="Z342" s="61" t="e">
        <f ca="1">MATCH(P342,AC325:AC344,0)</f>
        <v>#N/A</v>
      </c>
      <c r="AB342">
        <v>18</v>
      </c>
      <c r="AC342" s="81" t="str">
        <f ca="1">INDEX(P325:P344,MATCH(LARGE(Y325:Y344,AB342),Y325:Y344,0))</f>
        <v>Atlethic Club</v>
      </c>
      <c r="AD342" s="85">
        <f ca="1">LOOKUP(AC342,P325:P344,Q325:Q344)</f>
        <v>0</v>
      </c>
      <c r="AE342" s="6">
        <f ca="1">LOOKUP(AC342,P325:P344,R325:R344)</f>
        <v>0</v>
      </c>
      <c r="AF342" s="6">
        <f ca="1">LOOKUP(AC342,P325:P344,S325:S344)</f>
        <v>0</v>
      </c>
      <c r="AG342" s="6">
        <f ca="1">LOOKUP(AC342,P325:P344,T325:T344)</f>
        <v>0</v>
      </c>
      <c r="AH342" s="6">
        <f ca="1">LOOKUP(AC342,P325:P344,U325:U344)</f>
        <v>0</v>
      </c>
      <c r="AI342" s="6">
        <f ca="1">LOOKUP(AC342,P325:P344,V325:V344)</f>
        <v>0</v>
      </c>
      <c r="AJ342" s="6">
        <f ca="1">LOOKUP(AC342,P325:P344,W325:W344)</f>
        <v>0</v>
      </c>
      <c r="AK342" s="8">
        <f ca="1">LOOKUP(AC342,P325:P344,X325:X344)</f>
        <v>0</v>
      </c>
      <c r="AL342" s="8">
        <f ca="1">LOOKUP(AC342,P325:P344,Y325:Y344)</f>
        <v>0</v>
      </c>
    </row>
    <row r="343" spans="5:38" x14ac:dyDescent="0.25">
      <c r="E343" s="81" t="str">
        <f t="shared" si="243"/>
        <v>Sevilla F.C.</v>
      </c>
      <c r="F343" s="85">
        <f ca="1">SUMIF(INDIRECT(F324),'1-Configuracion'!E343,INDIRECT(G324))+SUMIF(INDIRECT(H324),'1-Configuracion'!E343,INDIRECT(I324))</f>
        <v>0</v>
      </c>
      <c r="G343" s="6">
        <f ca="1">SUMIF(INDIRECT(F324),'1-Configuracion'!E343,INDIRECT(J324))+SUMIF(INDIRECT(H324),'1-Configuracion'!E343,INDIRECT(J324))</f>
        <v>0</v>
      </c>
      <c r="H343" s="6">
        <f t="shared" ca="1" si="244"/>
        <v>0</v>
      </c>
      <c r="I343" s="6">
        <f t="shared" ca="1" si="245"/>
        <v>0</v>
      </c>
      <c r="J343" s="6">
        <f t="shared" ca="1" si="246"/>
        <v>0</v>
      </c>
      <c r="K343" s="6">
        <f ca="1">SUMIF(INDIRECT(F324),'1-Configuracion'!E343,INDIRECT(K324))+SUMIF(INDIRECT(H324),'1-Configuracion'!E343,INDIRECT(L324))</f>
        <v>0</v>
      </c>
      <c r="L343" s="6">
        <f ca="1">SUMIF(INDIRECT(F324),'1-Configuracion'!E343,INDIRECT(L324))+SUMIF(INDIRECT(H324),'1-Configuracion'!E343,INDIRECT(K324))</f>
        <v>0</v>
      </c>
      <c r="M343" s="100">
        <f t="shared" ca="1" si="247"/>
        <v>0</v>
      </c>
      <c r="N343" s="56">
        <f t="shared" ca="1" si="248"/>
        <v>0</v>
      </c>
      <c r="P343" s="81" t="str">
        <f t="shared" si="249"/>
        <v>Sevilla F.C.</v>
      </c>
      <c r="Q343" s="85">
        <f t="shared" ca="1" si="250"/>
        <v>0</v>
      </c>
      <c r="R343" s="6">
        <f t="shared" ca="1" si="235"/>
        <v>0</v>
      </c>
      <c r="S343" s="6">
        <f t="shared" ca="1" si="236"/>
        <v>0</v>
      </c>
      <c r="T343" s="6">
        <f t="shared" ca="1" si="237"/>
        <v>0</v>
      </c>
      <c r="U343" s="6">
        <f t="shared" ca="1" si="238"/>
        <v>0</v>
      </c>
      <c r="V343" s="6">
        <f t="shared" ca="1" si="239"/>
        <v>0</v>
      </c>
      <c r="W343" s="6">
        <f t="shared" ca="1" si="240"/>
        <v>0</v>
      </c>
      <c r="X343" s="8">
        <f t="shared" ca="1" si="241"/>
        <v>0</v>
      </c>
      <c r="Y343" s="8">
        <f t="shared" ca="1" si="242"/>
        <v>0</v>
      </c>
      <c r="Z343" s="61" t="e">
        <f ca="1">MATCH(P343,AC325:AC344,0)</f>
        <v>#N/A</v>
      </c>
      <c r="AB343">
        <v>19</v>
      </c>
      <c r="AC343" s="81" t="str">
        <f ca="1">INDEX(P325:P344,MATCH(LARGE(Y325:Y344,AB343),Y325:Y344,0))</f>
        <v>Atlethic Club</v>
      </c>
      <c r="AD343" s="85">
        <f ca="1">LOOKUP(AC343,P325:P344,Q325:Q344)</f>
        <v>0</v>
      </c>
      <c r="AE343" s="6">
        <f ca="1">LOOKUP(AC343,P325:P344,R325:R344)</f>
        <v>0</v>
      </c>
      <c r="AF343" s="6">
        <f ca="1">LOOKUP(AC343,P325:P344,S325:S344)</f>
        <v>0</v>
      </c>
      <c r="AG343" s="6">
        <f ca="1">LOOKUP(AC343,P325:P344,T325:T344)</f>
        <v>0</v>
      </c>
      <c r="AH343" s="6">
        <f ca="1">LOOKUP(AC343,P325:P344,U325:U344)</f>
        <v>0</v>
      </c>
      <c r="AI343" s="6">
        <f ca="1">LOOKUP(AC343,P325:P344,V325:V344)</f>
        <v>0</v>
      </c>
      <c r="AJ343" s="6">
        <f ca="1">LOOKUP(AC343,P325:P344,W325:W344)</f>
        <v>0</v>
      </c>
      <c r="AK343" s="8">
        <f ca="1">LOOKUP(AC343,P325:P344,X325:X344)</f>
        <v>0</v>
      </c>
      <c r="AL343" s="8">
        <f ca="1">LOOKUP(AC343,P325:P344,Y325:Y344)</f>
        <v>0</v>
      </c>
    </row>
    <row r="344" spans="5:38" ht="15.75" thickBot="1" x14ac:dyDescent="0.3">
      <c r="E344" s="82" t="str">
        <f t="shared" si="243"/>
        <v>Valencia C.F.</v>
      </c>
      <c r="F344" s="86">
        <f ca="1">SUMIF(INDIRECT(F324),'1-Configuracion'!E344,INDIRECT(G324))+SUMIF(INDIRECT(H324),'1-Configuracion'!E344,INDIRECT(I324))</f>
        <v>0</v>
      </c>
      <c r="G344" s="34">
        <f ca="1">SUMIF(INDIRECT(F324),'1-Configuracion'!E344,INDIRECT(J324))+SUMIF(INDIRECT(H324),'1-Configuracion'!E344,INDIRECT(J324))</f>
        <v>0</v>
      </c>
      <c r="H344" s="34">
        <f t="shared" ca="1" si="244"/>
        <v>0</v>
      </c>
      <c r="I344" s="34">
        <f t="shared" ca="1" si="245"/>
        <v>0</v>
      </c>
      <c r="J344" s="34">
        <f t="shared" ca="1" si="246"/>
        <v>0</v>
      </c>
      <c r="K344" s="34">
        <f ca="1">SUMIF(INDIRECT(F324),'1-Configuracion'!E344,INDIRECT(K324))+SUMIF(INDIRECT(H324),'1-Configuracion'!E344,INDIRECT(L324))</f>
        <v>0</v>
      </c>
      <c r="L344" s="34">
        <f ca="1">SUMIF(INDIRECT(F324),'1-Configuracion'!E344,INDIRECT(L324))+SUMIF(INDIRECT(H324),'1-Configuracion'!E344,INDIRECT(K324))</f>
        <v>0</v>
      </c>
      <c r="M344" s="101">
        <f t="shared" ca="1" si="247"/>
        <v>0</v>
      </c>
      <c r="N344" s="57">
        <f t="shared" ca="1" si="248"/>
        <v>0</v>
      </c>
      <c r="P344" s="82" t="str">
        <f t="shared" si="249"/>
        <v>Valencia C.F.</v>
      </c>
      <c r="Q344" s="86">
        <f t="shared" ca="1" si="250"/>
        <v>0</v>
      </c>
      <c r="R344" s="34">
        <f t="shared" ca="1" si="235"/>
        <v>0</v>
      </c>
      <c r="S344" s="34">
        <f t="shared" ca="1" si="236"/>
        <v>0</v>
      </c>
      <c r="T344" s="34">
        <f t="shared" ca="1" si="237"/>
        <v>0</v>
      </c>
      <c r="U344" s="34">
        <f t="shared" ca="1" si="238"/>
        <v>0</v>
      </c>
      <c r="V344" s="34">
        <f t="shared" ca="1" si="239"/>
        <v>0</v>
      </c>
      <c r="W344" s="34">
        <f t="shared" ca="1" si="240"/>
        <v>0</v>
      </c>
      <c r="X344" s="37">
        <f t="shared" ca="1" si="241"/>
        <v>0</v>
      </c>
      <c r="Y344" s="37">
        <f t="shared" ca="1" si="242"/>
        <v>0</v>
      </c>
      <c r="Z344" s="61" t="e">
        <f ca="1">MATCH(P344,AC325:AC344,0)</f>
        <v>#N/A</v>
      </c>
      <c r="AB344">
        <v>20</v>
      </c>
      <c r="AC344" s="82" t="str">
        <f ca="1">INDEX(P325:P344,MATCH(LARGE(Y325:Y344,AB344),Y325:Y344,0))</f>
        <v>Atlethic Club</v>
      </c>
      <c r="AD344" s="86">
        <f ca="1">LOOKUP(AC344,P325:P344,Q325:Q344)</f>
        <v>0</v>
      </c>
      <c r="AE344" s="34">
        <f ca="1">LOOKUP(AC344,P325:P344,R325:R344)</f>
        <v>0</v>
      </c>
      <c r="AF344" s="34">
        <f ca="1">LOOKUP(AC344,P325:P344,S325:S344)</f>
        <v>0</v>
      </c>
      <c r="AG344" s="34">
        <f ca="1">LOOKUP(AC344,P325:P344,T325:T344)</f>
        <v>0</v>
      </c>
      <c r="AH344" s="34">
        <f ca="1">LOOKUP(AC344,P325:P344,U325:U344)</f>
        <v>0</v>
      </c>
      <c r="AI344" s="34">
        <f ca="1">LOOKUP(AC344,P325:P344,V325:V344)</f>
        <v>0</v>
      </c>
      <c r="AJ344" s="34">
        <f ca="1">LOOKUP(AC344,P325:P344,W325:W344)</f>
        <v>0</v>
      </c>
      <c r="AK344" s="37">
        <f ca="1">LOOKUP(AC344,P325:P344,X325:X344)</f>
        <v>0</v>
      </c>
      <c r="AL344" s="37">
        <f ca="1">LOOKUP(AC344,P325:P344,Y325:Y344)</f>
        <v>0</v>
      </c>
    </row>
    <row r="345" spans="5:38" ht="15.75" thickBot="1" x14ac:dyDescent="0.3"/>
    <row r="346" spans="5:38" ht="15.75" thickBot="1" x14ac:dyDescent="0.3">
      <c r="E346" s="88">
        <v>16</v>
      </c>
      <c r="F346" s="95" t="s">
        <v>21</v>
      </c>
      <c r="G346" s="95" t="s">
        <v>22</v>
      </c>
      <c r="H346" s="95" t="s">
        <v>23</v>
      </c>
      <c r="I346" s="95" t="s">
        <v>24</v>
      </c>
      <c r="J346" s="95" t="s">
        <v>25</v>
      </c>
      <c r="K346" s="95" t="s">
        <v>26</v>
      </c>
      <c r="L346" s="95" t="s">
        <v>27</v>
      </c>
      <c r="M346" s="96" t="s">
        <v>135</v>
      </c>
      <c r="N346" s="98" t="s">
        <v>136</v>
      </c>
      <c r="P346" s="88">
        <f>E346</f>
        <v>16</v>
      </c>
      <c r="Q346" s="89" t="s">
        <v>21</v>
      </c>
      <c r="R346" s="87" t="s">
        <v>22</v>
      </c>
      <c r="S346" s="83" t="s">
        <v>23</v>
      </c>
      <c r="T346" s="83" t="s">
        <v>24</v>
      </c>
      <c r="U346" s="83" t="s">
        <v>25</v>
      </c>
      <c r="V346" s="83" t="s">
        <v>26</v>
      </c>
      <c r="W346" s="83" t="s">
        <v>27</v>
      </c>
      <c r="X346" s="84" t="s">
        <v>135</v>
      </c>
      <c r="Y346" s="84" t="s">
        <v>136</v>
      </c>
      <c r="AC346" s="88">
        <f>P346</f>
        <v>16</v>
      </c>
      <c r="AD346" s="89" t="s">
        <v>21</v>
      </c>
      <c r="AE346" s="87" t="s">
        <v>22</v>
      </c>
      <c r="AF346" s="83" t="s">
        <v>23</v>
      </c>
      <c r="AG346" s="83" t="s">
        <v>24</v>
      </c>
      <c r="AH346" s="83" t="s">
        <v>25</v>
      </c>
      <c r="AI346" s="83" t="s">
        <v>26</v>
      </c>
      <c r="AJ346" s="83" t="s">
        <v>27</v>
      </c>
      <c r="AK346" s="84" t="s">
        <v>135</v>
      </c>
      <c r="AL346" s="84" t="s">
        <v>136</v>
      </c>
    </row>
    <row r="347" spans="5:38" ht="15.75" thickBot="1" x14ac:dyDescent="0.3">
      <c r="E347" s="91"/>
      <c r="F347" s="93" t="str">
        <f>'1-Rangos'!C16</f>
        <v>'1-Jornadas'!BC41:BC50</v>
      </c>
      <c r="G347" s="93" t="str">
        <f>'1-Rangos'!D16</f>
        <v>'1-Jornadas'!BA41:BA50</v>
      </c>
      <c r="H347" s="93" t="str">
        <f>'1-Rangos'!E16</f>
        <v>'1-Jornadas'!BF41:BF50</v>
      </c>
      <c r="I347" s="93" t="str">
        <f>'1-Rangos'!F16</f>
        <v>'1-Jornadas'!BH41:BH50</v>
      </c>
      <c r="J347" s="93" t="str">
        <f>'1-Rangos'!G16</f>
        <v>'1-Jornadas'!AZ41:AZ50</v>
      </c>
      <c r="K347" s="93" t="str">
        <f>'1-Rangos'!H16</f>
        <v>'1-Jornadas'!BD41:BD50</v>
      </c>
      <c r="L347" s="93" t="str">
        <f>'1-Rangos'!I16</f>
        <v>'1-Jornadas'!BE41:BE50</v>
      </c>
      <c r="M347" s="91"/>
      <c r="N347" s="91"/>
    </row>
    <row r="348" spans="5:38" x14ac:dyDescent="0.25">
      <c r="E348" s="81" t="str">
        <f>E325</f>
        <v>Atlethic Club</v>
      </c>
      <c r="F348" s="97">
        <f ca="1">SUMIF(INDIRECT(F347),'1-Configuracion'!E348,INDIRECT(G347))+SUMIF(INDIRECT(H347),'1-Configuracion'!E348,INDIRECT(I347))</f>
        <v>0</v>
      </c>
      <c r="G348" s="94">
        <f ca="1">SUMIF(INDIRECT(F347),'1-Configuracion'!E348,INDIRECT(J347))+SUMIF(INDIRECT(H347),'1-Configuracion'!E348,INDIRECT(J347))</f>
        <v>0</v>
      </c>
      <c r="H348" s="94">
        <f ca="1">IF(G348&gt;0,IF(F348=3,1,0),0)</f>
        <v>0</v>
      </c>
      <c r="I348" s="94">
        <f ca="1">IF(G348&gt;0,IF(F348=1,1,0),0)</f>
        <v>0</v>
      </c>
      <c r="J348" s="94">
        <f ca="1">IF(G348&gt;0,IF(F348=0,1,0),0)</f>
        <v>0</v>
      </c>
      <c r="K348" s="94">
        <f ca="1">SUMIF(INDIRECT(F347),'1-Configuracion'!E348,INDIRECT(K347))+SUMIF(INDIRECT(H347),'1-Configuracion'!E348,INDIRECT(L347))</f>
        <v>0</v>
      </c>
      <c r="L348" s="94">
        <f ca="1">SUMIF(INDIRECT(F347),'1-Configuracion'!E348,INDIRECT(L347))+SUMIF(INDIRECT(H347),'1-Configuracion'!E348,INDIRECT(K347))</f>
        <v>0</v>
      </c>
      <c r="M348" s="99">
        <f ca="1">K348-L348</f>
        <v>0</v>
      </c>
      <c r="N348" s="102">
        <f ca="1">F348*1000+M348*100+K348</f>
        <v>0</v>
      </c>
      <c r="P348" s="81" t="str">
        <f>E348</f>
        <v>Atlethic Club</v>
      </c>
      <c r="Q348" s="85">
        <f ca="1">F348+Q325</f>
        <v>0</v>
      </c>
      <c r="R348" s="6">
        <f t="shared" ref="R348:R367" ca="1" si="251">G348+R325</f>
        <v>0</v>
      </c>
      <c r="S348" s="6">
        <f t="shared" ref="S348:S367" ca="1" si="252">H348+S325</f>
        <v>0</v>
      </c>
      <c r="T348" s="6">
        <f t="shared" ref="T348:T367" ca="1" si="253">I348+T325</f>
        <v>0</v>
      </c>
      <c r="U348" s="6">
        <f t="shared" ref="U348:U367" ca="1" si="254">J348+U325</f>
        <v>0</v>
      </c>
      <c r="V348" s="6">
        <f t="shared" ref="V348:V367" ca="1" si="255">K348+V325</f>
        <v>0</v>
      </c>
      <c r="W348" s="6">
        <f t="shared" ref="W348:W367" ca="1" si="256">L348+W325</f>
        <v>0</v>
      </c>
      <c r="X348" s="8">
        <f t="shared" ref="X348:X367" ca="1" si="257">M348+X325</f>
        <v>0</v>
      </c>
      <c r="Y348" s="8">
        <f t="shared" ref="Y348:Y367" ca="1" si="258">N348+Y325</f>
        <v>0</v>
      </c>
      <c r="Z348" s="61">
        <f ca="1">MATCH(P348,AC348:AC367,0)</f>
        <v>1</v>
      </c>
      <c r="AB348">
        <v>1</v>
      </c>
      <c r="AC348" s="81" t="str">
        <f ca="1">INDEX(P348:P367,MATCH(LARGE(Y348:Y367,AB348),Y348:Y367,0))</f>
        <v>Atlethic Club</v>
      </c>
      <c r="AD348" s="85">
        <f ca="1">LOOKUP(AC348,P348:P367,Q348:Q367)</f>
        <v>0</v>
      </c>
      <c r="AE348" s="6">
        <f ca="1">LOOKUP(AC348,P348:P367,R348:R367)</f>
        <v>0</v>
      </c>
      <c r="AF348" s="6">
        <f ca="1">LOOKUP(AC348,P348:P367,S348:S367)</f>
        <v>0</v>
      </c>
      <c r="AG348" s="6">
        <f ca="1">LOOKUP(AC348,P348:P367,T348:T367)</f>
        <v>0</v>
      </c>
      <c r="AH348" s="6">
        <f ca="1">LOOKUP(AC348,P348:P367,U348:U367)</f>
        <v>0</v>
      </c>
      <c r="AI348" s="6">
        <f ca="1">LOOKUP(AC348,P348:P367,V348:V367)</f>
        <v>0</v>
      </c>
      <c r="AJ348" s="6">
        <f ca="1">LOOKUP(AC348,P348:P367,W348:W367)</f>
        <v>0</v>
      </c>
      <c r="AK348" s="8">
        <f ca="1">LOOKUP(AC348,P348:P367,X348:X367)</f>
        <v>0</v>
      </c>
      <c r="AL348" s="8">
        <f ca="1">LOOKUP(AC348,P348:P367,Y348:Y367)</f>
        <v>0</v>
      </c>
    </row>
    <row r="349" spans="5:38" x14ac:dyDescent="0.25">
      <c r="E349" s="81" t="str">
        <f t="shared" ref="E349:E367" si="259">E326</f>
        <v>Atlético Madrid</v>
      </c>
      <c r="F349" s="85">
        <f ca="1">SUMIF(INDIRECT(F347),'1-Configuracion'!E349,INDIRECT(G347))+SUMIF(INDIRECT(H347),'1-Configuracion'!E349,INDIRECT(I347))</f>
        <v>0</v>
      </c>
      <c r="G349" s="6">
        <f ca="1">SUMIF(INDIRECT(F347),'1-Configuracion'!E349,INDIRECT(J347))+SUMIF(INDIRECT(H347),'1-Configuracion'!E349,INDIRECT(J347))</f>
        <v>0</v>
      </c>
      <c r="H349" s="6">
        <f t="shared" ref="H349:H367" ca="1" si="260">IF(G349&gt;0,IF(F349=3,1,0),0)</f>
        <v>0</v>
      </c>
      <c r="I349" s="6">
        <f t="shared" ref="I349:I367" ca="1" si="261">IF(G349&gt;0,IF(F349=1,1,0),0)</f>
        <v>0</v>
      </c>
      <c r="J349" s="6">
        <f t="shared" ref="J349:J367" ca="1" si="262">IF(G349&gt;0,IF(F349=0,1,0),0)</f>
        <v>0</v>
      </c>
      <c r="K349" s="6">
        <f ca="1">SUMIF(INDIRECT(F347),'1-Configuracion'!E349,INDIRECT(K347))+SUMIF(INDIRECT(H347),'1-Configuracion'!E349,INDIRECT(L347))</f>
        <v>0</v>
      </c>
      <c r="L349" s="6">
        <f ca="1">SUMIF(INDIRECT(F347),'1-Configuracion'!E349,INDIRECT(L347))+SUMIF(INDIRECT(H347),'1-Configuracion'!E349,INDIRECT(K347))</f>
        <v>0</v>
      </c>
      <c r="M349" s="100">
        <f t="shared" ref="M349:M367" ca="1" si="263">K349-L349</f>
        <v>0</v>
      </c>
      <c r="N349" s="56">
        <f t="shared" ref="N349:N367" ca="1" si="264">F349*1000+M349*100+K349</f>
        <v>0</v>
      </c>
      <c r="P349" s="81" t="str">
        <f t="shared" ref="P349:P367" si="265">E349</f>
        <v>Atlético Madrid</v>
      </c>
      <c r="Q349" s="85">
        <f t="shared" ref="Q349:Q367" ca="1" si="266">F349+Q326</f>
        <v>0</v>
      </c>
      <c r="R349" s="6">
        <f t="shared" ca="1" si="251"/>
        <v>0</v>
      </c>
      <c r="S349" s="6">
        <f t="shared" ca="1" si="252"/>
        <v>0</v>
      </c>
      <c r="T349" s="6">
        <f t="shared" ca="1" si="253"/>
        <v>0</v>
      </c>
      <c r="U349" s="6">
        <f t="shared" ca="1" si="254"/>
        <v>0</v>
      </c>
      <c r="V349" s="6">
        <f t="shared" ca="1" si="255"/>
        <v>0</v>
      </c>
      <c r="W349" s="6">
        <f t="shared" ca="1" si="256"/>
        <v>0</v>
      </c>
      <c r="X349" s="8">
        <f t="shared" ca="1" si="257"/>
        <v>0</v>
      </c>
      <c r="Y349" s="8">
        <f t="shared" ca="1" si="258"/>
        <v>0</v>
      </c>
      <c r="Z349" s="61" t="e">
        <f ca="1">MATCH(P349,AC348:AC367,0)</f>
        <v>#N/A</v>
      </c>
      <c r="AB349">
        <v>2</v>
      </c>
      <c r="AC349" s="81" t="str">
        <f ca="1">INDEX(P348:P367,MATCH(LARGE(Y348:Y367,AB349),Y348:Y367,0))</f>
        <v>Atlethic Club</v>
      </c>
      <c r="AD349" s="85">
        <f ca="1">LOOKUP(AC349,P348:P367,Q348:Q367)</f>
        <v>0</v>
      </c>
      <c r="AE349" s="6">
        <f ca="1">LOOKUP(AC349,P348:P367,R348:R367)</f>
        <v>0</v>
      </c>
      <c r="AF349" s="6">
        <f ca="1">LOOKUP(AC349,P348:P367,S348:S367)</f>
        <v>0</v>
      </c>
      <c r="AG349" s="6">
        <f ca="1">LOOKUP(AC349,P348:P367,T348:T367)</f>
        <v>0</v>
      </c>
      <c r="AH349" s="6">
        <f ca="1">LOOKUP(AC349,P348:P367,U348:U367)</f>
        <v>0</v>
      </c>
      <c r="AI349" s="6">
        <f ca="1">LOOKUP(AC349,P348:P367,V348:V367)</f>
        <v>0</v>
      </c>
      <c r="AJ349" s="6">
        <f ca="1">LOOKUP(AC349,P348:P367,W348:W367)</f>
        <v>0</v>
      </c>
      <c r="AK349" s="8">
        <f ca="1">LOOKUP(AC349,P348:P367,X348:X367)</f>
        <v>0</v>
      </c>
      <c r="AL349" s="8">
        <f ca="1">LOOKUP(AC349,P348:P367,Y348:Y367)</f>
        <v>0</v>
      </c>
    </row>
    <row r="350" spans="5:38" x14ac:dyDescent="0.25">
      <c r="E350" s="81" t="str">
        <f t="shared" si="259"/>
        <v>C.A. Osasuna</v>
      </c>
      <c r="F350" s="85">
        <f ca="1">SUMIF(INDIRECT(F347),'1-Configuracion'!E350,INDIRECT(G347))+SUMIF(INDIRECT(H347),'1-Configuracion'!E350,INDIRECT(I347))</f>
        <v>0</v>
      </c>
      <c r="G350" s="6">
        <f ca="1">SUMIF(INDIRECT(F347),'1-Configuracion'!E350,INDIRECT(J347))+SUMIF(INDIRECT(H347),'1-Configuracion'!E350,INDIRECT(J347))</f>
        <v>0</v>
      </c>
      <c r="H350" s="6">
        <f t="shared" ca="1" si="260"/>
        <v>0</v>
      </c>
      <c r="I350" s="6">
        <f t="shared" ca="1" si="261"/>
        <v>0</v>
      </c>
      <c r="J350" s="6">
        <f t="shared" ca="1" si="262"/>
        <v>0</v>
      </c>
      <c r="K350" s="6">
        <f ca="1">SUMIF(INDIRECT(F347),'1-Configuracion'!E350,INDIRECT(K347))+SUMIF(INDIRECT(H347),'1-Configuracion'!E350,INDIRECT(L347))</f>
        <v>0</v>
      </c>
      <c r="L350" s="6">
        <f ca="1">SUMIF(INDIRECT(F347),'1-Configuracion'!E350,INDIRECT(L347))+SUMIF(INDIRECT(H347),'1-Configuracion'!E350,INDIRECT(K347))</f>
        <v>0</v>
      </c>
      <c r="M350" s="100">
        <f t="shared" ca="1" si="263"/>
        <v>0</v>
      </c>
      <c r="N350" s="56">
        <f t="shared" ca="1" si="264"/>
        <v>0</v>
      </c>
      <c r="P350" s="81" t="str">
        <f t="shared" si="265"/>
        <v>C.A. Osasuna</v>
      </c>
      <c r="Q350" s="85">
        <f t="shared" ca="1" si="266"/>
        <v>0</v>
      </c>
      <c r="R350" s="6">
        <f t="shared" ca="1" si="251"/>
        <v>0</v>
      </c>
      <c r="S350" s="6">
        <f t="shared" ca="1" si="252"/>
        <v>0</v>
      </c>
      <c r="T350" s="6">
        <f t="shared" ca="1" si="253"/>
        <v>0</v>
      </c>
      <c r="U350" s="6">
        <f t="shared" ca="1" si="254"/>
        <v>0</v>
      </c>
      <c r="V350" s="6">
        <f t="shared" ca="1" si="255"/>
        <v>0</v>
      </c>
      <c r="W350" s="6">
        <f t="shared" ca="1" si="256"/>
        <v>0</v>
      </c>
      <c r="X350" s="8">
        <f t="shared" ca="1" si="257"/>
        <v>0</v>
      </c>
      <c r="Y350" s="8">
        <f t="shared" ca="1" si="258"/>
        <v>0</v>
      </c>
      <c r="Z350" s="61" t="e">
        <f ca="1">MATCH(P350,AC348:AC367,0)</f>
        <v>#N/A</v>
      </c>
      <c r="AB350">
        <v>3</v>
      </c>
      <c r="AC350" s="81" t="str">
        <f ca="1">INDEX(P348:P367,MATCH(LARGE(Y348:Y367,AB350),Y348:Y367,0))</f>
        <v>Atlethic Club</v>
      </c>
      <c r="AD350" s="85">
        <f ca="1">LOOKUP(AC350,P348:P367,Q348:Q367)</f>
        <v>0</v>
      </c>
      <c r="AE350" s="6">
        <f ca="1">LOOKUP(AC350,P348:P367,R348:R367)</f>
        <v>0</v>
      </c>
      <c r="AF350" s="6">
        <f ca="1">LOOKUP(AC350,P348:P367,S348:S367)</f>
        <v>0</v>
      </c>
      <c r="AG350" s="6">
        <f ca="1">LOOKUP(AC350,P348:P367,T348:T367)</f>
        <v>0</v>
      </c>
      <c r="AH350" s="6">
        <f ca="1">LOOKUP(AC350,P348:P367,U348:U367)</f>
        <v>0</v>
      </c>
      <c r="AI350" s="6">
        <f ca="1">LOOKUP(AC350,P348:P367,V348:V367)</f>
        <v>0</v>
      </c>
      <c r="AJ350" s="6">
        <f ca="1">LOOKUP(AC350,P348:P367,W348:W367)</f>
        <v>0</v>
      </c>
      <c r="AK350" s="8">
        <f ca="1">LOOKUP(AC350,P348:P367,X348:X367)</f>
        <v>0</v>
      </c>
      <c r="AL350" s="8">
        <f ca="1">LOOKUP(AC350,P348:P367,Y348:Y367)</f>
        <v>0</v>
      </c>
    </row>
    <row r="351" spans="5:38" x14ac:dyDescent="0.25">
      <c r="E351" s="81" t="str">
        <f t="shared" si="259"/>
        <v>Celta de Vigo</v>
      </c>
      <c r="F351" s="85">
        <f ca="1">SUMIF(INDIRECT(F347),'1-Configuracion'!E351,INDIRECT(G347))+SUMIF(INDIRECT(H347),'1-Configuracion'!E351,INDIRECT(I347))</f>
        <v>0</v>
      </c>
      <c r="G351" s="6">
        <f ca="1">SUMIF(INDIRECT(F347),'1-Configuracion'!E351,INDIRECT(J347))+SUMIF(INDIRECT(H347),'1-Configuracion'!E351,INDIRECT(J347))</f>
        <v>0</v>
      </c>
      <c r="H351" s="6">
        <f t="shared" ca="1" si="260"/>
        <v>0</v>
      </c>
      <c r="I351" s="6">
        <f t="shared" ca="1" si="261"/>
        <v>0</v>
      </c>
      <c r="J351" s="6">
        <f t="shared" ca="1" si="262"/>
        <v>0</v>
      </c>
      <c r="K351" s="6">
        <f ca="1">SUMIF(INDIRECT(F347),'1-Configuracion'!E351,INDIRECT(K347))+SUMIF(INDIRECT(H347),'1-Configuracion'!E351,INDIRECT(L347))</f>
        <v>0</v>
      </c>
      <c r="L351" s="6">
        <f ca="1">SUMIF(INDIRECT(F347),'1-Configuracion'!E351,INDIRECT(L347))+SUMIF(INDIRECT(H347),'1-Configuracion'!E351,INDIRECT(K347))</f>
        <v>0</v>
      </c>
      <c r="M351" s="100">
        <f t="shared" ca="1" si="263"/>
        <v>0</v>
      </c>
      <c r="N351" s="56">
        <f t="shared" ca="1" si="264"/>
        <v>0</v>
      </c>
      <c r="P351" s="81" t="str">
        <f t="shared" si="265"/>
        <v>Celta de Vigo</v>
      </c>
      <c r="Q351" s="85">
        <f t="shared" ca="1" si="266"/>
        <v>0</v>
      </c>
      <c r="R351" s="6">
        <f t="shared" ca="1" si="251"/>
        <v>0</v>
      </c>
      <c r="S351" s="6">
        <f t="shared" ca="1" si="252"/>
        <v>0</v>
      </c>
      <c r="T351" s="6">
        <f t="shared" ca="1" si="253"/>
        <v>0</v>
      </c>
      <c r="U351" s="6">
        <f t="shared" ca="1" si="254"/>
        <v>0</v>
      </c>
      <c r="V351" s="6">
        <f t="shared" ca="1" si="255"/>
        <v>0</v>
      </c>
      <c r="W351" s="6">
        <f t="shared" ca="1" si="256"/>
        <v>0</v>
      </c>
      <c r="X351" s="8">
        <f t="shared" ca="1" si="257"/>
        <v>0</v>
      </c>
      <c r="Y351" s="8">
        <f t="shared" ca="1" si="258"/>
        <v>0</v>
      </c>
      <c r="Z351" s="61" t="e">
        <f ca="1">MATCH(P351,AC348:AC367,0)</f>
        <v>#N/A</v>
      </c>
      <c r="AB351">
        <v>4</v>
      </c>
      <c r="AC351" s="81" t="str">
        <f ca="1">INDEX(P348:P367,MATCH(LARGE(Y348:Y367,AB351),Y348:Y367,0))</f>
        <v>Atlethic Club</v>
      </c>
      <c r="AD351" s="85">
        <f ca="1">LOOKUP(AC351,P348:P367,Q348:Q367)</f>
        <v>0</v>
      </c>
      <c r="AE351" s="6">
        <f ca="1">LOOKUP(AC351,P348:P367,R348:R367)</f>
        <v>0</v>
      </c>
      <c r="AF351" s="6">
        <f ca="1">LOOKUP(AC351,P348:P367,S348:S367)</f>
        <v>0</v>
      </c>
      <c r="AG351" s="6">
        <f ca="1">LOOKUP(AC351,P348:P367,T348:T367)</f>
        <v>0</v>
      </c>
      <c r="AH351" s="6">
        <f ca="1">LOOKUP(AC351,P348:P367,U348:U367)</f>
        <v>0</v>
      </c>
      <c r="AI351" s="6">
        <f ca="1">LOOKUP(AC351,P348:P367,V348:V367)</f>
        <v>0</v>
      </c>
      <c r="AJ351" s="6">
        <f ca="1">LOOKUP(AC351,P348:P367,W348:W367)</f>
        <v>0</v>
      </c>
      <c r="AK351" s="8">
        <f ca="1">LOOKUP(AC351,P348:P367,X348:X367)</f>
        <v>0</v>
      </c>
      <c r="AL351" s="8">
        <f ca="1">LOOKUP(AC351,P348:P367,Y348:Y367)</f>
        <v>0</v>
      </c>
    </row>
    <row r="352" spans="5:38" x14ac:dyDescent="0.25">
      <c r="E352" s="81" t="str">
        <f t="shared" si="259"/>
        <v>Deportivo de la Coruña</v>
      </c>
      <c r="F352" s="85">
        <f ca="1">SUMIF(INDIRECT(F347),'1-Configuracion'!E352,INDIRECT(G347))+SUMIF(INDIRECT(H347),'1-Configuracion'!E352,INDIRECT(I347))</f>
        <v>0</v>
      </c>
      <c r="G352" s="6">
        <f ca="1">SUMIF(INDIRECT(F347),'1-Configuracion'!E352,INDIRECT(J347))+SUMIF(INDIRECT(H347),'1-Configuracion'!E352,INDIRECT(J347))</f>
        <v>0</v>
      </c>
      <c r="H352" s="6">
        <f t="shared" ca="1" si="260"/>
        <v>0</v>
      </c>
      <c r="I352" s="6">
        <f t="shared" ca="1" si="261"/>
        <v>0</v>
      </c>
      <c r="J352" s="6">
        <f t="shared" ca="1" si="262"/>
        <v>0</v>
      </c>
      <c r="K352" s="6">
        <f ca="1">SUMIF(INDIRECT(F347),'1-Configuracion'!E352,INDIRECT(K347))+SUMIF(INDIRECT(H347),'1-Configuracion'!E352,INDIRECT(L347))</f>
        <v>0</v>
      </c>
      <c r="L352" s="6">
        <f ca="1">SUMIF(INDIRECT(F347),'1-Configuracion'!E352,INDIRECT(L347))+SUMIF(INDIRECT(H347),'1-Configuracion'!E352,INDIRECT(K347))</f>
        <v>0</v>
      </c>
      <c r="M352" s="100">
        <f t="shared" ca="1" si="263"/>
        <v>0</v>
      </c>
      <c r="N352" s="56">
        <f t="shared" ca="1" si="264"/>
        <v>0</v>
      </c>
      <c r="P352" s="81" t="str">
        <f t="shared" si="265"/>
        <v>Deportivo de la Coruña</v>
      </c>
      <c r="Q352" s="85">
        <f t="shared" ca="1" si="266"/>
        <v>0</v>
      </c>
      <c r="R352" s="6">
        <f t="shared" ca="1" si="251"/>
        <v>0</v>
      </c>
      <c r="S352" s="6">
        <f t="shared" ca="1" si="252"/>
        <v>0</v>
      </c>
      <c r="T352" s="6">
        <f t="shared" ca="1" si="253"/>
        <v>0</v>
      </c>
      <c r="U352" s="6">
        <f t="shared" ca="1" si="254"/>
        <v>0</v>
      </c>
      <c r="V352" s="6">
        <f t="shared" ca="1" si="255"/>
        <v>0</v>
      </c>
      <c r="W352" s="6">
        <f t="shared" ca="1" si="256"/>
        <v>0</v>
      </c>
      <c r="X352" s="8">
        <f t="shared" ca="1" si="257"/>
        <v>0</v>
      </c>
      <c r="Y352" s="8">
        <f t="shared" ca="1" si="258"/>
        <v>0</v>
      </c>
      <c r="Z352" s="61" t="e">
        <f ca="1">MATCH(P352,AC348:AC367,0)</f>
        <v>#N/A</v>
      </c>
      <c r="AB352">
        <v>5</v>
      </c>
      <c r="AC352" s="81" t="str">
        <f ca="1">INDEX(P348:P367,MATCH(LARGE(Y348:Y367,AB352),Y348:Y367,0))</f>
        <v>Atlethic Club</v>
      </c>
      <c r="AD352" s="85">
        <f ca="1">LOOKUP(AC352,P348:P367,Q348:Q367)</f>
        <v>0</v>
      </c>
      <c r="AE352" s="6">
        <f ca="1">LOOKUP(AC352,P348:P367,R348:R367)</f>
        <v>0</v>
      </c>
      <c r="AF352" s="6">
        <f ca="1">LOOKUP(AC352,P348:P367,S348:S367)</f>
        <v>0</v>
      </c>
      <c r="AG352" s="6">
        <f ca="1">LOOKUP(AC352,P348:P367,T348:T367)</f>
        <v>0</v>
      </c>
      <c r="AH352" s="6">
        <f ca="1">LOOKUP(AC352,P348:P367,U348:U367)</f>
        <v>0</v>
      </c>
      <c r="AI352" s="6">
        <f ca="1">LOOKUP(AC352,P348:P367,V348:V367)</f>
        <v>0</v>
      </c>
      <c r="AJ352" s="6">
        <f ca="1">LOOKUP(AC352,P348:P367,W348:W367)</f>
        <v>0</v>
      </c>
      <c r="AK352" s="8">
        <f ca="1">LOOKUP(AC352,P348:P367,X348:X367)</f>
        <v>0</v>
      </c>
      <c r="AL352" s="8">
        <f ca="1">LOOKUP(AC352,P348:P367,Y348:Y367)</f>
        <v>0</v>
      </c>
    </row>
    <row r="353" spans="5:38" x14ac:dyDescent="0.25">
      <c r="E353" s="81" t="str">
        <f t="shared" si="259"/>
        <v>F.C. Barcelona</v>
      </c>
      <c r="F353" s="85">
        <f ca="1">SUMIF(INDIRECT(F347),'1-Configuracion'!E353,INDIRECT(G347))+SUMIF(INDIRECT(H347),'1-Configuracion'!E353,INDIRECT(I347))</f>
        <v>0</v>
      </c>
      <c r="G353" s="6">
        <f ca="1">SUMIF(INDIRECT(F347),'1-Configuracion'!E353,INDIRECT(J347))+SUMIF(INDIRECT(H347),'1-Configuracion'!E353,INDIRECT(J347))</f>
        <v>0</v>
      </c>
      <c r="H353" s="6">
        <f t="shared" ca="1" si="260"/>
        <v>0</v>
      </c>
      <c r="I353" s="6">
        <f t="shared" ca="1" si="261"/>
        <v>0</v>
      </c>
      <c r="J353" s="6">
        <f t="shared" ca="1" si="262"/>
        <v>0</v>
      </c>
      <c r="K353" s="6">
        <f ca="1">SUMIF(INDIRECT(F347),'1-Configuracion'!E353,INDIRECT(K347))+SUMIF(INDIRECT(H347),'1-Configuracion'!E353,INDIRECT(L347))</f>
        <v>0</v>
      </c>
      <c r="L353" s="6">
        <f ca="1">SUMIF(INDIRECT(F347),'1-Configuracion'!E353,INDIRECT(L347))+SUMIF(INDIRECT(H347),'1-Configuracion'!E353,INDIRECT(K347))</f>
        <v>0</v>
      </c>
      <c r="M353" s="100">
        <f t="shared" ca="1" si="263"/>
        <v>0</v>
      </c>
      <c r="N353" s="56">
        <f t="shared" ca="1" si="264"/>
        <v>0</v>
      </c>
      <c r="P353" s="81" t="str">
        <f t="shared" si="265"/>
        <v>F.C. Barcelona</v>
      </c>
      <c r="Q353" s="85">
        <f t="shared" ca="1" si="266"/>
        <v>0</v>
      </c>
      <c r="R353" s="6">
        <f t="shared" ca="1" si="251"/>
        <v>0</v>
      </c>
      <c r="S353" s="6">
        <f t="shared" ca="1" si="252"/>
        <v>0</v>
      </c>
      <c r="T353" s="6">
        <f t="shared" ca="1" si="253"/>
        <v>0</v>
      </c>
      <c r="U353" s="6">
        <f t="shared" ca="1" si="254"/>
        <v>0</v>
      </c>
      <c r="V353" s="6">
        <f t="shared" ca="1" si="255"/>
        <v>0</v>
      </c>
      <c r="W353" s="6">
        <f t="shared" ca="1" si="256"/>
        <v>0</v>
      </c>
      <c r="X353" s="8">
        <f t="shared" ca="1" si="257"/>
        <v>0</v>
      </c>
      <c r="Y353" s="8">
        <f t="shared" ca="1" si="258"/>
        <v>0</v>
      </c>
      <c r="Z353" s="61" t="e">
        <f ca="1">MATCH(P353,AC348:AC367,0)</f>
        <v>#N/A</v>
      </c>
      <c r="AB353">
        <v>6</v>
      </c>
      <c r="AC353" s="81" t="str">
        <f ca="1">INDEX(P348:P367,MATCH(LARGE(Y348:Y367,AB353),Y348:Y367,0))</f>
        <v>Atlethic Club</v>
      </c>
      <c r="AD353" s="85">
        <f ca="1">LOOKUP(AC353,P348:P367,Q348:Q367)</f>
        <v>0</v>
      </c>
      <c r="AE353" s="6">
        <f ca="1">LOOKUP(AC353,P348:P367,R348:R367)</f>
        <v>0</v>
      </c>
      <c r="AF353" s="6">
        <f ca="1">LOOKUP(AC353,P348:P367,S348:S367)</f>
        <v>0</v>
      </c>
      <c r="AG353" s="6">
        <f ca="1">LOOKUP(AC353,P348:P367,T348:T367)</f>
        <v>0</v>
      </c>
      <c r="AH353" s="6">
        <f ca="1">LOOKUP(AC353,P348:P367,U348:U367)</f>
        <v>0</v>
      </c>
      <c r="AI353" s="6">
        <f ca="1">LOOKUP(AC353,P348:P367,V348:V367)</f>
        <v>0</v>
      </c>
      <c r="AJ353" s="6">
        <f ca="1">LOOKUP(AC353,P348:P367,W348:W367)</f>
        <v>0</v>
      </c>
      <c r="AK353" s="8">
        <f ca="1">LOOKUP(AC353,P348:P367,X348:X367)</f>
        <v>0</v>
      </c>
      <c r="AL353" s="8">
        <f ca="1">LOOKUP(AC353,P348:P367,Y348:Y367)</f>
        <v>0</v>
      </c>
    </row>
    <row r="354" spans="5:38" x14ac:dyDescent="0.25">
      <c r="E354" s="81" t="str">
        <f t="shared" si="259"/>
        <v>Getafe C.F.</v>
      </c>
      <c r="F354" s="85">
        <f ca="1">SUMIF(INDIRECT(F347),'1-Configuracion'!E354,INDIRECT(G347))+SUMIF(INDIRECT(H347),'1-Configuracion'!E354,INDIRECT(I347))</f>
        <v>0</v>
      </c>
      <c r="G354" s="6">
        <f ca="1">SUMIF(INDIRECT(F347),'1-Configuracion'!E354,INDIRECT(J347))+SUMIF(INDIRECT(H347),'1-Configuracion'!E354,INDIRECT(J347))</f>
        <v>0</v>
      </c>
      <c r="H354" s="6">
        <f t="shared" ca="1" si="260"/>
        <v>0</v>
      </c>
      <c r="I354" s="6">
        <f t="shared" ca="1" si="261"/>
        <v>0</v>
      </c>
      <c r="J354" s="6">
        <f t="shared" ca="1" si="262"/>
        <v>0</v>
      </c>
      <c r="K354" s="6">
        <f ca="1">SUMIF(INDIRECT(F347),'1-Configuracion'!E354,INDIRECT(K347))+SUMIF(INDIRECT(H347),'1-Configuracion'!E354,INDIRECT(L347))</f>
        <v>0</v>
      </c>
      <c r="L354" s="6">
        <f ca="1">SUMIF(INDIRECT(F347),'1-Configuracion'!E354,INDIRECT(L347))+SUMIF(INDIRECT(H347),'1-Configuracion'!E354,INDIRECT(K347))</f>
        <v>0</v>
      </c>
      <c r="M354" s="100">
        <f t="shared" ca="1" si="263"/>
        <v>0</v>
      </c>
      <c r="N354" s="56">
        <f t="shared" ca="1" si="264"/>
        <v>0</v>
      </c>
      <c r="P354" s="81" t="str">
        <f t="shared" si="265"/>
        <v>Getafe C.F.</v>
      </c>
      <c r="Q354" s="85">
        <f t="shared" ca="1" si="266"/>
        <v>0</v>
      </c>
      <c r="R354" s="6">
        <f t="shared" ca="1" si="251"/>
        <v>0</v>
      </c>
      <c r="S354" s="6">
        <f t="shared" ca="1" si="252"/>
        <v>0</v>
      </c>
      <c r="T354" s="6">
        <f t="shared" ca="1" si="253"/>
        <v>0</v>
      </c>
      <c r="U354" s="6">
        <f t="shared" ca="1" si="254"/>
        <v>0</v>
      </c>
      <c r="V354" s="6">
        <f t="shared" ca="1" si="255"/>
        <v>0</v>
      </c>
      <c r="W354" s="6">
        <f t="shared" ca="1" si="256"/>
        <v>0</v>
      </c>
      <c r="X354" s="8">
        <f t="shared" ca="1" si="257"/>
        <v>0</v>
      </c>
      <c r="Y354" s="8">
        <f t="shared" ca="1" si="258"/>
        <v>0</v>
      </c>
      <c r="Z354" s="61" t="e">
        <f ca="1">MATCH(P354,AC348:AC367,0)</f>
        <v>#N/A</v>
      </c>
      <c r="AB354">
        <v>7</v>
      </c>
      <c r="AC354" s="81" t="str">
        <f ca="1">INDEX(P348:P367,MATCH(LARGE(Y348:Y367,AB354),Y348:Y367,0))</f>
        <v>Atlethic Club</v>
      </c>
      <c r="AD354" s="85">
        <f ca="1">LOOKUP(AC354,P348:P367,Q348:Q367)</f>
        <v>0</v>
      </c>
      <c r="AE354" s="6">
        <f ca="1">LOOKUP(AC354,P348:P367,R348:R367)</f>
        <v>0</v>
      </c>
      <c r="AF354" s="6">
        <f ca="1">LOOKUP(AC354,P348:P367,S348:S367)</f>
        <v>0</v>
      </c>
      <c r="AG354" s="6">
        <f ca="1">LOOKUP(AC354,P348:P367,T348:T367)</f>
        <v>0</v>
      </c>
      <c r="AH354" s="6">
        <f ca="1">LOOKUP(AC354,P348:P367,U348:U367)</f>
        <v>0</v>
      </c>
      <c r="AI354" s="6">
        <f ca="1">LOOKUP(AC354,P348:P367,V348:V367)</f>
        <v>0</v>
      </c>
      <c r="AJ354" s="6">
        <f ca="1">LOOKUP(AC354,P348:P367,W348:W367)</f>
        <v>0</v>
      </c>
      <c r="AK354" s="8">
        <f ca="1">LOOKUP(AC354,P348:P367,X348:X367)</f>
        <v>0</v>
      </c>
      <c r="AL354" s="8">
        <f ca="1">LOOKUP(AC354,P348:P367,Y348:Y367)</f>
        <v>0</v>
      </c>
    </row>
    <row r="355" spans="5:38" x14ac:dyDescent="0.25">
      <c r="E355" s="81" t="str">
        <f t="shared" si="259"/>
        <v>Granada C.F.</v>
      </c>
      <c r="F355" s="85">
        <f ca="1">SUMIF(INDIRECT(F347),'1-Configuracion'!E355,INDIRECT(G347))+SUMIF(INDIRECT(H347),'1-Configuracion'!E355,INDIRECT(I347))</f>
        <v>0</v>
      </c>
      <c r="G355" s="6">
        <f ca="1">SUMIF(INDIRECT(F347),'1-Configuracion'!E355,INDIRECT(J347))+SUMIF(INDIRECT(H347),'1-Configuracion'!E355,INDIRECT(J347))</f>
        <v>0</v>
      </c>
      <c r="H355" s="6">
        <f t="shared" ca="1" si="260"/>
        <v>0</v>
      </c>
      <c r="I355" s="6">
        <f t="shared" ca="1" si="261"/>
        <v>0</v>
      </c>
      <c r="J355" s="6">
        <f t="shared" ca="1" si="262"/>
        <v>0</v>
      </c>
      <c r="K355" s="6">
        <f ca="1">SUMIF(INDIRECT(F347),'1-Configuracion'!E355,INDIRECT(K347))+SUMIF(INDIRECT(H347),'1-Configuracion'!E355,INDIRECT(L347))</f>
        <v>0</v>
      </c>
      <c r="L355" s="6">
        <f ca="1">SUMIF(INDIRECT(F347),'1-Configuracion'!E355,INDIRECT(L347))+SUMIF(INDIRECT(H347),'1-Configuracion'!E355,INDIRECT(K347))</f>
        <v>0</v>
      </c>
      <c r="M355" s="100">
        <f t="shared" ca="1" si="263"/>
        <v>0</v>
      </c>
      <c r="N355" s="56">
        <f t="shared" ca="1" si="264"/>
        <v>0</v>
      </c>
      <c r="P355" s="81" t="str">
        <f t="shared" si="265"/>
        <v>Granada C.F.</v>
      </c>
      <c r="Q355" s="85">
        <f t="shared" ca="1" si="266"/>
        <v>0</v>
      </c>
      <c r="R355" s="6">
        <f t="shared" ca="1" si="251"/>
        <v>0</v>
      </c>
      <c r="S355" s="6">
        <f t="shared" ca="1" si="252"/>
        <v>0</v>
      </c>
      <c r="T355" s="6">
        <f t="shared" ca="1" si="253"/>
        <v>0</v>
      </c>
      <c r="U355" s="6">
        <f t="shared" ca="1" si="254"/>
        <v>0</v>
      </c>
      <c r="V355" s="6">
        <f t="shared" ca="1" si="255"/>
        <v>0</v>
      </c>
      <c r="W355" s="6">
        <f t="shared" ca="1" si="256"/>
        <v>0</v>
      </c>
      <c r="X355" s="8">
        <f t="shared" ca="1" si="257"/>
        <v>0</v>
      </c>
      <c r="Y355" s="8">
        <f t="shared" ca="1" si="258"/>
        <v>0</v>
      </c>
      <c r="Z355" s="61" t="e">
        <f ca="1">MATCH(P355,AC348:AC367,0)</f>
        <v>#N/A</v>
      </c>
      <c r="AB355">
        <v>8</v>
      </c>
      <c r="AC355" s="81" t="str">
        <f ca="1">INDEX(P348:P367,MATCH(LARGE(Y348:Y367,AB355),Y348:Y367,0))</f>
        <v>Atlethic Club</v>
      </c>
      <c r="AD355" s="85">
        <f ca="1">LOOKUP(AC355,P348:P367,Q348:Q367)</f>
        <v>0</v>
      </c>
      <c r="AE355" s="6">
        <f ca="1">LOOKUP(AC355,P348:P367,R348:R367)</f>
        <v>0</v>
      </c>
      <c r="AF355" s="6">
        <f ca="1">LOOKUP(AC355,P348:P367,S348:S367)</f>
        <v>0</v>
      </c>
      <c r="AG355" s="6">
        <f ca="1">LOOKUP(AC355,P348:P367,T348:T367)</f>
        <v>0</v>
      </c>
      <c r="AH355" s="6">
        <f ca="1">LOOKUP(AC355,P348:P367,U348:U367)</f>
        <v>0</v>
      </c>
      <c r="AI355" s="6">
        <f ca="1">LOOKUP(AC355,P348:P367,V348:V367)</f>
        <v>0</v>
      </c>
      <c r="AJ355" s="6">
        <f ca="1">LOOKUP(AC355,P348:P367,W348:W367)</f>
        <v>0</v>
      </c>
      <c r="AK355" s="8">
        <f ca="1">LOOKUP(AC355,P348:P367,X348:X367)</f>
        <v>0</v>
      </c>
      <c r="AL355" s="8">
        <f ca="1">LOOKUP(AC355,P348:P367,Y348:Y367)</f>
        <v>0</v>
      </c>
    </row>
    <row r="356" spans="5:38" x14ac:dyDescent="0.25">
      <c r="E356" s="81" t="str">
        <f t="shared" si="259"/>
        <v>Levante U.D.</v>
      </c>
      <c r="F356" s="85">
        <f ca="1">SUMIF(INDIRECT(F347),'1-Configuracion'!E356,INDIRECT(G347))+SUMIF(INDIRECT(H347),'1-Configuracion'!E356,INDIRECT(I347))</f>
        <v>0</v>
      </c>
      <c r="G356" s="6">
        <f ca="1">SUMIF(INDIRECT(F347),'1-Configuracion'!E356,INDIRECT(J347))+SUMIF(INDIRECT(H347),'1-Configuracion'!E356,INDIRECT(J347))</f>
        <v>0</v>
      </c>
      <c r="H356" s="6">
        <f t="shared" ca="1" si="260"/>
        <v>0</v>
      </c>
      <c r="I356" s="6">
        <f t="shared" ca="1" si="261"/>
        <v>0</v>
      </c>
      <c r="J356" s="6">
        <f t="shared" ca="1" si="262"/>
        <v>0</v>
      </c>
      <c r="K356" s="6">
        <f ca="1">SUMIF(INDIRECT(F347),'1-Configuracion'!E356,INDIRECT(K347))+SUMIF(INDIRECT(H347),'1-Configuracion'!E356,INDIRECT(L347))</f>
        <v>0</v>
      </c>
      <c r="L356" s="6">
        <f ca="1">SUMIF(INDIRECT(F347),'1-Configuracion'!E356,INDIRECT(L347))+SUMIF(INDIRECT(H347),'1-Configuracion'!E356,INDIRECT(K347))</f>
        <v>0</v>
      </c>
      <c r="M356" s="100">
        <f t="shared" ca="1" si="263"/>
        <v>0</v>
      </c>
      <c r="N356" s="56">
        <f t="shared" ca="1" si="264"/>
        <v>0</v>
      </c>
      <c r="P356" s="81" t="str">
        <f t="shared" si="265"/>
        <v>Levante U.D.</v>
      </c>
      <c r="Q356" s="85">
        <f t="shared" ca="1" si="266"/>
        <v>0</v>
      </c>
      <c r="R356" s="6">
        <f t="shared" ca="1" si="251"/>
        <v>0</v>
      </c>
      <c r="S356" s="6">
        <f t="shared" ca="1" si="252"/>
        <v>0</v>
      </c>
      <c r="T356" s="6">
        <f t="shared" ca="1" si="253"/>
        <v>0</v>
      </c>
      <c r="U356" s="6">
        <f t="shared" ca="1" si="254"/>
        <v>0</v>
      </c>
      <c r="V356" s="6">
        <f t="shared" ca="1" si="255"/>
        <v>0</v>
      </c>
      <c r="W356" s="6">
        <f t="shared" ca="1" si="256"/>
        <v>0</v>
      </c>
      <c r="X356" s="8">
        <f t="shared" ca="1" si="257"/>
        <v>0</v>
      </c>
      <c r="Y356" s="8">
        <f t="shared" ca="1" si="258"/>
        <v>0</v>
      </c>
      <c r="Z356" s="61" t="e">
        <f ca="1">MATCH(P356,AC348:AC367,0)</f>
        <v>#N/A</v>
      </c>
      <c r="AB356">
        <v>9</v>
      </c>
      <c r="AC356" s="81" t="str">
        <f ca="1">INDEX(P348:P367,MATCH(LARGE(Y348:Y367,AB356),Y348:Y367,0))</f>
        <v>Atlethic Club</v>
      </c>
      <c r="AD356" s="85">
        <f ca="1">LOOKUP(AC356,P348:P367,Q348:Q367)</f>
        <v>0</v>
      </c>
      <c r="AE356" s="6">
        <f ca="1">LOOKUP(AC356,P348:P367,R348:R367)</f>
        <v>0</v>
      </c>
      <c r="AF356" s="6">
        <f ca="1">LOOKUP(AC356,P348:P367,S348:S367)</f>
        <v>0</v>
      </c>
      <c r="AG356" s="6">
        <f ca="1">LOOKUP(AC356,P348:P367,T348:T367)</f>
        <v>0</v>
      </c>
      <c r="AH356" s="6">
        <f ca="1">LOOKUP(AC356,P348:P367,U348:U367)</f>
        <v>0</v>
      </c>
      <c r="AI356" s="6">
        <f ca="1">LOOKUP(AC356,P348:P367,V348:V367)</f>
        <v>0</v>
      </c>
      <c r="AJ356" s="6">
        <f ca="1">LOOKUP(AC356,P348:P367,W348:W367)</f>
        <v>0</v>
      </c>
      <c r="AK356" s="8">
        <f ca="1">LOOKUP(AC356,P348:P367,X348:X367)</f>
        <v>0</v>
      </c>
      <c r="AL356" s="8">
        <f ca="1">LOOKUP(AC356,P348:P367,Y348:Y367)</f>
        <v>0</v>
      </c>
    </row>
    <row r="357" spans="5:38" x14ac:dyDescent="0.25">
      <c r="E357" s="81" t="str">
        <f t="shared" si="259"/>
        <v>Málaga C.F.</v>
      </c>
      <c r="F357" s="85">
        <f ca="1">SUMIF(INDIRECT(F347),'1-Configuracion'!E357,INDIRECT(G347))+SUMIF(INDIRECT(H347),'1-Configuracion'!E357,INDIRECT(I347))</f>
        <v>0</v>
      </c>
      <c r="G357" s="6">
        <f ca="1">SUMIF(INDIRECT(F347),'1-Configuracion'!E357,INDIRECT(J347))+SUMIF(INDIRECT(H347),'1-Configuracion'!E357,INDIRECT(J347))</f>
        <v>0</v>
      </c>
      <c r="H357" s="6">
        <f t="shared" ca="1" si="260"/>
        <v>0</v>
      </c>
      <c r="I357" s="6">
        <f t="shared" ca="1" si="261"/>
        <v>0</v>
      </c>
      <c r="J357" s="6">
        <f t="shared" ca="1" si="262"/>
        <v>0</v>
      </c>
      <c r="K357" s="6">
        <f ca="1">SUMIF(INDIRECT(F347),'1-Configuracion'!E357,INDIRECT(K347))+SUMIF(INDIRECT(H347),'1-Configuracion'!E357,INDIRECT(L347))</f>
        <v>0</v>
      </c>
      <c r="L357" s="6">
        <f ca="1">SUMIF(INDIRECT(F347),'1-Configuracion'!E357,INDIRECT(L347))+SUMIF(INDIRECT(H347),'1-Configuracion'!E357,INDIRECT(K347))</f>
        <v>0</v>
      </c>
      <c r="M357" s="100">
        <f t="shared" ca="1" si="263"/>
        <v>0</v>
      </c>
      <c r="N357" s="56">
        <f t="shared" ca="1" si="264"/>
        <v>0</v>
      </c>
      <c r="P357" s="81" t="str">
        <f t="shared" si="265"/>
        <v>Málaga C.F.</v>
      </c>
      <c r="Q357" s="85">
        <f t="shared" ca="1" si="266"/>
        <v>0</v>
      </c>
      <c r="R357" s="6">
        <f t="shared" ca="1" si="251"/>
        <v>0</v>
      </c>
      <c r="S357" s="6">
        <f t="shared" ca="1" si="252"/>
        <v>0</v>
      </c>
      <c r="T357" s="6">
        <f t="shared" ca="1" si="253"/>
        <v>0</v>
      </c>
      <c r="U357" s="6">
        <f t="shared" ca="1" si="254"/>
        <v>0</v>
      </c>
      <c r="V357" s="6">
        <f t="shared" ca="1" si="255"/>
        <v>0</v>
      </c>
      <c r="W357" s="6">
        <f t="shared" ca="1" si="256"/>
        <v>0</v>
      </c>
      <c r="X357" s="8">
        <f t="shared" ca="1" si="257"/>
        <v>0</v>
      </c>
      <c r="Y357" s="8">
        <f t="shared" ca="1" si="258"/>
        <v>0</v>
      </c>
      <c r="Z357" s="61" t="e">
        <f ca="1">MATCH(P357,AC348:AC367,0)</f>
        <v>#N/A</v>
      </c>
      <c r="AB357">
        <v>10</v>
      </c>
      <c r="AC357" s="81" t="str">
        <f ca="1">INDEX(P348:P367,MATCH(LARGE(Y348:Y367,AB357),Y348:Y367,0))</f>
        <v>Atlethic Club</v>
      </c>
      <c r="AD357" s="85">
        <f ca="1">LOOKUP(AC357,P348:P367,Q348:Q367)</f>
        <v>0</v>
      </c>
      <c r="AE357" s="6">
        <f ca="1">LOOKUP(AC357,P348:P367,R348:R367)</f>
        <v>0</v>
      </c>
      <c r="AF357" s="6">
        <f ca="1">LOOKUP(AC357,P348:P367,S348:S367)</f>
        <v>0</v>
      </c>
      <c r="AG357" s="6">
        <f ca="1">LOOKUP(AC357,P348:P367,T348:T367)</f>
        <v>0</v>
      </c>
      <c r="AH357" s="6">
        <f ca="1">LOOKUP(AC357,P348:P367,U348:U367)</f>
        <v>0</v>
      </c>
      <c r="AI357" s="6">
        <f ca="1">LOOKUP(AC357,P348:P367,V348:V367)</f>
        <v>0</v>
      </c>
      <c r="AJ357" s="6">
        <f ca="1">LOOKUP(AC357,P348:P367,W348:W367)</f>
        <v>0</v>
      </c>
      <c r="AK357" s="8">
        <f ca="1">LOOKUP(AC357,P348:P367,X348:X367)</f>
        <v>0</v>
      </c>
      <c r="AL357" s="8">
        <f ca="1">LOOKUP(AC357,P348:P367,Y348:Y367)</f>
        <v>0</v>
      </c>
    </row>
    <row r="358" spans="5:38" x14ac:dyDescent="0.25">
      <c r="E358" s="81" t="str">
        <f t="shared" si="259"/>
        <v>R.C.D. Español</v>
      </c>
      <c r="F358" s="85">
        <f ca="1">SUMIF(INDIRECT(F347),'1-Configuracion'!E358,INDIRECT(G347))+SUMIF(INDIRECT(H347),'1-Configuracion'!E358,INDIRECT(I347))</f>
        <v>0</v>
      </c>
      <c r="G358" s="6">
        <f ca="1">SUMIF(INDIRECT(F347),'1-Configuracion'!E358,INDIRECT(J347))+SUMIF(INDIRECT(H347),'1-Configuracion'!E358,INDIRECT(J347))</f>
        <v>0</v>
      </c>
      <c r="H358" s="6">
        <f t="shared" ca="1" si="260"/>
        <v>0</v>
      </c>
      <c r="I358" s="6">
        <f t="shared" ca="1" si="261"/>
        <v>0</v>
      </c>
      <c r="J358" s="6">
        <f t="shared" ca="1" si="262"/>
        <v>0</v>
      </c>
      <c r="K358" s="6">
        <f ca="1">SUMIF(INDIRECT(F347),'1-Configuracion'!E358,INDIRECT(K347))+SUMIF(INDIRECT(H347),'1-Configuracion'!E358,INDIRECT(L347))</f>
        <v>0</v>
      </c>
      <c r="L358" s="6">
        <f ca="1">SUMIF(INDIRECT(F347),'1-Configuracion'!E358,INDIRECT(L347))+SUMIF(INDIRECT(H347),'1-Configuracion'!E358,INDIRECT(K347))</f>
        <v>0</v>
      </c>
      <c r="M358" s="100">
        <f t="shared" ca="1" si="263"/>
        <v>0</v>
      </c>
      <c r="N358" s="56">
        <f t="shared" ca="1" si="264"/>
        <v>0</v>
      </c>
      <c r="P358" s="81" t="str">
        <f t="shared" si="265"/>
        <v>R.C.D. Español</v>
      </c>
      <c r="Q358" s="85">
        <f t="shared" ca="1" si="266"/>
        <v>0</v>
      </c>
      <c r="R358" s="6">
        <f t="shared" ca="1" si="251"/>
        <v>0</v>
      </c>
      <c r="S358" s="6">
        <f t="shared" ca="1" si="252"/>
        <v>0</v>
      </c>
      <c r="T358" s="6">
        <f t="shared" ca="1" si="253"/>
        <v>0</v>
      </c>
      <c r="U358" s="6">
        <f t="shared" ca="1" si="254"/>
        <v>0</v>
      </c>
      <c r="V358" s="6">
        <f t="shared" ca="1" si="255"/>
        <v>0</v>
      </c>
      <c r="W358" s="6">
        <f t="shared" ca="1" si="256"/>
        <v>0</v>
      </c>
      <c r="X358" s="8">
        <f t="shared" ca="1" si="257"/>
        <v>0</v>
      </c>
      <c r="Y358" s="8">
        <f t="shared" ca="1" si="258"/>
        <v>0</v>
      </c>
      <c r="Z358" s="61" t="e">
        <f ca="1">MATCH(P358,AC348:AC367,0)</f>
        <v>#N/A</v>
      </c>
      <c r="AB358">
        <v>11</v>
      </c>
      <c r="AC358" s="81" t="str">
        <f ca="1">INDEX(P348:P367,MATCH(LARGE(Y348:Y367,AB358),Y348:Y367,0))</f>
        <v>Atlethic Club</v>
      </c>
      <c r="AD358" s="85">
        <f ca="1">LOOKUP(AC358,P348:P367,Q348:Q367)</f>
        <v>0</v>
      </c>
      <c r="AE358" s="6">
        <f ca="1">LOOKUP(AC358,P348:P367,R348:R367)</f>
        <v>0</v>
      </c>
      <c r="AF358" s="6">
        <f ca="1">LOOKUP(AC358,P348:P367,S348:S367)</f>
        <v>0</v>
      </c>
      <c r="AG358" s="6">
        <f ca="1">LOOKUP(AC358,P348:P367,T348:T367)</f>
        <v>0</v>
      </c>
      <c r="AH358" s="6">
        <f ca="1">LOOKUP(AC358,P348:P367,U348:U367)</f>
        <v>0</v>
      </c>
      <c r="AI358" s="6">
        <f ca="1">LOOKUP(AC358,P348:P367,V348:V367)</f>
        <v>0</v>
      </c>
      <c r="AJ358" s="6">
        <f ca="1">LOOKUP(AC358,P348:P367,W348:W367)</f>
        <v>0</v>
      </c>
      <c r="AK358" s="8">
        <f ca="1">LOOKUP(AC358,P348:P367,X348:X367)</f>
        <v>0</v>
      </c>
      <c r="AL358" s="8">
        <f ca="1">LOOKUP(AC358,P348:P367,Y348:Y367)</f>
        <v>0</v>
      </c>
    </row>
    <row r="359" spans="5:38" x14ac:dyDescent="0.25">
      <c r="E359" s="81" t="str">
        <f t="shared" si="259"/>
        <v>R.C.D.Mallorca</v>
      </c>
      <c r="F359" s="85">
        <f ca="1">SUMIF(INDIRECT(F347),'1-Configuracion'!E359,INDIRECT(G347))+SUMIF(INDIRECT(H347),'1-Configuracion'!E359,INDIRECT(I347))</f>
        <v>0</v>
      </c>
      <c r="G359" s="6">
        <f ca="1">SUMIF(INDIRECT(F347),'1-Configuracion'!E359,INDIRECT(J347))+SUMIF(INDIRECT(H347),'1-Configuracion'!E359,INDIRECT(J347))</f>
        <v>0</v>
      </c>
      <c r="H359" s="6">
        <f t="shared" ca="1" si="260"/>
        <v>0</v>
      </c>
      <c r="I359" s="6">
        <f t="shared" ca="1" si="261"/>
        <v>0</v>
      </c>
      <c r="J359" s="6">
        <f t="shared" ca="1" si="262"/>
        <v>0</v>
      </c>
      <c r="K359" s="6">
        <f ca="1">SUMIF(INDIRECT(F347),'1-Configuracion'!E359,INDIRECT(K347))+SUMIF(INDIRECT(H347),'1-Configuracion'!E359,INDIRECT(L347))</f>
        <v>0</v>
      </c>
      <c r="L359" s="6">
        <f ca="1">SUMIF(INDIRECT(F347),'1-Configuracion'!E359,INDIRECT(L347))+SUMIF(INDIRECT(H347),'1-Configuracion'!E359,INDIRECT(K347))</f>
        <v>0</v>
      </c>
      <c r="M359" s="100">
        <f t="shared" ca="1" si="263"/>
        <v>0</v>
      </c>
      <c r="N359" s="56">
        <f t="shared" ca="1" si="264"/>
        <v>0</v>
      </c>
      <c r="P359" s="81" t="str">
        <f t="shared" si="265"/>
        <v>R.C.D.Mallorca</v>
      </c>
      <c r="Q359" s="85">
        <f t="shared" ca="1" si="266"/>
        <v>0</v>
      </c>
      <c r="R359" s="6">
        <f t="shared" ca="1" si="251"/>
        <v>0</v>
      </c>
      <c r="S359" s="6">
        <f t="shared" ca="1" si="252"/>
        <v>0</v>
      </c>
      <c r="T359" s="6">
        <f t="shared" ca="1" si="253"/>
        <v>0</v>
      </c>
      <c r="U359" s="6">
        <f t="shared" ca="1" si="254"/>
        <v>0</v>
      </c>
      <c r="V359" s="6">
        <f t="shared" ca="1" si="255"/>
        <v>0</v>
      </c>
      <c r="W359" s="6">
        <f t="shared" ca="1" si="256"/>
        <v>0</v>
      </c>
      <c r="X359" s="8">
        <f t="shared" ca="1" si="257"/>
        <v>0</v>
      </c>
      <c r="Y359" s="8">
        <f t="shared" ca="1" si="258"/>
        <v>0</v>
      </c>
      <c r="Z359" s="61" t="e">
        <f ca="1">MATCH(P359,AC348:AC367,0)</f>
        <v>#N/A</v>
      </c>
      <c r="AB359">
        <v>12</v>
      </c>
      <c r="AC359" s="81" t="str">
        <f ca="1">INDEX(P348:P367,MATCH(LARGE(Y348:Y367,AB359),Y348:Y367,0))</f>
        <v>Atlethic Club</v>
      </c>
      <c r="AD359" s="85">
        <f ca="1">LOOKUP(AC359,P348:P367,Q348:Q367)</f>
        <v>0</v>
      </c>
      <c r="AE359" s="6">
        <f ca="1">LOOKUP(AC359,P348:P367,R348:R367)</f>
        <v>0</v>
      </c>
      <c r="AF359" s="6">
        <f ca="1">LOOKUP(AC359,P348:P367,S348:S367)</f>
        <v>0</v>
      </c>
      <c r="AG359" s="6">
        <f ca="1">LOOKUP(AC359,P348:P367,T348:T367)</f>
        <v>0</v>
      </c>
      <c r="AH359" s="6">
        <f ca="1">LOOKUP(AC359,P348:P367,U348:U367)</f>
        <v>0</v>
      </c>
      <c r="AI359" s="6">
        <f ca="1">LOOKUP(AC359,P348:P367,V348:V367)</f>
        <v>0</v>
      </c>
      <c r="AJ359" s="6">
        <f ca="1">LOOKUP(AC359,P348:P367,W348:W367)</f>
        <v>0</v>
      </c>
      <c r="AK359" s="8">
        <f ca="1">LOOKUP(AC359,P348:P367,X348:X367)</f>
        <v>0</v>
      </c>
      <c r="AL359" s="8">
        <f ca="1">LOOKUP(AC359,P348:P367,Y348:Y367)</f>
        <v>0</v>
      </c>
    </row>
    <row r="360" spans="5:38" x14ac:dyDescent="0.25">
      <c r="E360" s="81" t="str">
        <f t="shared" si="259"/>
        <v>Rayo Vallecano</v>
      </c>
      <c r="F360" s="85">
        <f ca="1">SUMIF(INDIRECT(F347),'1-Configuracion'!E360,INDIRECT(G347))+SUMIF(INDIRECT(H347),'1-Configuracion'!E360,INDIRECT(I347))</f>
        <v>0</v>
      </c>
      <c r="G360" s="6">
        <f ca="1">SUMIF(INDIRECT(F347),'1-Configuracion'!E360,INDIRECT(J347))+SUMIF(INDIRECT(H347),'1-Configuracion'!E360,INDIRECT(J347))</f>
        <v>0</v>
      </c>
      <c r="H360" s="6">
        <f t="shared" ca="1" si="260"/>
        <v>0</v>
      </c>
      <c r="I360" s="6">
        <f t="shared" ca="1" si="261"/>
        <v>0</v>
      </c>
      <c r="J360" s="6">
        <f t="shared" ca="1" si="262"/>
        <v>0</v>
      </c>
      <c r="K360" s="6">
        <f ca="1">SUMIF(INDIRECT(F347),'1-Configuracion'!E360,INDIRECT(K347))+SUMIF(INDIRECT(H347),'1-Configuracion'!E360,INDIRECT(L347))</f>
        <v>0</v>
      </c>
      <c r="L360" s="6">
        <f ca="1">SUMIF(INDIRECT(F347),'1-Configuracion'!E360,INDIRECT(L347))+SUMIF(INDIRECT(H347),'1-Configuracion'!E360,INDIRECT(K347))</f>
        <v>0</v>
      </c>
      <c r="M360" s="100">
        <f t="shared" ca="1" si="263"/>
        <v>0</v>
      </c>
      <c r="N360" s="56">
        <f t="shared" ca="1" si="264"/>
        <v>0</v>
      </c>
      <c r="P360" s="81" t="str">
        <f t="shared" si="265"/>
        <v>Rayo Vallecano</v>
      </c>
      <c r="Q360" s="85">
        <f t="shared" ca="1" si="266"/>
        <v>0</v>
      </c>
      <c r="R360" s="6">
        <f t="shared" ca="1" si="251"/>
        <v>0</v>
      </c>
      <c r="S360" s="6">
        <f t="shared" ca="1" si="252"/>
        <v>0</v>
      </c>
      <c r="T360" s="6">
        <f t="shared" ca="1" si="253"/>
        <v>0</v>
      </c>
      <c r="U360" s="6">
        <f t="shared" ca="1" si="254"/>
        <v>0</v>
      </c>
      <c r="V360" s="6">
        <f t="shared" ca="1" si="255"/>
        <v>0</v>
      </c>
      <c r="W360" s="6">
        <f t="shared" ca="1" si="256"/>
        <v>0</v>
      </c>
      <c r="X360" s="8">
        <f t="shared" ca="1" si="257"/>
        <v>0</v>
      </c>
      <c r="Y360" s="8">
        <f t="shared" ca="1" si="258"/>
        <v>0</v>
      </c>
      <c r="Z360" s="61" t="e">
        <f ca="1">MATCH(P360,AC348:AC367,0)</f>
        <v>#N/A</v>
      </c>
      <c r="AB360">
        <v>13</v>
      </c>
      <c r="AC360" s="81" t="str">
        <f ca="1">INDEX(P348:P367,MATCH(LARGE(Y348:Y367,AB360),Y348:Y367,0))</f>
        <v>Atlethic Club</v>
      </c>
      <c r="AD360" s="85">
        <f ca="1">LOOKUP(AC360,P348:P367,Q348:Q367)</f>
        <v>0</v>
      </c>
      <c r="AE360" s="6">
        <f ca="1">LOOKUP(AC360,P348:P367,R348:R367)</f>
        <v>0</v>
      </c>
      <c r="AF360" s="6">
        <f ca="1">LOOKUP(AC360,P348:P367,S348:S367)</f>
        <v>0</v>
      </c>
      <c r="AG360" s="6">
        <f ca="1">LOOKUP(AC360,P348:P367,T348:T367)</f>
        <v>0</v>
      </c>
      <c r="AH360" s="6">
        <f ca="1">LOOKUP(AC360,P348:P367,U348:U367)</f>
        <v>0</v>
      </c>
      <c r="AI360" s="6">
        <f ca="1">LOOKUP(AC360,P348:P367,V348:V367)</f>
        <v>0</v>
      </c>
      <c r="AJ360" s="6">
        <f ca="1">LOOKUP(AC360,P348:P367,W348:W367)</f>
        <v>0</v>
      </c>
      <c r="AK360" s="8">
        <f ca="1">LOOKUP(AC360,P348:P367,X348:X367)</f>
        <v>0</v>
      </c>
      <c r="AL360" s="8">
        <f ca="1">LOOKUP(AC360,P348:P367,Y348:Y367)</f>
        <v>0</v>
      </c>
    </row>
    <row r="361" spans="5:38" x14ac:dyDescent="0.25">
      <c r="E361" s="81" t="str">
        <f t="shared" si="259"/>
        <v>Real Betis Balompié</v>
      </c>
      <c r="F361" s="85">
        <f ca="1">SUMIF(INDIRECT(F347),'1-Configuracion'!E361,INDIRECT(G347))+SUMIF(INDIRECT(H347),'1-Configuracion'!E361,INDIRECT(I347))</f>
        <v>0</v>
      </c>
      <c r="G361" s="6">
        <f ca="1">SUMIF(INDIRECT(F347),'1-Configuracion'!E361,INDIRECT(J347))+SUMIF(INDIRECT(H347),'1-Configuracion'!E361,INDIRECT(J347))</f>
        <v>0</v>
      </c>
      <c r="H361" s="6">
        <f t="shared" ca="1" si="260"/>
        <v>0</v>
      </c>
      <c r="I361" s="6">
        <f t="shared" ca="1" si="261"/>
        <v>0</v>
      </c>
      <c r="J361" s="6">
        <f t="shared" ca="1" si="262"/>
        <v>0</v>
      </c>
      <c r="K361" s="6">
        <f ca="1">SUMIF(INDIRECT(F347),'1-Configuracion'!E361,INDIRECT(K347))+SUMIF(INDIRECT(H347),'1-Configuracion'!E361,INDIRECT(L347))</f>
        <v>0</v>
      </c>
      <c r="L361" s="6">
        <f ca="1">SUMIF(INDIRECT(F347),'1-Configuracion'!E361,INDIRECT(L347))+SUMIF(INDIRECT(H347),'1-Configuracion'!E361,INDIRECT(K347))</f>
        <v>0</v>
      </c>
      <c r="M361" s="100">
        <f t="shared" ca="1" si="263"/>
        <v>0</v>
      </c>
      <c r="N361" s="56">
        <f t="shared" ca="1" si="264"/>
        <v>0</v>
      </c>
      <c r="P361" s="81" t="str">
        <f t="shared" si="265"/>
        <v>Real Betis Balompié</v>
      </c>
      <c r="Q361" s="85">
        <f t="shared" ca="1" si="266"/>
        <v>0</v>
      </c>
      <c r="R361" s="6">
        <f t="shared" ca="1" si="251"/>
        <v>0</v>
      </c>
      <c r="S361" s="6">
        <f t="shared" ca="1" si="252"/>
        <v>0</v>
      </c>
      <c r="T361" s="6">
        <f t="shared" ca="1" si="253"/>
        <v>0</v>
      </c>
      <c r="U361" s="6">
        <f t="shared" ca="1" si="254"/>
        <v>0</v>
      </c>
      <c r="V361" s="6">
        <f t="shared" ca="1" si="255"/>
        <v>0</v>
      </c>
      <c r="W361" s="6">
        <f t="shared" ca="1" si="256"/>
        <v>0</v>
      </c>
      <c r="X361" s="8">
        <f t="shared" ca="1" si="257"/>
        <v>0</v>
      </c>
      <c r="Y361" s="8">
        <f t="shared" ca="1" si="258"/>
        <v>0</v>
      </c>
      <c r="Z361" s="61" t="e">
        <f ca="1">MATCH(P361,AC348:AC367,0)</f>
        <v>#N/A</v>
      </c>
      <c r="AB361">
        <v>14</v>
      </c>
      <c r="AC361" s="81" t="str">
        <f ca="1">INDEX(P348:P367,MATCH(LARGE(Y348:Y367,AB361),Y348:Y367,0))</f>
        <v>Atlethic Club</v>
      </c>
      <c r="AD361" s="85">
        <f ca="1">LOOKUP(AC361,P348:P367,Q348:Q367)</f>
        <v>0</v>
      </c>
      <c r="AE361" s="6">
        <f ca="1">LOOKUP(AC361,P348:P367,R348:R367)</f>
        <v>0</v>
      </c>
      <c r="AF361" s="6">
        <f ca="1">LOOKUP(AC361,P348:P367,S348:S367)</f>
        <v>0</v>
      </c>
      <c r="AG361" s="6">
        <f ca="1">LOOKUP(AC361,P348:P367,T348:T367)</f>
        <v>0</v>
      </c>
      <c r="AH361" s="6">
        <f ca="1">LOOKUP(AC361,P348:P367,U348:U367)</f>
        <v>0</v>
      </c>
      <c r="AI361" s="6">
        <f ca="1">LOOKUP(AC361,P348:P367,V348:V367)</f>
        <v>0</v>
      </c>
      <c r="AJ361" s="6">
        <f ca="1">LOOKUP(AC361,P348:P367,W348:W367)</f>
        <v>0</v>
      </c>
      <c r="AK361" s="8">
        <f ca="1">LOOKUP(AC361,P348:P367,X348:X367)</f>
        <v>0</v>
      </c>
      <c r="AL361" s="8">
        <f ca="1">LOOKUP(AC361,P348:P367,Y348:Y367)</f>
        <v>0</v>
      </c>
    </row>
    <row r="362" spans="5:38" x14ac:dyDescent="0.25">
      <c r="E362" s="81" t="str">
        <f t="shared" si="259"/>
        <v>Real Madrid</v>
      </c>
      <c r="F362" s="85">
        <f ca="1">SUMIF(INDIRECT(F347),'1-Configuracion'!E362,INDIRECT(G347))+SUMIF(INDIRECT(H347),'1-Configuracion'!E362,INDIRECT(I347))</f>
        <v>0</v>
      </c>
      <c r="G362" s="6">
        <f ca="1">SUMIF(INDIRECT(F347),'1-Configuracion'!E362,INDIRECT(J347))+SUMIF(INDIRECT(H347),'1-Configuracion'!E362,INDIRECT(J347))</f>
        <v>0</v>
      </c>
      <c r="H362" s="6">
        <f t="shared" ca="1" si="260"/>
        <v>0</v>
      </c>
      <c r="I362" s="6">
        <f t="shared" ca="1" si="261"/>
        <v>0</v>
      </c>
      <c r="J362" s="6">
        <f t="shared" ca="1" si="262"/>
        <v>0</v>
      </c>
      <c r="K362" s="6">
        <f ca="1">SUMIF(INDIRECT(F347),'1-Configuracion'!E362,INDIRECT(K347))+SUMIF(INDIRECT(H347),'1-Configuracion'!E362,INDIRECT(L347))</f>
        <v>0</v>
      </c>
      <c r="L362" s="6">
        <f ca="1">SUMIF(INDIRECT(F347),'1-Configuracion'!E362,INDIRECT(L347))+SUMIF(INDIRECT(H347),'1-Configuracion'!E362,INDIRECT(K347))</f>
        <v>0</v>
      </c>
      <c r="M362" s="100">
        <f t="shared" ca="1" si="263"/>
        <v>0</v>
      </c>
      <c r="N362" s="56">
        <f t="shared" ca="1" si="264"/>
        <v>0</v>
      </c>
      <c r="P362" s="81" t="str">
        <f t="shared" si="265"/>
        <v>Real Madrid</v>
      </c>
      <c r="Q362" s="85">
        <f t="shared" ca="1" si="266"/>
        <v>0</v>
      </c>
      <c r="R362" s="6">
        <f t="shared" ca="1" si="251"/>
        <v>0</v>
      </c>
      <c r="S362" s="6">
        <f t="shared" ca="1" si="252"/>
        <v>0</v>
      </c>
      <c r="T362" s="6">
        <f t="shared" ca="1" si="253"/>
        <v>0</v>
      </c>
      <c r="U362" s="6">
        <f t="shared" ca="1" si="254"/>
        <v>0</v>
      </c>
      <c r="V362" s="6">
        <f t="shared" ca="1" si="255"/>
        <v>0</v>
      </c>
      <c r="W362" s="6">
        <f t="shared" ca="1" si="256"/>
        <v>0</v>
      </c>
      <c r="X362" s="8">
        <f t="shared" ca="1" si="257"/>
        <v>0</v>
      </c>
      <c r="Y362" s="8">
        <f t="shared" ca="1" si="258"/>
        <v>0</v>
      </c>
      <c r="Z362" s="61" t="e">
        <f ca="1">MATCH(P362,AC348:AC367,0)</f>
        <v>#N/A</v>
      </c>
      <c r="AB362">
        <v>15</v>
      </c>
      <c r="AC362" s="81" t="str">
        <f ca="1">INDEX(P348:P367,MATCH(LARGE(Y348:Y367,AB362),Y348:Y367,0))</f>
        <v>Atlethic Club</v>
      </c>
      <c r="AD362" s="85">
        <f ca="1">LOOKUP(AC362,P348:P367,Q348:Q367)</f>
        <v>0</v>
      </c>
      <c r="AE362" s="6">
        <f ca="1">LOOKUP(AC362,P348:P367,R348:R367)</f>
        <v>0</v>
      </c>
      <c r="AF362" s="6">
        <f ca="1">LOOKUP(AC362,P348:P367,S348:S367)</f>
        <v>0</v>
      </c>
      <c r="AG362" s="6">
        <f ca="1">LOOKUP(AC362,P348:P367,T348:T367)</f>
        <v>0</v>
      </c>
      <c r="AH362" s="6">
        <f ca="1">LOOKUP(AC362,P348:P367,U348:U367)</f>
        <v>0</v>
      </c>
      <c r="AI362" s="6">
        <f ca="1">LOOKUP(AC362,P348:P367,V348:V367)</f>
        <v>0</v>
      </c>
      <c r="AJ362" s="6">
        <f ca="1">LOOKUP(AC362,P348:P367,W348:W367)</f>
        <v>0</v>
      </c>
      <c r="AK362" s="8">
        <f ca="1">LOOKUP(AC362,P348:P367,X348:X367)</f>
        <v>0</v>
      </c>
      <c r="AL362" s="8">
        <f ca="1">LOOKUP(AC362,P348:P367,Y348:Y367)</f>
        <v>0</v>
      </c>
    </row>
    <row r="363" spans="5:38" x14ac:dyDescent="0.25">
      <c r="E363" s="81" t="str">
        <f t="shared" si="259"/>
        <v>Real Sociedad</v>
      </c>
      <c r="F363" s="85">
        <f ca="1">SUMIF(INDIRECT(F347),'1-Configuracion'!E363,INDIRECT(G347))+SUMIF(INDIRECT(H347),'1-Configuracion'!E363,INDIRECT(I347))</f>
        <v>0</v>
      </c>
      <c r="G363" s="6">
        <f ca="1">SUMIF(INDIRECT(F347),'1-Configuracion'!E363,INDIRECT(J347))+SUMIF(INDIRECT(H347),'1-Configuracion'!E363,INDIRECT(J347))</f>
        <v>0</v>
      </c>
      <c r="H363" s="6">
        <f t="shared" ca="1" si="260"/>
        <v>0</v>
      </c>
      <c r="I363" s="6">
        <f t="shared" ca="1" si="261"/>
        <v>0</v>
      </c>
      <c r="J363" s="6">
        <f t="shared" ca="1" si="262"/>
        <v>0</v>
      </c>
      <c r="K363" s="6">
        <f ca="1">SUMIF(INDIRECT(F347),'1-Configuracion'!E363,INDIRECT(K347))+SUMIF(INDIRECT(H347),'1-Configuracion'!E363,INDIRECT(L347))</f>
        <v>0</v>
      </c>
      <c r="L363" s="6">
        <f ca="1">SUMIF(INDIRECT(F347),'1-Configuracion'!E363,INDIRECT(L347))+SUMIF(INDIRECT(H347),'1-Configuracion'!E363,INDIRECT(K347))</f>
        <v>0</v>
      </c>
      <c r="M363" s="100">
        <f t="shared" ca="1" si="263"/>
        <v>0</v>
      </c>
      <c r="N363" s="56">
        <f t="shared" ca="1" si="264"/>
        <v>0</v>
      </c>
      <c r="P363" s="81" t="str">
        <f t="shared" si="265"/>
        <v>Real Sociedad</v>
      </c>
      <c r="Q363" s="85">
        <f t="shared" ca="1" si="266"/>
        <v>0</v>
      </c>
      <c r="R363" s="6">
        <f t="shared" ca="1" si="251"/>
        <v>0</v>
      </c>
      <c r="S363" s="6">
        <f t="shared" ca="1" si="252"/>
        <v>0</v>
      </c>
      <c r="T363" s="6">
        <f t="shared" ca="1" si="253"/>
        <v>0</v>
      </c>
      <c r="U363" s="6">
        <f t="shared" ca="1" si="254"/>
        <v>0</v>
      </c>
      <c r="V363" s="6">
        <f t="shared" ca="1" si="255"/>
        <v>0</v>
      </c>
      <c r="W363" s="6">
        <f t="shared" ca="1" si="256"/>
        <v>0</v>
      </c>
      <c r="X363" s="8">
        <f t="shared" ca="1" si="257"/>
        <v>0</v>
      </c>
      <c r="Y363" s="8">
        <f t="shared" ca="1" si="258"/>
        <v>0</v>
      </c>
      <c r="Z363" s="61" t="e">
        <f ca="1">MATCH(P363,AC348:AC367,0)</f>
        <v>#N/A</v>
      </c>
      <c r="AB363">
        <v>16</v>
      </c>
      <c r="AC363" s="81" t="str">
        <f ca="1">INDEX(P348:P367,MATCH(LARGE(Y348:Y367,AB363),Y348:Y367,0))</f>
        <v>Atlethic Club</v>
      </c>
      <c r="AD363" s="85">
        <f ca="1">LOOKUP(AC363,P348:P367,Q348:Q367)</f>
        <v>0</v>
      </c>
      <c r="AE363" s="6">
        <f ca="1">LOOKUP(AC363,P348:P367,R348:R367)</f>
        <v>0</v>
      </c>
      <c r="AF363" s="6">
        <f ca="1">LOOKUP(AC363,P348:P367,S348:S367)</f>
        <v>0</v>
      </c>
      <c r="AG363" s="6">
        <f ca="1">LOOKUP(AC363,P348:P367,T348:T367)</f>
        <v>0</v>
      </c>
      <c r="AH363" s="6">
        <f ca="1">LOOKUP(AC363,P348:P367,U348:U367)</f>
        <v>0</v>
      </c>
      <c r="AI363" s="6">
        <f ca="1">LOOKUP(AC363,P348:P367,V348:V367)</f>
        <v>0</v>
      </c>
      <c r="AJ363" s="6">
        <f ca="1">LOOKUP(AC363,P348:P367,W348:W367)</f>
        <v>0</v>
      </c>
      <c r="AK363" s="8">
        <f ca="1">LOOKUP(AC363,P348:P367,X348:X367)</f>
        <v>0</v>
      </c>
      <c r="AL363" s="8">
        <f ca="1">LOOKUP(AC363,P348:P367,Y348:Y367)</f>
        <v>0</v>
      </c>
    </row>
    <row r="364" spans="5:38" x14ac:dyDescent="0.25">
      <c r="E364" s="81" t="str">
        <f t="shared" si="259"/>
        <v>Real Valladolid</v>
      </c>
      <c r="F364" s="85">
        <f ca="1">SUMIF(INDIRECT(F347),'1-Configuracion'!E364,INDIRECT(G347))+SUMIF(INDIRECT(H347),'1-Configuracion'!E364,INDIRECT(I347))</f>
        <v>0</v>
      </c>
      <c r="G364" s="6">
        <f ca="1">SUMIF(INDIRECT(F347),'1-Configuracion'!E364,INDIRECT(J347))+SUMIF(INDIRECT(H347),'1-Configuracion'!E364,INDIRECT(J347))</f>
        <v>0</v>
      </c>
      <c r="H364" s="6">
        <f t="shared" ca="1" si="260"/>
        <v>0</v>
      </c>
      <c r="I364" s="6">
        <f t="shared" ca="1" si="261"/>
        <v>0</v>
      </c>
      <c r="J364" s="6">
        <f t="shared" ca="1" si="262"/>
        <v>0</v>
      </c>
      <c r="K364" s="6">
        <f ca="1">SUMIF(INDIRECT(F347),'1-Configuracion'!E364,INDIRECT(K347))+SUMIF(INDIRECT(H347),'1-Configuracion'!E364,INDIRECT(L347))</f>
        <v>0</v>
      </c>
      <c r="L364" s="6">
        <f ca="1">SUMIF(INDIRECT(F347),'1-Configuracion'!E364,INDIRECT(L347))+SUMIF(INDIRECT(H347),'1-Configuracion'!E364,INDIRECT(K347))</f>
        <v>0</v>
      </c>
      <c r="M364" s="100">
        <f t="shared" ca="1" si="263"/>
        <v>0</v>
      </c>
      <c r="N364" s="56">
        <f t="shared" ca="1" si="264"/>
        <v>0</v>
      </c>
      <c r="P364" s="81" t="str">
        <f t="shared" si="265"/>
        <v>Real Valladolid</v>
      </c>
      <c r="Q364" s="85">
        <f t="shared" ca="1" si="266"/>
        <v>0</v>
      </c>
      <c r="R364" s="6">
        <f t="shared" ca="1" si="251"/>
        <v>0</v>
      </c>
      <c r="S364" s="6">
        <f t="shared" ca="1" si="252"/>
        <v>0</v>
      </c>
      <c r="T364" s="6">
        <f t="shared" ca="1" si="253"/>
        <v>0</v>
      </c>
      <c r="U364" s="6">
        <f t="shared" ca="1" si="254"/>
        <v>0</v>
      </c>
      <c r="V364" s="6">
        <f t="shared" ca="1" si="255"/>
        <v>0</v>
      </c>
      <c r="W364" s="6">
        <f t="shared" ca="1" si="256"/>
        <v>0</v>
      </c>
      <c r="X364" s="8">
        <f t="shared" ca="1" si="257"/>
        <v>0</v>
      </c>
      <c r="Y364" s="8">
        <f t="shared" ca="1" si="258"/>
        <v>0</v>
      </c>
      <c r="Z364" s="61" t="e">
        <f ca="1">MATCH(P364,AC348:AC367,0)</f>
        <v>#N/A</v>
      </c>
      <c r="AB364">
        <v>17</v>
      </c>
      <c r="AC364" s="81" t="str">
        <f ca="1">INDEX(P348:P367,MATCH(LARGE(Y348:Y367,AB364),Y348:Y367,0))</f>
        <v>Atlethic Club</v>
      </c>
      <c r="AD364" s="85">
        <f ca="1">LOOKUP(AC364,P348:P367,Q348:Q367)</f>
        <v>0</v>
      </c>
      <c r="AE364" s="6">
        <f ca="1">LOOKUP(AC364,P348:P367,R348:R367)</f>
        <v>0</v>
      </c>
      <c r="AF364" s="6">
        <f ca="1">LOOKUP(AC364,P348:P367,S348:S367)</f>
        <v>0</v>
      </c>
      <c r="AG364" s="6">
        <f ca="1">LOOKUP(AC364,P348:P367,T348:T367)</f>
        <v>0</v>
      </c>
      <c r="AH364" s="6">
        <f ca="1">LOOKUP(AC364,P348:P367,U348:U367)</f>
        <v>0</v>
      </c>
      <c r="AI364" s="6">
        <f ca="1">LOOKUP(AC364,P348:P367,V348:V367)</f>
        <v>0</v>
      </c>
      <c r="AJ364" s="6">
        <f ca="1">LOOKUP(AC364,P348:P367,W348:W367)</f>
        <v>0</v>
      </c>
      <c r="AK364" s="8">
        <f ca="1">LOOKUP(AC364,P348:P367,X348:X367)</f>
        <v>0</v>
      </c>
      <c r="AL364" s="8">
        <f ca="1">LOOKUP(AC364,P348:P367,Y348:Y367)</f>
        <v>0</v>
      </c>
    </row>
    <row r="365" spans="5:38" x14ac:dyDescent="0.25">
      <c r="E365" s="81" t="str">
        <f t="shared" si="259"/>
        <v>Real Zaragoza</v>
      </c>
      <c r="F365" s="85">
        <f ca="1">SUMIF(INDIRECT(F347),'1-Configuracion'!E365,INDIRECT(G347))+SUMIF(INDIRECT(H347),'1-Configuracion'!E365,INDIRECT(I347))</f>
        <v>0</v>
      </c>
      <c r="G365" s="6">
        <f ca="1">SUMIF(INDIRECT(F347),'1-Configuracion'!E365,INDIRECT(J347))+SUMIF(INDIRECT(H347),'1-Configuracion'!E365,INDIRECT(J347))</f>
        <v>0</v>
      </c>
      <c r="H365" s="6">
        <f t="shared" ca="1" si="260"/>
        <v>0</v>
      </c>
      <c r="I365" s="6">
        <f t="shared" ca="1" si="261"/>
        <v>0</v>
      </c>
      <c r="J365" s="6">
        <f t="shared" ca="1" si="262"/>
        <v>0</v>
      </c>
      <c r="K365" s="6">
        <f ca="1">SUMIF(INDIRECT(F347),'1-Configuracion'!E365,INDIRECT(K347))+SUMIF(INDIRECT(H347),'1-Configuracion'!E365,INDIRECT(L347))</f>
        <v>0</v>
      </c>
      <c r="L365" s="6">
        <f ca="1">SUMIF(INDIRECT(F347),'1-Configuracion'!E365,INDIRECT(L347))+SUMIF(INDIRECT(H347),'1-Configuracion'!E365,INDIRECT(K347))</f>
        <v>0</v>
      </c>
      <c r="M365" s="100">
        <f t="shared" ca="1" si="263"/>
        <v>0</v>
      </c>
      <c r="N365" s="56">
        <f t="shared" ca="1" si="264"/>
        <v>0</v>
      </c>
      <c r="P365" s="81" t="str">
        <f t="shared" si="265"/>
        <v>Real Zaragoza</v>
      </c>
      <c r="Q365" s="85">
        <f t="shared" ca="1" si="266"/>
        <v>0</v>
      </c>
      <c r="R365" s="6">
        <f t="shared" ca="1" si="251"/>
        <v>0</v>
      </c>
      <c r="S365" s="6">
        <f t="shared" ca="1" si="252"/>
        <v>0</v>
      </c>
      <c r="T365" s="6">
        <f t="shared" ca="1" si="253"/>
        <v>0</v>
      </c>
      <c r="U365" s="6">
        <f t="shared" ca="1" si="254"/>
        <v>0</v>
      </c>
      <c r="V365" s="6">
        <f t="shared" ca="1" si="255"/>
        <v>0</v>
      </c>
      <c r="W365" s="6">
        <f t="shared" ca="1" si="256"/>
        <v>0</v>
      </c>
      <c r="X365" s="8">
        <f t="shared" ca="1" si="257"/>
        <v>0</v>
      </c>
      <c r="Y365" s="8">
        <f t="shared" ca="1" si="258"/>
        <v>0</v>
      </c>
      <c r="Z365" s="61" t="e">
        <f ca="1">MATCH(P365,AC348:AC367,0)</f>
        <v>#N/A</v>
      </c>
      <c r="AB365">
        <v>18</v>
      </c>
      <c r="AC365" s="81" t="str">
        <f ca="1">INDEX(P348:P367,MATCH(LARGE(Y348:Y367,AB365),Y348:Y367,0))</f>
        <v>Atlethic Club</v>
      </c>
      <c r="AD365" s="85">
        <f ca="1">LOOKUP(AC365,P348:P367,Q348:Q367)</f>
        <v>0</v>
      </c>
      <c r="AE365" s="6">
        <f ca="1">LOOKUP(AC365,P348:P367,R348:R367)</f>
        <v>0</v>
      </c>
      <c r="AF365" s="6">
        <f ca="1">LOOKUP(AC365,P348:P367,S348:S367)</f>
        <v>0</v>
      </c>
      <c r="AG365" s="6">
        <f ca="1">LOOKUP(AC365,P348:P367,T348:T367)</f>
        <v>0</v>
      </c>
      <c r="AH365" s="6">
        <f ca="1">LOOKUP(AC365,P348:P367,U348:U367)</f>
        <v>0</v>
      </c>
      <c r="AI365" s="6">
        <f ca="1">LOOKUP(AC365,P348:P367,V348:V367)</f>
        <v>0</v>
      </c>
      <c r="AJ365" s="6">
        <f ca="1">LOOKUP(AC365,P348:P367,W348:W367)</f>
        <v>0</v>
      </c>
      <c r="AK365" s="8">
        <f ca="1">LOOKUP(AC365,P348:P367,X348:X367)</f>
        <v>0</v>
      </c>
      <c r="AL365" s="8">
        <f ca="1">LOOKUP(AC365,P348:P367,Y348:Y367)</f>
        <v>0</v>
      </c>
    </row>
    <row r="366" spans="5:38" x14ac:dyDescent="0.25">
      <c r="E366" s="81" t="str">
        <f t="shared" si="259"/>
        <v>Sevilla F.C.</v>
      </c>
      <c r="F366" s="85">
        <f ca="1">SUMIF(INDIRECT(F347),'1-Configuracion'!E366,INDIRECT(G347))+SUMIF(INDIRECT(H347),'1-Configuracion'!E366,INDIRECT(I347))</f>
        <v>0</v>
      </c>
      <c r="G366" s="6">
        <f ca="1">SUMIF(INDIRECT(F347),'1-Configuracion'!E366,INDIRECT(J347))+SUMIF(INDIRECT(H347),'1-Configuracion'!E366,INDIRECT(J347))</f>
        <v>0</v>
      </c>
      <c r="H366" s="6">
        <f t="shared" ca="1" si="260"/>
        <v>0</v>
      </c>
      <c r="I366" s="6">
        <f t="shared" ca="1" si="261"/>
        <v>0</v>
      </c>
      <c r="J366" s="6">
        <f t="shared" ca="1" si="262"/>
        <v>0</v>
      </c>
      <c r="K366" s="6">
        <f ca="1">SUMIF(INDIRECT(F347),'1-Configuracion'!E366,INDIRECT(K347))+SUMIF(INDIRECT(H347),'1-Configuracion'!E366,INDIRECT(L347))</f>
        <v>0</v>
      </c>
      <c r="L366" s="6">
        <f ca="1">SUMIF(INDIRECT(F347),'1-Configuracion'!E366,INDIRECT(L347))+SUMIF(INDIRECT(H347),'1-Configuracion'!E366,INDIRECT(K347))</f>
        <v>0</v>
      </c>
      <c r="M366" s="100">
        <f t="shared" ca="1" si="263"/>
        <v>0</v>
      </c>
      <c r="N366" s="56">
        <f t="shared" ca="1" si="264"/>
        <v>0</v>
      </c>
      <c r="P366" s="81" t="str">
        <f t="shared" si="265"/>
        <v>Sevilla F.C.</v>
      </c>
      <c r="Q366" s="85">
        <f t="shared" ca="1" si="266"/>
        <v>0</v>
      </c>
      <c r="R366" s="6">
        <f t="shared" ca="1" si="251"/>
        <v>0</v>
      </c>
      <c r="S366" s="6">
        <f t="shared" ca="1" si="252"/>
        <v>0</v>
      </c>
      <c r="T366" s="6">
        <f t="shared" ca="1" si="253"/>
        <v>0</v>
      </c>
      <c r="U366" s="6">
        <f t="shared" ca="1" si="254"/>
        <v>0</v>
      </c>
      <c r="V366" s="6">
        <f t="shared" ca="1" si="255"/>
        <v>0</v>
      </c>
      <c r="W366" s="6">
        <f t="shared" ca="1" si="256"/>
        <v>0</v>
      </c>
      <c r="X366" s="8">
        <f t="shared" ca="1" si="257"/>
        <v>0</v>
      </c>
      <c r="Y366" s="8">
        <f t="shared" ca="1" si="258"/>
        <v>0</v>
      </c>
      <c r="Z366" s="61" t="e">
        <f ca="1">MATCH(P366,AC348:AC367,0)</f>
        <v>#N/A</v>
      </c>
      <c r="AB366">
        <v>19</v>
      </c>
      <c r="AC366" s="81" t="str">
        <f ca="1">INDEX(P348:P367,MATCH(LARGE(Y348:Y367,AB366),Y348:Y367,0))</f>
        <v>Atlethic Club</v>
      </c>
      <c r="AD366" s="85">
        <f ca="1">LOOKUP(AC366,P348:P367,Q348:Q367)</f>
        <v>0</v>
      </c>
      <c r="AE366" s="6">
        <f ca="1">LOOKUP(AC366,P348:P367,R348:R367)</f>
        <v>0</v>
      </c>
      <c r="AF366" s="6">
        <f ca="1">LOOKUP(AC366,P348:P367,S348:S367)</f>
        <v>0</v>
      </c>
      <c r="AG366" s="6">
        <f ca="1">LOOKUP(AC366,P348:P367,T348:T367)</f>
        <v>0</v>
      </c>
      <c r="AH366" s="6">
        <f ca="1">LOOKUP(AC366,P348:P367,U348:U367)</f>
        <v>0</v>
      </c>
      <c r="AI366" s="6">
        <f ca="1">LOOKUP(AC366,P348:P367,V348:V367)</f>
        <v>0</v>
      </c>
      <c r="AJ366" s="6">
        <f ca="1">LOOKUP(AC366,P348:P367,W348:W367)</f>
        <v>0</v>
      </c>
      <c r="AK366" s="8">
        <f ca="1">LOOKUP(AC366,P348:P367,X348:X367)</f>
        <v>0</v>
      </c>
      <c r="AL366" s="8">
        <f ca="1">LOOKUP(AC366,P348:P367,Y348:Y367)</f>
        <v>0</v>
      </c>
    </row>
    <row r="367" spans="5:38" ht="15.75" thickBot="1" x14ac:dyDescent="0.3">
      <c r="E367" s="82" t="str">
        <f t="shared" si="259"/>
        <v>Valencia C.F.</v>
      </c>
      <c r="F367" s="86">
        <f ca="1">SUMIF(INDIRECT(F347),'1-Configuracion'!E367,INDIRECT(G347))+SUMIF(INDIRECT(H347),'1-Configuracion'!E367,INDIRECT(I347))</f>
        <v>0</v>
      </c>
      <c r="G367" s="34">
        <f ca="1">SUMIF(INDIRECT(F347),'1-Configuracion'!E367,INDIRECT(J347))+SUMIF(INDIRECT(H347),'1-Configuracion'!E367,INDIRECT(J347))</f>
        <v>0</v>
      </c>
      <c r="H367" s="34">
        <f t="shared" ca="1" si="260"/>
        <v>0</v>
      </c>
      <c r="I367" s="34">
        <f t="shared" ca="1" si="261"/>
        <v>0</v>
      </c>
      <c r="J367" s="34">
        <f t="shared" ca="1" si="262"/>
        <v>0</v>
      </c>
      <c r="K367" s="34">
        <f ca="1">SUMIF(INDIRECT(F347),'1-Configuracion'!E367,INDIRECT(K347))+SUMIF(INDIRECT(H347),'1-Configuracion'!E367,INDIRECT(L347))</f>
        <v>0</v>
      </c>
      <c r="L367" s="34">
        <f ca="1">SUMIF(INDIRECT(F347),'1-Configuracion'!E367,INDIRECT(L347))+SUMIF(INDIRECT(H347),'1-Configuracion'!E367,INDIRECT(K347))</f>
        <v>0</v>
      </c>
      <c r="M367" s="101">
        <f t="shared" ca="1" si="263"/>
        <v>0</v>
      </c>
      <c r="N367" s="57">
        <f t="shared" ca="1" si="264"/>
        <v>0</v>
      </c>
      <c r="P367" s="82" t="str">
        <f t="shared" si="265"/>
        <v>Valencia C.F.</v>
      </c>
      <c r="Q367" s="86">
        <f t="shared" ca="1" si="266"/>
        <v>0</v>
      </c>
      <c r="R367" s="34">
        <f t="shared" ca="1" si="251"/>
        <v>0</v>
      </c>
      <c r="S367" s="34">
        <f t="shared" ca="1" si="252"/>
        <v>0</v>
      </c>
      <c r="T367" s="34">
        <f t="shared" ca="1" si="253"/>
        <v>0</v>
      </c>
      <c r="U367" s="34">
        <f t="shared" ca="1" si="254"/>
        <v>0</v>
      </c>
      <c r="V367" s="34">
        <f t="shared" ca="1" si="255"/>
        <v>0</v>
      </c>
      <c r="W367" s="34">
        <f t="shared" ca="1" si="256"/>
        <v>0</v>
      </c>
      <c r="X367" s="37">
        <f t="shared" ca="1" si="257"/>
        <v>0</v>
      </c>
      <c r="Y367" s="37">
        <f t="shared" ca="1" si="258"/>
        <v>0</v>
      </c>
      <c r="Z367" s="61" t="e">
        <f ca="1">MATCH(P367,AC348:AC367,0)</f>
        <v>#N/A</v>
      </c>
      <c r="AB367">
        <v>20</v>
      </c>
      <c r="AC367" s="82" t="str">
        <f ca="1">INDEX(P348:P367,MATCH(LARGE(Y348:Y367,AB367),Y348:Y367,0))</f>
        <v>Atlethic Club</v>
      </c>
      <c r="AD367" s="86">
        <f ca="1">LOOKUP(AC367,P348:P367,Q348:Q367)</f>
        <v>0</v>
      </c>
      <c r="AE367" s="34">
        <f ca="1">LOOKUP(AC367,P348:P367,R348:R367)</f>
        <v>0</v>
      </c>
      <c r="AF367" s="34">
        <f ca="1">LOOKUP(AC367,P348:P367,S348:S367)</f>
        <v>0</v>
      </c>
      <c r="AG367" s="34">
        <f ca="1">LOOKUP(AC367,P348:P367,T348:T367)</f>
        <v>0</v>
      </c>
      <c r="AH367" s="34">
        <f ca="1">LOOKUP(AC367,P348:P367,U348:U367)</f>
        <v>0</v>
      </c>
      <c r="AI367" s="34">
        <f ca="1">LOOKUP(AC367,P348:P367,V348:V367)</f>
        <v>0</v>
      </c>
      <c r="AJ367" s="34">
        <f ca="1">LOOKUP(AC367,P348:P367,W348:W367)</f>
        <v>0</v>
      </c>
      <c r="AK367" s="37">
        <f ca="1">LOOKUP(AC367,P348:P367,X348:X367)</f>
        <v>0</v>
      </c>
      <c r="AL367" s="37">
        <f ca="1">LOOKUP(AC367,P348:P367,Y348:Y367)</f>
        <v>0</v>
      </c>
    </row>
    <row r="368" spans="5:38" ht="15.75" thickBot="1" x14ac:dyDescent="0.3"/>
    <row r="369" spans="5:38" ht="15.75" thickBot="1" x14ac:dyDescent="0.3">
      <c r="E369" s="88">
        <v>17</v>
      </c>
      <c r="F369" s="95" t="s">
        <v>21</v>
      </c>
      <c r="G369" s="95" t="s">
        <v>22</v>
      </c>
      <c r="H369" s="95" t="s">
        <v>23</v>
      </c>
      <c r="I369" s="95" t="s">
        <v>24</v>
      </c>
      <c r="J369" s="95" t="s">
        <v>25</v>
      </c>
      <c r="K369" s="95" t="s">
        <v>26</v>
      </c>
      <c r="L369" s="95" t="s">
        <v>27</v>
      </c>
      <c r="M369" s="96" t="s">
        <v>135</v>
      </c>
      <c r="N369" s="98" t="s">
        <v>136</v>
      </c>
      <c r="P369" s="88">
        <f>E369</f>
        <v>17</v>
      </c>
      <c r="Q369" s="89" t="s">
        <v>21</v>
      </c>
      <c r="R369" s="87" t="s">
        <v>22</v>
      </c>
      <c r="S369" s="83" t="s">
        <v>23</v>
      </c>
      <c r="T369" s="83" t="s">
        <v>24</v>
      </c>
      <c r="U369" s="83" t="s">
        <v>25</v>
      </c>
      <c r="V369" s="83" t="s">
        <v>26</v>
      </c>
      <c r="W369" s="83" t="s">
        <v>27</v>
      </c>
      <c r="X369" s="84" t="s">
        <v>135</v>
      </c>
      <c r="Y369" s="84" t="s">
        <v>136</v>
      </c>
      <c r="AC369" s="88">
        <f>P369</f>
        <v>17</v>
      </c>
      <c r="AD369" s="89" t="s">
        <v>21</v>
      </c>
      <c r="AE369" s="87" t="s">
        <v>22</v>
      </c>
      <c r="AF369" s="83" t="s">
        <v>23</v>
      </c>
      <c r="AG369" s="83" t="s">
        <v>24</v>
      </c>
      <c r="AH369" s="83" t="s">
        <v>25</v>
      </c>
      <c r="AI369" s="83" t="s">
        <v>26</v>
      </c>
      <c r="AJ369" s="83" t="s">
        <v>27</v>
      </c>
      <c r="AK369" s="84" t="s">
        <v>135</v>
      </c>
      <c r="AL369" s="84" t="s">
        <v>136</v>
      </c>
    </row>
    <row r="370" spans="5:38" ht="15.75" thickBot="1" x14ac:dyDescent="0.3">
      <c r="E370" s="91"/>
      <c r="F370" s="93" t="str">
        <f>'1-Rangos'!C17</f>
        <v>'1-Jornadas'!BP5:BP14</v>
      </c>
      <c r="G370" s="93" t="str">
        <f>'1-Rangos'!D17</f>
        <v>'1-Jornadas'!BN5:BN14</v>
      </c>
      <c r="H370" s="93" t="str">
        <f>'1-Rangos'!E17</f>
        <v>'1-Jornadas'!BS5:BS14</v>
      </c>
      <c r="I370" s="93" t="str">
        <f>'1-Rangos'!F17</f>
        <v>'1-Jornadas'!BU5:BU14</v>
      </c>
      <c r="J370" s="93" t="str">
        <f>'1-Rangos'!G17</f>
        <v>'1-Jornadas'!BM5:BM14</v>
      </c>
      <c r="K370" s="93" t="str">
        <f>'1-Rangos'!H17</f>
        <v>'1-Jornadas'!BQ5:BQ14</v>
      </c>
      <c r="L370" s="93" t="str">
        <f>'1-Rangos'!I17</f>
        <v>'1-Jornadas'!BR5:BR14</v>
      </c>
      <c r="M370" s="91"/>
      <c r="N370" s="91"/>
    </row>
    <row r="371" spans="5:38" x14ac:dyDescent="0.25">
      <c r="E371" s="81" t="str">
        <f>E348</f>
        <v>Atlethic Club</v>
      </c>
      <c r="F371" s="97">
        <f ca="1">SUMIF(INDIRECT(F370),'1-Configuracion'!E371,INDIRECT(G370))+SUMIF(INDIRECT(H370),'1-Configuracion'!E371,INDIRECT(I370))</f>
        <v>0</v>
      </c>
      <c r="G371" s="94">
        <f ca="1">SUMIF(INDIRECT(F370),'1-Configuracion'!E371,INDIRECT(J370))+SUMIF(INDIRECT(H370),'1-Configuracion'!E371,INDIRECT(J370))</f>
        <v>0</v>
      </c>
      <c r="H371" s="94">
        <f ca="1">IF(G371&gt;0,IF(F371=3,1,0),0)</f>
        <v>0</v>
      </c>
      <c r="I371" s="94">
        <f ca="1">IF(G371&gt;0,IF(F371=1,1,0),0)</f>
        <v>0</v>
      </c>
      <c r="J371" s="94">
        <f ca="1">IF(G371&gt;0,IF(F371=0,1,0),0)</f>
        <v>0</v>
      </c>
      <c r="K371" s="94">
        <f ca="1">SUMIF(INDIRECT(F370),'1-Configuracion'!E371,INDIRECT(K370))+SUMIF(INDIRECT(H370),'1-Configuracion'!E371,INDIRECT(L370))</f>
        <v>0</v>
      </c>
      <c r="L371" s="94">
        <f ca="1">SUMIF(INDIRECT(F370),'1-Configuracion'!E371,INDIRECT(L370))+SUMIF(INDIRECT(H370),'1-Configuracion'!E371,INDIRECT(K370))</f>
        <v>0</v>
      </c>
      <c r="M371" s="99">
        <f ca="1">K371-L371</f>
        <v>0</v>
      </c>
      <c r="N371" s="102">
        <f ca="1">F371*1000+M371*100+K371</f>
        <v>0</v>
      </c>
      <c r="P371" s="81" t="str">
        <f>E371</f>
        <v>Atlethic Club</v>
      </c>
      <c r="Q371" s="85">
        <f ca="1">F371+Q348</f>
        <v>0</v>
      </c>
      <c r="R371" s="6">
        <f t="shared" ref="R371:R390" ca="1" si="267">G371+R348</f>
        <v>0</v>
      </c>
      <c r="S371" s="6">
        <f t="shared" ref="S371:S390" ca="1" si="268">H371+S348</f>
        <v>0</v>
      </c>
      <c r="T371" s="6">
        <f t="shared" ref="T371:T390" ca="1" si="269">I371+T348</f>
        <v>0</v>
      </c>
      <c r="U371" s="6">
        <f t="shared" ref="U371:U390" ca="1" si="270">J371+U348</f>
        <v>0</v>
      </c>
      <c r="V371" s="6">
        <f t="shared" ref="V371:V390" ca="1" si="271">K371+V348</f>
        <v>0</v>
      </c>
      <c r="W371" s="6">
        <f t="shared" ref="W371:W390" ca="1" si="272">L371+W348</f>
        <v>0</v>
      </c>
      <c r="X371" s="8">
        <f t="shared" ref="X371:X390" ca="1" si="273">M371+X348</f>
        <v>0</v>
      </c>
      <c r="Y371" s="8">
        <f t="shared" ref="Y371:Y390" ca="1" si="274">N371+Y348</f>
        <v>0</v>
      </c>
      <c r="Z371" s="61">
        <f ca="1">MATCH(P371,AC371:AC390,0)</f>
        <v>1</v>
      </c>
      <c r="AB371">
        <v>1</v>
      </c>
      <c r="AC371" s="81" t="str">
        <f ca="1">INDEX(P371:P390,MATCH(LARGE(Y371:Y390,AB371),Y371:Y390,0))</f>
        <v>Atlethic Club</v>
      </c>
      <c r="AD371" s="85">
        <f ca="1">LOOKUP(AC371,P371:P390,Q371:Q390)</f>
        <v>0</v>
      </c>
      <c r="AE371" s="6">
        <f ca="1">LOOKUP(AC371,P371:P390,R371:R390)</f>
        <v>0</v>
      </c>
      <c r="AF371" s="6">
        <f ca="1">LOOKUP(AC371,P371:P390,S371:S390)</f>
        <v>0</v>
      </c>
      <c r="AG371" s="6">
        <f ca="1">LOOKUP(AC371,P371:P390,T371:T390)</f>
        <v>0</v>
      </c>
      <c r="AH371" s="6">
        <f ca="1">LOOKUP(AC371,P371:P390,U371:U390)</f>
        <v>0</v>
      </c>
      <c r="AI371" s="6">
        <f ca="1">LOOKUP(AC371,P371:P390,V371:V390)</f>
        <v>0</v>
      </c>
      <c r="AJ371" s="6">
        <f ca="1">LOOKUP(AC371,P371:P390,W371:W390)</f>
        <v>0</v>
      </c>
      <c r="AK371" s="8">
        <f ca="1">LOOKUP(AC371,P371:P390,X371:X390)</f>
        <v>0</v>
      </c>
      <c r="AL371" s="8">
        <f ca="1">LOOKUP(AC371,P371:P390,Y371:Y390)</f>
        <v>0</v>
      </c>
    </row>
    <row r="372" spans="5:38" x14ac:dyDescent="0.25">
      <c r="E372" s="81" t="str">
        <f t="shared" ref="E372:E390" si="275">E349</f>
        <v>Atlético Madrid</v>
      </c>
      <c r="F372" s="85">
        <f ca="1">SUMIF(INDIRECT(F370),'1-Configuracion'!E372,INDIRECT(G370))+SUMIF(INDIRECT(H370),'1-Configuracion'!E372,INDIRECT(I370))</f>
        <v>0</v>
      </c>
      <c r="G372" s="6">
        <f ca="1">SUMIF(INDIRECT(F370),'1-Configuracion'!E372,INDIRECT(J370))+SUMIF(INDIRECT(H370),'1-Configuracion'!E372,INDIRECT(J370))</f>
        <v>0</v>
      </c>
      <c r="H372" s="6">
        <f t="shared" ref="H372:H390" ca="1" si="276">IF(G372&gt;0,IF(F372=3,1,0),0)</f>
        <v>0</v>
      </c>
      <c r="I372" s="6">
        <f t="shared" ref="I372:I390" ca="1" si="277">IF(G372&gt;0,IF(F372=1,1,0),0)</f>
        <v>0</v>
      </c>
      <c r="J372" s="6">
        <f t="shared" ref="J372:J390" ca="1" si="278">IF(G372&gt;0,IF(F372=0,1,0),0)</f>
        <v>0</v>
      </c>
      <c r="K372" s="6">
        <f ca="1">SUMIF(INDIRECT(F370),'1-Configuracion'!E372,INDIRECT(K370))+SUMIF(INDIRECT(H370),'1-Configuracion'!E372,INDIRECT(L370))</f>
        <v>0</v>
      </c>
      <c r="L372" s="6">
        <f ca="1">SUMIF(INDIRECT(F370),'1-Configuracion'!E372,INDIRECT(L370))+SUMIF(INDIRECT(H370),'1-Configuracion'!E372,INDIRECT(K370))</f>
        <v>0</v>
      </c>
      <c r="M372" s="100">
        <f t="shared" ref="M372:M390" ca="1" si="279">K372-L372</f>
        <v>0</v>
      </c>
      <c r="N372" s="56">
        <f t="shared" ref="N372:N390" ca="1" si="280">F372*1000+M372*100+K372</f>
        <v>0</v>
      </c>
      <c r="P372" s="81" t="str">
        <f t="shared" ref="P372:P390" si="281">E372</f>
        <v>Atlético Madrid</v>
      </c>
      <c r="Q372" s="85">
        <f t="shared" ref="Q372:Q390" ca="1" si="282">F372+Q349</f>
        <v>0</v>
      </c>
      <c r="R372" s="6">
        <f t="shared" ca="1" si="267"/>
        <v>0</v>
      </c>
      <c r="S372" s="6">
        <f t="shared" ca="1" si="268"/>
        <v>0</v>
      </c>
      <c r="T372" s="6">
        <f t="shared" ca="1" si="269"/>
        <v>0</v>
      </c>
      <c r="U372" s="6">
        <f t="shared" ca="1" si="270"/>
        <v>0</v>
      </c>
      <c r="V372" s="6">
        <f t="shared" ca="1" si="271"/>
        <v>0</v>
      </c>
      <c r="W372" s="6">
        <f t="shared" ca="1" si="272"/>
        <v>0</v>
      </c>
      <c r="X372" s="8">
        <f t="shared" ca="1" si="273"/>
        <v>0</v>
      </c>
      <c r="Y372" s="8">
        <f t="shared" ca="1" si="274"/>
        <v>0</v>
      </c>
      <c r="Z372" s="61" t="e">
        <f ca="1">MATCH(P372,AC371:AC390,0)</f>
        <v>#N/A</v>
      </c>
      <c r="AB372">
        <v>2</v>
      </c>
      <c r="AC372" s="81" t="str">
        <f ca="1">INDEX(P371:P390,MATCH(LARGE(Y371:Y390,AB372),Y371:Y390,0))</f>
        <v>Atlethic Club</v>
      </c>
      <c r="AD372" s="85">
        <f ca="1">LOOKUP(AC372,P371:P390,Q371:Q390)</f>
        <v>0</v>
      </c>
      <c r="AE372" s="6">
        <f ca="1">LOOKUP(AC372,P371:P390,R371:R390)</f>
        <v>0</v>
      </c>
      <c r="AF372" s="6">
        <f ca="1">LOOKUP(AC372,P371:P390,S371:S390)</f>
        <v>0</v>
      </c>
      <c r="AG372" s="6">
        <f ca="1">LOOKUP(AC372,P371:P390,T371:T390)</f>
        <v>0</v>
      </c>
      <c r="AH372" s="6">
        <f ca="1">LOOKUP(AC372,P371:P390,U371:U390)</f>
        <v>0</v>
      </c>
      <c r="AI372" s="6">
        <f ca="1">LOOKUP(AC372,P371:P390,V371:V390)</f>
        <v>0</v>
      </c>
      <c r="AJ372" s="6">
        <f ca="1">LOOKUP(AC372,P371:P390,W371:W390)</f>
        <v>0</v>
      </c>
      <c r="AK372" s="8">
        <f ca="1">LOOKUP(AC372,P371:P390,X371:X390)</f>
        <v>0</v>
      </c>
      <c r="AL372" s="8">
        <f ca="1">LOOKUP(AC372,P371:P390,Y371:Y390)</f>
        <v>0</v>
      </c>
    </row>
    <row r="373" spans="5:38" x14ac:dyDescent="0.25">
      <c r="E373" s="81" t="str">
        <f t="shared" si="275"/>
        <v>C.A. Osasuna</v>
      </c>
      <c r="F373" s="85">
        <f ca="1">SUMIF(INDIRECT(F370),'1-Configuracion'!E373,INDIRECT(G370))+SUMIF(INDIRECT(H370),'1-Configuracion'!E373,INDIRECT(I370))</f>
        <v>0</v>
      </c>
      <c r="G373" s="6">
        <f ca="1">SUMIF(INDIRECT(F370),'1-Configuracion'!E373,INDIRECT(J370))+SUMIF(INDIRECT(H370),'1-Configuracion'!E373,INDIRECT(J370))</f>
        <v>0</v>
      </c>
      <c r="H373" s="6">
        <f t="shared" ca="1" si="276"/>
        <v>0</v>
      </c>
      <c r="I373" s="6">
        <f t="shared" ca="1" si="277"/>
        <v>0</v>
      </c>
      <c r="J373" s="6">
        <f t="shared" ca="1" si="278"/>
        <v>0</v>
      </c>
      <c r="K373" s="6">
        <f ca="1">SUMIF(INDIRECT(F370),'1-Configuracion'!E373,INDIRECT(K370))+SUMIF(INDIRECT(H370),'1-Configuracion'!E373,INDIRECT(L370))</f>
        <v>0</v>
      </c>
      <c r="L373" s="6">
        <f ca="1">SUMIF(INDIRECT(F370),'1-Configuracion'!E373,INDIRECT(L370))+SUMIF(INDIRECT(H370),'1-Configuracion'!E373,INDIRECT(K370))</f>
        <v>0</v>
      </c>
      <c r="M373" s="100">
        <f t="shared" ca="1" si="279"/>
        <v>0</v>
      </c>
      <c r="N373" s="56">
        <f t="shared" ca="1" si="280"/>
        <v>0</v>
      </c>
      <c r="P373" s="81" t="str">
        <f t="shared" si="281"/>
        <v>C.A. Osasuna</v>
      </c>
      <c r="Q373" s="85">
        <f t="shared" ca="1" si="282"/>
        <v>0</v>
      </c>
      <c r="R373" s="6">
        <f t="shared" ca="1" si="267"/>
        <v>0</v>
      </c>
      <c r="S373" s="6">
        <f t="shared" ca="1" si="268"/>
        <v>0</v>
      </c>
      <c r="T373" s="6">
        <f t="shared" ca="1" si="269"/>
        <v>0</v>
      </c>
      <c r="U373" s="6">
        <f t="shared" ca="1" si="270"/>
        <v>0</v>
      </c>
      <c r="V373" s="6">
        <f t="shared" ca="1" si="271"/>
        <v>0</v>
      </c>
      <c r="W373" s="6">
        <f t="shared" ca="1" si="272"/>
        <v>0</v>
      </c>
      <c r="X373" s="8">
        <f t="shared" ca="1" si="273"/>
        <v>0</v>
      </c>
      <c r="Y373" s="8">
        <f t="shared" ca="1" si="274"/>
        <v>0</v>
      </c>
      <c r="Z373" s="61" t="e">
        <f ca="1">MATCH(P373,AC371:AC390,0)</f>
        <v>#N/A</v>
      </c>
      <c r="AB373">
        <v>3</v>
      </c>
      <c r="AC373" s="81" t="str">
        <f ca="1">INDEX(P371:P390,MATCH(LARGE(Y371:Y390,AB373),Y371:Y390,0))</f>
        <v>Atlethic Club</v>
      </c>
      <c r="AD373" s="85">
        <f ca="1">LOOKUP(AC373,P371:P390,Q371:Q390)</f>
        <v>0</v>
      </c>
      <c r="AE373" s="6">
        <f ca="1">LOOKUP(AC373,P371:P390,R371:R390)</f>
        <v>0</v>
      </c>
      <c r="AF373" s="6">
        <f ca="1">LOOKUP(AC373,P371:P390,S371:S390)</f>
        <v>0</v>
      </c>
      <c r="AG373" s="6">
        <f ca="1">LOOKUP(AC373,P371:P390,T371:T390)</f>
        <v>0</v>
      </c>
      <c r="AH373" s="6">
        <f ca="1">LOOKUP(AC373,P371:P390,U371:U390)</f>
        <v>0</v>
      </c>
      <c r="AI373" s="6">
        <f ca="1">LOOKUP(AC373,P371:P390,V371:V390)</f>
        <v>0</v>
      </c>
      <c r="AJ373" s="6">
        <f ca="1">LOOKUP(AC373,P371:P390,W371:W390)</f>
        <v>0</v>
      </c>
      <c r="AK373" s="8">
        <f ca="1">LOOKUP(AC373,P371:P390,X371:X390)</f>
        <v>0</v>
      </c>
      <c r="AL373" s="8">
        <f ca="1">LOOKUP(AC373,P371:P390,Y371:Y390)</f>
        <v>0</v>
      </c>
    </row>
    <row r="374" spans="5:38" x14ac:dyDescent="0.25">
      <c r="E374" s="81" t="str">
        <f t="shared" si="275"/>
        <v>Celta de Vigo</v>
      </c>
      <c r="F374" s="85">
        <f ca="1">SUMIF(INDIRECT(F370),'1-Configuracion'!E374,INDIRECT(G370))+SUMIF(INDIRECT(H370),'1-Configuracion'!E374,INDIRECT(I370))</f>
        <v>0</v>
      </c>
      <c r="G374" s="6">
        <f ca="1">SUMIF(INDIRECT(F370),'1-Configuracion'!E374,INDIRECT(J370))+SUMIF(INDIRECT(H370),'1-Configuracion'!E374,INDIRECT(J370))</f>
        <v>0</v>
      </c>
      <c r="H374" s="6">
        <f t="shared" ca="1" si="276"/>
        <v>0</v>
      </c>
      <c r="I374" s="6">
        <f t="shared" ca="1" si="277"/>
        <v>0</v>
      </c>
      <c r="J374" s="6">
        <f t="shared" ca="1" si="278"/>
        <v>0</v>
      </c>
      <c r="K374" s="6">
        <f ca="1">SUMIF(INDIRECT(F370),'1-Configuracion'!E374,INDIRECT(K370))+SUMIF(INDIRECT(H370),'1-Configuracion'!E374,INDIRECT(L370))</f>
        <v>0</v>
      </c>
      <c r="L374" s="6">
        <f ca="1">SUMIF(INDIRECT(F370),'1-Configuracion'!E374,INDIRECT(L370))+SUMIF(INDIRECT(H370),'1-Configuracion'!E374,INDIRECT(K370))</f>
        <v>0</v>
      </c>
      <c r="M374" s="100">
        <f t="shared" ca="1" si="279"/>
        <v>0</v>
      </c>
      <c r="N374" s="56">
        <f t="shared" ca="1" si="280"/>
        <v>0</v>
      </c>
      <c r="P374" s="81" t="str">
        <f t="shared" si="281"/>
        <v>Celta de Vigo</v>
      </c>
      <c r="Q374" s="85">
        <f t="shared" ca="1" si="282"/>
        <v>0</v>
      </c>
      <c r="R374" s="6">
        <f t="shared" ca="1" si="267"/>
        <v>0</v>
      </c>
      <c r="S374" s="6">
        <f t="shared" ca="1" si="268"/>
        <v>0</v>
      </c>
      <c r="T374" s="6">
        <f t="shared" ca="1" si="269"/>
        <v>0</v>
      </c>
      <c r="U374" s="6">
        <f t="shared" ca="1" si="270"/>
        <v>0</v>
      </c>
      <c r="V374" s="6">
        <f t="shared" ca="1" si="271"/>
        <v>0</v>
      </c>
      <c r="W374" s="6">
        <f t="shared" ca="1" si="272"/>
        <v>0</v>
      </c>
      <c r="X374" s="8">
        <f t="shared" ca="1" si="273"/>
        <v>0</v>
      </c>
      <c r="Y374" s="8">
        <f t="shared" ca="1" si="274"/>
        <v>0</v>
      </c>
      <c r="Z374" s="61" t="e">
        <f ca="1">MATCH(P374,AC371:AC390,0)</f>
        <v>#N/A</v>
      </c>
      <c r="AB374">
        <v>4</v>
      </c>
      <c r="AC374" s="81" t="str">
        <f ca="1">INDEX(P371:P390,MATCH(LARGE(Y371:Y390,AB374),Y371:Y390,0))</f>
        <v>Atlethic Club</v>
      </c>
      <c r="AD374" s="85">
        <f ca="1">LOOKUP(AC374,P371:P390,Q371:Q390)</f>
        <v>0</v>
      </c>
      <c r="AE374" s="6">
        <f ca="1">LOOKUP(AC374,P371:P390,R371:R390)</f>
        <v>0</v>
      </c>
      <c r="AF374" s="6">
        <f ca="1">LOOKUP(AC374,P371:P390,S371:S390)</f>
        <v>0</v>
      </c>
      <c r="AG374" s="6">
        <f ca="1">LOOKUP(AC374,P371:P390,T371:T390)</f>
        <v>0</v>
      </c>
      <c r="AH374" s="6">
        <f ca="1">LOOKUP(AC374,P371:P390,U371:U390)</f>
        <v>0</v>
      </c>
      <c r="AI374" s="6">
        <f ca="1">LOOKUP(AC374,P371:P390,V371:V390)</f>
        <v>0</v>
      </c>
      <c r="AJ374" s="6">
        <f ca="1">LOOKUP(AC374,P371:P390,W371:W390)</f>
        <v>0</v>
      </c>
      <c r="AK374" s="8">
        <f ca="1">LOOKUP(AC374,P371:P390,X371:X390)</f>
        <v>0</v>
      </c>
      <c r="AL374" s="8">
        <f ca="1">LOOKUP(AC374,P371:P390,Y371:Y390)</f>
        <v>0</v>
      </c>
    </row>
    <row r="375" spans="5:38" x14ac:dyDescent="0.25">
      <c r="E375" s="81" t="str">
        <f t="shared" si="275"/>
        <v>Deportivo de la Coruña</v>
      </c>
      <c r="F375" s="85">
        <f ca="1">SUMIF(INDIRECT(F370),'1-Configuracion'!E375,INDIRECT(G370))+SUMIF(INDIRECT(H370),'1-Configuracion'!E375,INDIRECT(I370))</f>
        <v>0</v>
      </c>
      <c r="G375" s="6">
        <f ca="1">SUMIF(INDIRECT(F370),'1-Configuracion'!E375,INDIRECT(J370))+SUMIF(INDIRECT(H370),'1-Configuracion'!E375,INDIRECT(J370))</f>
        <v>0</v>
      </c>
      <c r="H375" s="6">
        <f t="shared" ca="1" si="276"/>
        <v>0</v>
      </c>
      <c r="I375" s="6">
        <f t="shared" ca="1" si="277"/>
        <v>0</v>
      </c>
      <c r="J375" s="6">
        <f t="shared" ca="1" si="278"/>
        <v>0</v>
      </c>
      <c r="K375" s="6">
        <f ca="1">SUMIF(INDIRECT(F370),'1-Configuracion'!E375,INDIRECT(K370))+SUMIF(INDIRECT(H370),'1-Configuracion'!E375,INDIRECT(L370))</f>
        <v>0</v>
      </c>
      <c r="L375" s="6">
        <f ca="1">SUMIF(INDIRECT(F370),'1-Configuracion'!E375,INDIRECT(L370))+SUMIF(INDIRECT(H370),'1-Configuracion'!E375,INDIRECT(K370))</f>
        <v>0</v>
      </c>
      <c r="M375" s="100">
        <f t="shared" ca="1" si="279"/>
        <v>0</v>
      </c>
      <c r="N375" s="56">
        <f t="shared" ca="1" si="280"/>
        <v>0</v>
      </c>
      <c r="P375" s="81" t="str">
        <f t="shared" si="281"/>
        <v>Deportivo de la Coruña</v>
      </c>
      <c r="Q375" s="85">
        <f t="shared" ca="1" si="282"/>
        <v>0</v>
      </c>
      <c r="R375" s="6">
        <f t="shared" ca="1" si="267"/>
        <v>0</v>
      </c>
      <c r="S375" s="6">
        <f t="shared" ca="1" si="268"/>
        <v>0</v>
      </c>
      <c r="T375" s="6">
        <f t="shared" ca="1" si="269"/>
        <v>0</v>
      </c>
      <c r="U375" s="6">
        <f t="shared" ca="1" si="270"/>
        <v>0</v>
      </c>
      <c r="V375" s="6">
        <f t="shared" ca="1" si="271"/>
        <v>0</v>
      </c>
      <c r="W375" s="6">
        <f t="shared" ca="1" si="272"/>
        <v>0</v>
      </c>
      <c r="X375" s="8">
        <f t="shared" ca="1" si="273"/>
        <v>0</v>
      </c>
      <c r="Y375" s="8">
        <f t="shared" ca="1" si="274"/>
        <v>0</v>
      </c>
      <c r="Z375" s="61" t="e">
        <f ca="1">MATCH(P375,AC371:AC390,0)</f>
        <v>#N/A</v>
      </c>
      <c r="AB375">
        <v>5</v>
      </c>
      <c r="AC375" s="81" t="str">
        <f ca="1">INDEX(P371:P390,MATCH(LARGE(Y371:Y390,AB375),Y371:Y390,0))</f>
        <v>Atlethic Club</v>
      </c>
      <c r="AD375" s="85">
        <f ca="1">LOOKUP(AC375,P371:P390,Q371:Q390)</f>
        <v>0</v>
      </c>
      <c r="AE375" s="6">
        <f ca="1">LOOKUP(AC375,P371:P390,R371:R390)</f>
        <v>0</v>
      </c>
      <c r="AF375" s="6">
        <f ca="1">LOOKUP(AC375,P371:P390,S371:S390)</f>
        <v>0</v>
      </c>
      <c r="AG375" s="6">
        <f ca="1">LOOKUP(AC375,P371:P390,T371:T390)</f>
        <v>0</v>
      </c>
      <c r="AH375" s="6">
        <f ca="1">LOOKUP(AC375,P371:P390,U371:U390)</f>
        <v>0</v>
      </c>
      <c r="AI375" s="6">
        <f ca="1">LOOKUP(AC375,P371:P390,V371:V390)</f>
        <v>0</v>
      </c>
      <c r="AJ375" s="6">
        <f ca="1">LOOKUP(AC375,P371:P390,W371:W390)</f>
        <v>0</v>
      </c>
      <c r="AK375" s="8">
        <f ca="1">LOOKUP(AC375,P371:P390,X371:X390)</f>
        <v>0</v>
      </c>
      <c r="AL375" s="8">
        <f ca="1">LOOKUP(AC375,P371:P390,Y371:Y390)</f>
        <v>0</v>
      </c>
    </row>
    <row r="376" spans="5:38" x14ac:dyDescent="0.25">
      <c r="E376" s="81" t="str">
        <f t="shared" si="275"/>
        <v>F.C. Barcelona</v>
      </c>
      <c r="F376" s="85">
        <f ca="1">SUMIF(INDIRECT(F370),'1-Configuracion'!E376,INDIRECT(G370))+SUMIF(INDIRECT(H370),'1-Configuracion'!E376,INDIRECT(I370))</f>
        <v>0</v>
      </c>
      <c r="G376" s="6">
        <f ca="1">SUMIF(INDIRECT(F370),'1-Configuracion'!E376,INDIRECT(J370))+SUMIF(INDIRECT(H370),'1-Configuracion'!E376,INDIRECT(J370))</f>
        <v>0</v>
      </c>
      <c r="H376" s="6">
        <f t="shared" ca="1" si="276"/>
        <v>0</v>
      </c>
      <c r="I376" s="6">
        <f t="shared" ca="1" si="277"/>
        <v>0</v>
      </c>
      <c r="J376" s="6">
        <f t="shared" ca="1" si="278"/>
        <v>0</v>
      </c>
      <c r="K376" s="6">
        <f ca="1">SUMIF(INDIRECT(F370),'1-Configuracion'!E376,INDIRECT(K370))+SUMIF(INDIRECT(H370),'1-Configuracion'!E376,INDIRECT(L370))</f>
        <v>0</v>
      </c>
      <c r="L376" s="6">
        <f ca="1">SUMIF(INDIRECT(F370),'1-Configuracion'!E376,INDIRECT(L370))+SUMIF(INDIRECT(H370),'1-Configuracion'!E376,INDIRECT(K370))</f>
        <v>0</v>
      </c>
      <c r="M376" s="100">
        <f t="shared" ca="1" si="279"/>
        <v>0</v>
      </c>
      <c r="N376" s="56">
        <f t="shared" ca="1" si="280"/>
        <v>0</v>
      </c>
      <c r="P376" s="81" t="str">
        <f t="shared" si="281"/>
        <v>F.C. Barcelona</v>
      </c>
      <c r="Q376" s="85">
        <f t="shared" ca="1" si="282"/>
        <v>0</v>
      </c>
      <c r="R376" s="6">
        <f t="shared" ca="1" si="267"/>
        <v>0</v>
      </c>
      <c r="S376" s="6">
        <f t="shared" ca="1" si="268"/>
        <v>0</v>
      </c>
      <c r="T376" s="6">
        <f t="shared" ca="1" si="269"/>
        <v>0</v>
      </c>
      <c r="U376" s="6">
        <f t="shared" ca="1" si="270"/>
        <v>0</v>
      </c>
      <c r="V376" s="6">
        <f t="shared" ca="1" si="271"/>
        <v>0</v>
      </c>
      <c r="W376" s="6">
        <f t="shared" ca="1" si="272"/>
        <v>0</v>
      </c>
      <c r="X376" s="8">
        <f t="shared" ca="1" si="273"/>
        <v>0</v>
      </c>
      <c r="Y376" s="8">
        <f t="shared" ca="1" si="274"/>
        <v>0</v>
      </c>
      <c r="Z376" s="61" t="e">
        <f ca="1">MATCH(P376,AC371:AC390,0)</f>
        <v>#N/A</v>
      </c>
      <c r="AB376">
        <v>6</v>
      </c>
      <c r="AC376" s="81" t="str">
        <f ca="1">INDEX(P371:P390,MATCH(LARGE(Y371:Y390,AB376),Y371:Y390,0))</f>
        <v>Atlethic Club</v>
      </c>
      <c r="AD376" s="85">
        <f ca="1">LOOKUP(AC376,P371:P390,Q371:Q390)</f>
        <v>0</v>
      </c>
      <c r="AE376" s="6">
        <f ca="1">LOOKUP(AC376,P371:P390,R371:R390)</f>
        <v>0</v>
      </c>
      <c r="AF376" s="6">
        <f ca="1">LOOKUP(AC376,P371:P390,S371:S390)</f>
        <v>0</v>
      </c>
      <c r="AG376" s="6">
        <f ca="1">LOOKUP(AC376,P371:P390,T371:T390)</f>
        <v>0</v>
      </c>
      <c r="AH376" s="6">
        <f ca="1">LOOKUP(AC376,P371:P390,U371:U390)</f>
        <v>0</v>
      </c>
      <c r="AI376" s="6">
        <f ca="1">LOOKUP(AC376,P371:P390,V371:V390)</f>
        <v>0</v>
      </c>
      <c r="AJ376" s="6">
        <f ca="1">LOOKUP(AC376,P371:P390,W371:W390)</f>
        <v>0</v>
      </c>
      <c r="AK376" s="8">
        <f ca="1">LOOKUP(AC376,P371:P390,X371:X390)</f>
        <v>0</v>
      </c>
      <c r="AL376" s="8">
        <f ca="1">LOOKUP(AC376,P371:P390,Y371:Y390)</f>
        <v>0</v>
      </c>
    </row>
    <row r="377" spans="5:38" x14ac:dyDescent="0.25">
      <c r="E377" s="81" t="str">
        <f t="shared" si="275"/>
        <v>Getafe C.F.</v>
      </c>
      <c r="F377" s="85">
        <f ca="1">SUMIF(INDIRECT(F370),'1-Configuracion'!E377,INDIRECT(G370))+SUMIF(INDIRECT(H370),'1-Configuracion'!E377,INDIRECT(I370))</f>
        <v>0</v>
      </c>
      <c r="G377" s="6">
        <f ca="1">SUMIF(INDIRECT(F370),'1-Configuracion'!E377,INDIRECT(J370))+SUMIF(INDIRECT(H370),'1-Configuracion'!E377,INDIRECT(J370))</f>
        <v>0</v>
      </c>
      <c r="H377" s="6">
        <f t="shared" ca="1" si="276"/>
        <v>0</v>
      </c>
      <c r="I377" s="6">
        <f t="shared" ca="1" si="277"/>
        <v>0</v>
      </c>
      <c r="J377" s="6">
        <f t="shared" ca="1" si="278"/>
        <v>0</v>
      </c>
      <c r="K377" s="6">
        <f ca="1">SUMIF(INDIRECT(F370),'1-Configuracion'!E377,INDIRECT(K370))+SUMIF(INDIRECT(H370),'1-Configuracion'!E377,INDIRECT(L370))</f>
        <v>0</v>
      </c>
      <c r="L377" s="6">
        <f ca="1">SUMIF(INDIRECT(F370),'1-Configuracion'!E377,INDIRECT(L370))+SUMIF(INDIRECT(H370),'1-Configuracion'!E377,INDIRECT(K370))</f>
        <v>0</v>
      </c>
      <c r="M377" s="100">
        <f t="shared" ca="1" si="279"/>
        <v>0</v>
      </c>
      <c r="N377" s="56">
        <f t="shared" ca="1" si="280"/>
        <v>0</v>
      </c>
      <c r="P377" s="81" t="str">
        <f t="shared" si="281"/>
        <v>Getafe C.F.</v>
      </c>
      <c r="Q377" s="85">
        <f t="shared" ca="1" si="282"/>
        <v>0</v>
      </c>
      <c r="R377" s="6">
        <f t="shared" ca="1" si="267"/>
        <v>0</v>
      </c>
      <c r="S377" s="6">
        <f t="shared" ca="1" si="268"/>
        <v>0</v>
      </c>
      <c r="T377" s="6">
        <f t="shared" ca="1" si="269"/>
        <v>0</v>
      </c>
      <c r="U377" s="6">
        <f t="shared" ca="1" si="270"/>
        <v>0</v>
      </c>
      <c r="V377" s="6">
        <f t="shared" ca="1" si="271"/>
        <v>0</v>
      </c>
      <c r="W377" s="6">
        <f t="shared" ca="1" si="272"/>
        <v>0</v>
      </c>
      <c r="X377" s="8">
        <f t="shared" ca="1" si="273"/>
        <v>0</v>
      </c>
      <c r="Y377" s="8">
        <f t="shared" ca="1" si="274"/>
        <v>0</v>
      </c>
      <c r="Z377" s="61" t="e">
        <f ca="1">MATCH(P377,AC371:AC390,0)</f>
        <v>#N/A</v>
      </c>
      <c r="AB377">
        <v>7</v>
      </c>
      <c r="AC377" s="81" t="str">
        <f ca="1">INDEX(P371:P390,MATCH(LARGE(Y371:Y390,AB377),Y371:Y390,0))</f>
        <v>Atlethic Club</v>
      </c>
      <c r="AD377" s="85">
        <f ca="1">LOOKUP(AC377,P371:P390,Q371:Q390)</f>
        <v>0</v>
      </c>
      <c r="AE377" s="6">
        <f ca="1">LOOKUP(AC377,P371:P390,R371:R390)</f>
        <v>0</v>
      </c>
      <c r="AF377" s="6">
        <f ca="1">LOOKUP(AC377,P371:P390,S371:S390)</f>
        <v>0</v>
      </c>
      <c r="AG377" s="6">
        <f ca="1">LOOKUP(AC377,P371:P390,T371:T390)</f>
        <v>0</v>
      </c>
      <c r="AH377" s="6">
        <f ca="1">LOOKUP(AC377,P371:P390,U371:U390)</f>
        <v>0</v>
      </c>
      <c r="AI377" s="6">
        <f ca="1">LOOKUP(AC377,P371:P390,V371:V390)</f>
        <v>0</v>
      </c>
      <c r="AJ377" s="6">
        <f ca="1">LOOKUP(AC377,P371:P390,W371:W390)</f>
        <v>0</v>
      </c>
      <c r="AK377" s="8">
        <f ca="1">LOOKUP(AC377,P371:P390,X371:X390)</f>
        <v>0</v>
      </c>
      <c r="AL377" s="8">
        <f ca="1">LOOKUP(AC377,P371:P390,Y371:Y390)</f>
        <v>0</v>
      </c>
    </row>
    <row r="378" spans="5:38" x14ac:dyDescent="0.25">
      <c r="E378" s="81" t="str">
        <f t="shared" si="275"/>
        <v>Granada C.F.</v>
      </c>
      <c r="F378" s="85">
        <f ca="1">SUMIF(INDIRECT(F370),'1-Configuracion'!E378,INDIRECT(G370))+SUMIF(INDIRECT(H370),'1-Configuracion'!E378,INDIRECT(I370))</f>
        <v>0</v>
      </c>
      <c r="G378" s="6">
        <f ca="1">SUMIF(INDIRECT(F370),'1-Configuracion'!E378,INDIRECT(J370))+SUMIF(INDIRECT(H370),'1-Configuracion'!E378,INDIRECT(J370))</f>
        <v>0</v>
      </c>
      <c r="H378" s="6">
        <f t="shared" ca="1" si="276"/>
        <v>0</v>
      </c>
      <c r="I378" s="6">
        <f t="shared" ca="1" si="277"/>
        <v>0</v>
      </c>
      <c r="J378" s="6">
        <f t="shared" ca="1" si="278"/>
        <v>0</v>
      </c>
      <c r="K378" s="6">
        <f ca="1">SUMIF(INDIRECT(F370),'1-Configuracion'!E378,INDIRECT(K370))+SUMIF(INDIRECT(H370),'1-Configuracion'!E378,INDIRECT(L370))</f>
        <v>0</v>
      </c>
      <c r="L378" s="6">
        <f ca="1">SUMIF(INDIRECT(F370),'1-Configuracion'!E378,INDIRECT(L370))+SUMIF(INDIRECT(H370),'1-Configuracion'!E378,INDIRECT(K370))</f>
        <v>0</v>
      </c>
      <c r="M378" s="100">
        <f t="shared" ca="1" si="279"/>
        <v>0</v>
      </c>
      <c r="N378" s="56">
        <f t="shared" ca="1" si="280"/>
        <v>0</v>
      </c>
      <c r="P378" s="81" t="str">
        <f t="shared" si="281"/>
        <v>Granada C.F.</v>
      </c>
      <c r="Q378" s="85">
        <f t="shared" ca="1" si="282"/>
        <v>0</v>
      </c>
      <c r="R378" s="6">
        <f t="shared" ca="1" si="267"/>
        <v>0</v>
      </c>
      <c r="S378" s="6">
        <f t="shared" ca="1" si="268"/>
        <v>0</v>
      </c>
      <c r="T378" s="6">
        <f t="shared" ca="1" si="269"/>
        <v>0</v>
      </c>
      <c r="U378" s="6">
        <f t="shared" ca="1" si="270"/>
        <v>0</v>
      </c>
      <c r="V378" s="6">
        <f t="shared" ca="1" si="271"/>
        <v>0</v>
      </c>
      <c r="W378" s="6">
        <f t="shared" ca="1" si="272"/>
        <v>0</v>
      </c>
      <c r="X378" s="8">
        <f t="shared" ca="1" si="273"/>
        <v>0</v>
      </c>
      <c r="Y378" s="8">
        <f t="shared" ca="1" si="274"/>
        <v>0</v>
      </c>
      <c r="Z378" s="61" t="e">
        <f ca="1">MATCH(P378,AC371:AC390,0)</f>
        <v>#N/A</v>
      </c>
      <c r="AB378">
        <v>8</v>
      </c>
      <c r="AC378" s="81" t="str">
        <f ca="1">INDEX(P371:P390,MATCH(LARGE(Y371:Y390,AB378),Y371:Y390,0))</f>
        <v>Atlethic Club</v>
      </c>
      <c r="AD378" s="85">
        <f ca="1">LOOKUP(AC378,P371:P390,Q371:Q390)</f>
        <v>0</v>
      </c>
      <c r="AE378" s="6">
        <f ca="1">LOOKUP(AC378,P371:P390,R371:R390)</f>
        <v>0</v>
      </c>
      <c r="AF378" s="6">
        <f ca="1">LOOKUP(AC378,P371:P390,S371:S390)</f>
        <v>0</v>
      </c>
      <c r="AG378" s="6">
        <f ca="1">LOOKUP(AC378,P371:P390,T371:T390)</f>
        <v>0</v>
      </c>
      <c r="AH378" s="6">
        <f ca="1">LOOKUP(AC378,P371:P390,U371:U390)</f>
        <v>0</v>
      </c>
      <c r="AI378" s="6">
        <f ca="1">LOOKUP(AC378,P371:P390,V371:V390)</f>
        <v>0</v>
      </c>
      <c r="AJ378" s="6">
        <f ca="1">LOOKUP(AC378,P371:P390,W371:W390)</f>
        <v>0</v>
      </c>
      <c r="AK378" s="8">
        <f ca="1">LOOKUP(AC378,P371:P390,X371:X390)</f>
        <v>0</v>
      </c>
      <c r="AL378" s="8">
        <f ca="1">LOOKUP(AC378,P371:P390,Y371:Y390)</f>
        <v>0</v>
      </c>
    </row>
    <row r="379" spans="5:38" x14ac:dyDescent="0.25">
      <c r="E379" s="81" t="str">
        <f t="shared" si="275"/>
        <v>Levante U.D.</v>
      </c>
      <c r="F379" s="85">
        <f ca="1">SUMIF(INDIRECT(F370),'1-Configuracion'!E379,INDIRECT(G370))+SUMIF(INDIRECT(H370),'1-Configuracion'!E379,INDIRECT(I370))</f>
        <v>0</v>
      </c>
      <c r="G379" s="6">
        <f ca="1">SUMIF(INDIRECT(F370),'1-Configuracion'!E379,INDIRECT(J370))+SUMIF(INDIRECT(H370),'1-Configuracion'!E379,INDIRECT(J370))</f>
        <v>0</v>
      </c>
      <c r="H379" s="6">
        <f t="shared" ca="1" si="276"/>
        <v>0</v>
      </c>
      <c r="I379" s="6">
        <f t="shared" ca="1" si="277"/>
        <v>0</v>
      </c>
      <c r="J379" s="6">
        <f t="shared" ca="1" si="278"/>
        <v>0</v>
      </c>
      <c r="K379" s="6">
        <f ca="1">SUMIF(INDIRECT(F370),'1-Configuracion'!E379,INDIRECT(K370))+SUMIF(INDIRECT(H370),'1-Configuracion'!E379,INDIRECT(L370))</f>
        <v>0</v>
      </c>
      <c r="L379" s="6">
        <f ca="1">SUMIF(INDIRECT(F370),'1-Configuracion'!E379,INDIRECT(L370))+SUMIF(INDIRECT(H370),'1-Configuracion'!E379,INDIRECT(K370))</f>
        <v>0</v>
      </c>
      <c r="M379" s="100">
        <f t="shared" ca="1" si="279"/>
        <v>0</v>
      </c>
      <c r="N379" s="56">
        <f t="shared" ca="1" si="280"/>
        <v>0</v>
      </c>
      <c r="P379" s="81" t="str">
        <f t="shared" si="281"/>
        <v>Levante U.D.</v>
      </c>
      <c r="Q379" s="85">
        <f t="shared" ca="1" si="282"/>
        <v>0</v>
      </c>
      <c r="R379" s="6">
        <f t="shared" ca="1" si="267"/>
        <v>0</v>
      </c>
      <c r="S379" s="6">
        <f t="shared" ca="1" si="268"/>
        <v>0</v>
      </c>
      <c r="T379" s="6">
        <f t="shared" ca="1" si="269"/>
        <v>0</v>
      </c>
      <c r="U379" s="6">
        <f t="shared" ca="1" si="270"/>
        <v>0</v>
      </c>
      <c r="V379" s="6">
        <f t="shared" ca="1" si="271"/>
        <v>0</v>
      </c>
      <c r="W379" s="6">
        <f t="shared" ca="1" si="272"/>
        <v>0</v>
      </c>
      <c r="X379" s="8">
        <f t="shared" ca="1" si="273"/>
        <v>0</v>
      </c>
      <c r="Y379" s="8">
        <f t="shared" ca="1" si="274"/>
        <v>0</v>
      </c>
      <c r="Z379" s="61" t="e">
        <f ca="1">MATCH(P379,AC371:AC390,0)</f>
        <v>#N/A</v>
      </c>
      <c r="AB379">
        <v>9</v>
      </c>
      <c r="AC379" s="81" t="str">
        <f ca="1">INDEX(P371:P390,MATCH(LARGE(Y371:Y390,AB379),Y371:Y390,0))</f>
        <v>Atlethic Club</v>
      </c>
      <c r="AD379" s="85">
        <f ca="1">LOOKUP(AC379,P371:P390,Q371:Q390)</f>
        <v>0</v>
      </c>
      <c r="AE379" s="6">
        <f ca="1">LOOKUP(AC379,P371:P390,R371:R390)</f>
        <v>0</v>
      </c>
      <c r="AF379" s="6">
        <f ca="1">LOOKUP(AC379,P371:P390,S371:S390)</f>
        <v>0</v>
      </c>
      <c r="AG379" s="6">
        <f ca="1">LOOKUP(AC379,P371:P390,T371:T390)</f>
        <v>0</v>
      </c>
      <c r="AH379" s="6">
        <f ca="1">LOOKUP(AC379,P371:P390,U371:U390)</f>
        <v>0</v>
      </c>
      <c r="AI379" s="6">
        <f ca="1">LOOKUP(AC379,P371:P390,V371:V390)</f>
        <v>0</v>
      </c>
      <c r="AJ379" s="6">
        <f ca="1">LOOKUP(AC379,P371:P390,W371:W390)</f>
        <v>0</v>
      </c>
      <c r="AK379" s="8">
        <f ca="1">LOOKUP(AC379,P371:P390,X371:X390)</f>
        <v>0</v>
      </c>
      <c r="AL379" s="8">
        <f ca="1">LOOKUP(AC379,P371:P390,Y371:Y390)</f>
        <v>0</v>
      </c>
    </row>
    <row r="380" spans="5:38" x14ac:dyDescent="0.25">
      <c r="E380" s="81" t="str">
        <f t="shared" si="275"/>
        <v>Málaga C.F.</v>
      </c>
      <c r="F380" s="85">
        <f ca="1">SUMIF(INDIRECT(F370),'1-Configuracion'!E380,INDIRECT(G370))+SUMIF(INDIRECT(H370),'1-Configuracion'!E380,INDIRECT(I370))</f>
        <v>0</v>
      </c>
      <c r="G380" s="6">
        <f ca="1">SUMIF(INDIRECT(F370),'1-Configuracion'!E380,INDIRECT(J370))+SUMIF(INDIRECT(H370),'1-Configuracion'!E380,INDIRECT(J370))</f>
        <v>0</v>
      </c>
      <c r="H380" s="6">
        <f t="shared" ca="1" si="276"/>
        <v>0</v>
      </c>
      <c r="I380" s="6">
        <f t="shared" ca="1" si="277"/>
        <v>0</v>
      </c>
      <c r="J380" s="6">
        <f t="shared" ca="1" si="278"/>
        <v>0</v>
      </c>
      <c r="K380" s="6">
        <f ca="1">SUMIF(INDIRECT(F370),'1-Configuracion'!E380,INDIRECT(K370))+SUMIF(INDIRECT(H370),'1-Configuracion'!E380,INDIRECT(L370))</f>
        <v>0</v>
      </c>
      <c r="L380" s="6">
        <f ca="1">SUMIF(INDIRECT(F370),'1-Configuracion'!E380,INDIRECT(L370))+SUMIF(INDIRECT(H370),'1-Configuracion'!E380,INDIRECT(K370))</f>
        <v>0</v>
      </c>
      <c r="M380" s="100">
        <f t="shared" ca="1" si="279"/>
        <v>0</v>
      </c>
      <c r="N380" s="56">
        <f t="shared" ca="1" si="280"/>
        <v>0</v>
      </c>
      <c r="P380" s="81" t="str">
        <f t="shared" si="281"/>
        <v>Málaga C.F.</v>
      </c>
      <c r="Q380" s="85">
        <f t="shared" ca="1" si="282"/>
        <v>0</v>
      </c>
      <c r="R380" s="6">
        <f t="shared" ca="1" si="267"/>
        <v>0</v>
      </c>
      <c r="S380" s="6">
        <f t="shared" ca="1" si="268"/>
        <v>0</v>
      </c>
      <c r="T380" s="6">
        <f t="shared" ca="1" si="269"/>
        <v>0</v>
      </c>
      <c r="U380" s="6">
        <f t="shared" ca="1" si="270"/>
        <v>0</v>
      </c>
      <c r="V380" s="6">
        <f t="shared" ca="1" si="271"/>
        <v>0</v>
      </c>
      <c r="W380" s="6">
        <f t="shared" ca="1" si="272"/>
        <v>0</v>
      </c>
      <c r="X380" s="8">
        <f t="shared" ca="1" si="273"/>
        <v>0</v>
      </c>
      <c r="Y380" s="8">
        <f t="shared" ca="1" si="274"/>
        <v>0</v>
      </c>
      <c r="Z380" s="61" t="e">
        <f ca="1">MATCH(P380,AC371:AC390,0)</f>
        <v>#N/A</v>
      </c>
      <c r="AB380">
        <v>10</v>
      </c>
      <c r="AC380" s="81" t="str">
        <f ca="1">INDEX(P371:P390,MATCH(LARGE(Y371:Y390,AB380),Y371:Y390,0))</f>
        <v>Atlethic Club</v>
      </c>
      <c r="AD380" s="85">
        <f ca="1">LOOKUP(AC380,P371:P390,Q371:Q390)</f>
        <v>0</v>
      </c>
      <c r="AE380" s="6">
        <f ca="1">LOOKUP(AC380,P371:P390,R371:R390)</f>
        <v>0</v>
      </c>
      <c r="AF380" s="6">
        <f ca="1">LOOKUP(AC380,P371:P390,S371:S390)</f>
        <v>0</v>
      </c>
      <c r="AG380" s="6">
        <f ca="1">LOOKUP(AC380,P371:P390,T371:T390)</f>
        <v>0</v>
      </c>
      <c r="AH380" s="6">
        <f ca="1">LOOKUP(AC380,P371:P390,U371:U390)</f>
        <v>0</v>
      </c>
      <c r="AI380" s="6">
        <f ca="1">LOOKUP(AC380,P371:P390,V371:V390)</f>
        <v>0</v>
      </c>
      <c r="AJ380" s="6">
        <f ca="1">LOOKUP(AC380,P371:P390,W371:W390)</f>
        <v>0</v>
      </c>
      <c r="AK380" s="8">
        <f ca="1">LOOKUP(AC380,P371:P390,X371:X390)</f>
        <v>0</v>
      </c>
      <c r="AL380" s="8">
        <f ca="1">LOOKUP(AC380,P371:P390,Y371:Y390)</f>
        <v>0</v>
      </c>
    </row>
    <row r="381" spans="5:38" x14ac:dyDescent="0.25">
      <c r="E381" s="81" t="str">
        <f t="shared" si="275"/>
        <v>R.C.D. Español</v>
      </c>
      <c r="F381" s="85">
        <f ca="1">SUMIF(INDIRECT(F370),'1-Configuracion'!E381,INDIRECT(G370))+SUMIF(INDIRECT(H370),'1-Configuracion'!E381,INDIRECT(I370))</f>
        <v>0</v>
      </c>
      <c r="G381" s="6">
        <f ca="1">SUMIF(INDIRECT(F370),'1-Configuracion'!E381,INDIRECT(J370))+SUMIF(INDIRECT(H370),'1-Configuracion'!E381,INDIRECT(J370))</f>
        <v>0</v>
      </c>
      <c r="H381" s="6">
        <f t="shared" ca="1" si="276"/>
        <v>0</v>
      </c>
      <c r="I381" s="6">
        <f t="shared" ca="1" si="277"/>
        <v>0</v>
      </c>
      <c r="J381" s="6">
        <f t="shared" ca="1" si="278"/>
        <v>0</v>
      </c>
      <c r="K381" s="6">
        <f ca="1">SUMIF(INDIRECT(F370),'1-Configuracion'!E381,INDIRECT(K370))+SUMIF(INDIRECT(H370),'1-Configuracion'!E381,INDIRECT(L370))</f>
        <v>0</v>
      </c>
      <c r="L381" s="6">
        <f ca="1">SUMIF(INDIRECT(F370),'1-Configuracion'!E381,INDIRECT(L370))+SUMIF(INDIRECT(H370),'1-Configuracion'!E381,INDIRECT(K370))</f>
        <v>0</v>
      </c>
      <c r="M381" s="100">
        <f t="shared" ca="1" si="279"/>
        <v>0</v>
      </c>
      <c r="N381" s="56">
        <f t="shared" ca="1" si="280"/>
        <v>0</v>
      </c>
      <c r="P381" s="81" t="str">
        <f t="shared" si="281"/>
        <v>R.C.D. Español</v>
      </c>
      <c r="Q381" s="85">
        <f t="shared" ca="1" si="282"/>
        <v>0</v>
      </c>
      <c r="R381" s="6">
        <f t="shared" ca="1" si="267"/>
        <v>0</v>
      </c>
      <c r="S381" s="6">
        <f t="shared" ca="1" si="268"/>
        <v>0</v>
      </c>
      <c r="T381" s="6">
        <f t="shared" ca="1" si="269"/>
        <v>0</v>
      </c>
      <c r="U381" s="6">
        <f t="shared" ca="1" si="270"/>
        <v>0</v>
      </c>
      <c r="V381" s="6">
        <f t="shared" ca="1" si="271"/>
        <v>0</v>
      </c>
      <c r="W381" s="6">
        <f t="shared" ca="1" si="272"/>
        <v>0</v>
      </c>
      <c r="X381" s="8">
        <f t="shared" ca="1" si="273"/>
        <v>0</v>
      </c>
      <c r="Y381" s="8">
        <f t="shared" ca="1" si="274"/>
        <v>0</v>
      </c>
      <c r="Z381" s="61" t="e">
        <f ca="1">MATCH(P381,AC371:AC390,0)</f>
        <v>#N/A</v>
      </c>
      <c r="AB381">
        <v>11</v>
      </c>
      <c r="AC381" s="81" t="str">
        <f ca="1">INDEX(P371:P390,MATCH(LARGE(Y371:Y390,AB381),Y371:Y390,0))</f>
        <v>Atlethic Club</v>
      </c>
      <c r="AD381" s="85">
        <f ca="1">LOOKUP(AC381,P371:P390,Q371:Q390)</f>
        <v>0</v>
      </c>
      <c r="AE381" s="6">
        <f ca="1">LOOKUP(AC381,P371:P390,R371:R390)</f>
        <v>0</v>
      </c>
      <c r="AF381" s="6">
        <f ca="1">LOOKUP(AC381,P371:P390,S371:S390)</f>
        <v>0</v>
      </c>
      <c r="AG381" s="6">
        <f ca="1">LOOKUP(AC381,P371:P390,T371:T390)</f>
        <v>0</v>
      </c>
      <c r="AH381" s="6">
        <f ca="1">LOOKUP(AC381,P371:P390,U371:U390)</f>
        <v>0</v>
      </c>
      <c r="AI381" s="6">
        <f ca="1">LOOKUP(AC381,P371:P390,V371:V390)</f>
        <v>0</v>
      </c>
      <c r="AJ381" s="6">
        <f ca="1">LOOKUP(AC381,P371:P390,W371:W390)</f>
        <v>0</v>
      </c>
      <c r="AK381" s="8">
        <f ca="1">LOOKUP(AC381,P371:P390,X371:X390)</f>
        <v>0</v>
      </c>
      <c r="AL381" s="8">
        <f ca="1">LOOKUP(AC381,P371:P390,Y371:Y390)</f>
        <v>0</v>
      </c>
    </row>
    <row r="382" spans="5:38" x14ac:dyDescent="0.25">
      <c r="E382" s="81" t="str">
        <f t="shared" si="275"/>
        <v>R.C.D.Mallorca</v>
      </c>
      <c r="F382" s="85">
        <f ca="1">SUMIF(INDIRECT(F370),'1-Configuracion'!E382,INDIRECT(G370))+SUMIF(INDIRECT(H370),'1-Configuracion'!E382,INDIRECT(I370))</f>
        <v>0</v>
      </c>
      <c r="G382" s="6">
        <f ca="1">SUMIF(INDIRECT(F370),'1-Configuracion'!E382,INDIRECT(J370))+SUMIF(INDIRECT(H370),'1-Configuracion'!E382,INDIRECT(J370))</f>
        <v>0</v>
      </c>
      <c r="H382" s="6">
        <f t="shared" ca="1" si="276"/>
        <v>0</v>
      </c>
      <c r="I382" s="6">
        <f t="shared" ca="1" si="277"/>
        <v>0</v>
      </c>
      <c r="J382" s="6">
        <f t="shared" ca="1" si="278"/>
        <v>0</v>
      </c>
      <c r="K382" s="6">
        <f ca="1">SUMIF(INDIRECT(F370),'1-Configuracion'!E382,INDIRECT(K370))+SUMIF(INDIRECT(H370),'1-Configuracion'!E382,INDIRECT(L370))</f>
        <v>0</v>
      </c>
      <c r="L382" s="6">
        <f ca="1">SUMIF(INDIRECT(F370),'1-Configuracion'!E382,INDIRECT(L370))+SUMIF(INDIRECT(H370),'1-Configuracion'!E382,INDIRECT(K370))</f>
        <v>0</v>
      </c>
      <c r="M382" s="100">
        <f t="shared" ca="1" si="279"/>
        <v>0</v>
      </c>
      <c r="N382" s="56">
        <f t="shared" ca="1" si="280"/>
        <v>0</v>
      </c>
      <c r="P382" s="81" t="str">
        <f t="shared" si="281"/>
        <v>R.C.D.Mallorca</v>
      </c>
      <c r="Q382" s="85">
        <f t="shared" ca="1" si="282"/>
        <v>0</v>
      </c>
      <c r="R382" s="6">
        <f t="shared" ca="1" si="267"/>
        <v>0</v>
      </c>
      <c r="S382" s="6">
        <f t="shared" ca="1" si="268"/>
        <v>0</v>
      </c>
      <c r="T382" s="6">
        <f t="shared" ca="1" si="269"/>
        <v>0</v>
      </c>
      <c r="U382" s="6">
        <f t="shared" ca="1" si="270"/>
        <v>0</v>
      </c>
      <c r="V382" s="6">
        <f t="shared" ca="1" si="271"/>
        <v>0</v>
      </c>
      <c r="W382" s="6">
        <f t="shared" ca="1" si="272"/>
        <v>0</v>
      </c>
      <c r="X382" s="8">
        <f t="shared" ca="1" si="273"/>
        <v>0</v>
      </c>
      <c r="Y382" s="8">
        <f t="shared" ca="1" si="274"/>
        <v>0</v>
      </c>
      <c r="Z382" s="61" t="e">
        <f ca="1">MATCH(P382,AC371:AC390,0)</f>
        <v>#N/A</v>
      </c>
      <c r="AB382">
        <v>12</v>
      </c>
      <c r="AC382" s="81" t="str">
        <f ca="1">INDEX(P371:P390,MATCH(LARGE(Y371:Y390,AB382),Y371:Y390,0))</f>
        <v>Atlethic Club</v>
      </c>
      <c r="AD382" s="85">
        <f ca="1">LOOKUP(AC382,P371:P390,Q371:Q390)</f>
        <v>0</v>
      </c>
      <c r="AE382" s="6">
        <f ca="1">LOOKUP(AC382,P371:P390,R371:R390)</f>
        <v>0</v>
      </c>
      <c r="AF382" s="6">
        <f ca="1">LOOKUP(AC382,P371:P390,S371:S390)</f>
        <v>0</v>
      </c>
      <c r="AG382" s="6">
        <f ca="1">LOOKUP(AC382,P371:P390,T371:T390)</f>
        <v>0</v>
      </c>
      <c r="AH382" s="6">
        <f ca="1">LOOKUP(AC382,P371:P390,U371:U390)</f>
        <v>0</v>
      </c>
      <c r="AI382" s="6">
        <f ca="1">LOOKUP(AC382,P371:P390,V371:V390)</f>
        <v>0</v>
      </c>
      <c r="AJ382" s="6">
        <f ca="1">LOOKUP(AC382,P371:P390,W371:W390)</f>
        <v>0</v>
      </c>
      <c r="AK382" s="8">
        <f ca="1">LOOKUP(AC382,P371:P390,X371:X390)</f>
        <v>0</v>
      </c>
      <c r="AL382" s="8">
        <f ca="1">LOOKUP(AC382,P371:P390,Y371:Y390)</f>
        <v>0</v>
      </c>
    </row>
    <row r="383" spans="5:38" x14ac:dyDescent="0.25">
      <c r="E383" s="81" t="str">
        <f t="shared" si="275"/>
        <v>Rayo Vallecano</v>
      </c>
      <c r="F383" s="85">
        <f ca="1">SUMIF(INDIRECT(F370),'1-Configuracion'!E383,INDIRECT(G370))+SUMIF(INDIRECT(H370),'1-Configuracion'!E383,INDIRECT(I370))</f>
        <v>0</v>
      </c>
      <c r="G383" s="6">
        <f ca="1">SUMIF(INDIRECT(F370),'1-Configuracion'!E383,INDIRECT(J370))+SUMIF(INDIRECT(H370),'1-Configuracion'!E383,INDIRECT(J370))</f>
        <v>0</v>
      </c>
      <c r="H383" s="6">
        <f t="shared" ca="1" si="276"/>
        <v>0</v>
      </c>
      <c r="I383" s="6">
        <f t="shared" ca="1" si="277"/>
        <v>0</v>
      </c>
      <c r="J383" s="6">
        <f t="shared" ca="1" si="278"/>
        <v>0</v>
      </c>
      <c r="K383" s="6">
        <f ca="1">SUMIF(INDIRECT(F370),'1-Configuracion'!E383,INDIRECT(K370))+SUMIF(INDIRECT(H370),'1-Configuracion'!E383,INDIRECT(L370))</f>
        <v>0</v>
      </c>
      <c r="L383" s="6">
        <f ca="1">SUMIF(INDIRECT(F370),'1-Configuracion'!E383,INDIRECT(L370))+SUMIF(INDIRECT(H370),'1-Configuracion'!E383,INDIRECT(K370))</f>
        <v>0</v>
      </c>
      <c r="M383" s="100">
        <f t="shared" ca="1" si="279"/>
        <v>0</v>
      </c>
      <c r="N383" s="56">
        <f t="shared" ca="1" si="280"/>
        <v>0</v>
      </c>
      <c r="P383" s="81" t="str">
        <f t="shared" si="281"/>
        <v>Rayo Vallecano</v>
      </c>
      <c r="Q383" s="85">
        <f t="shared" ca="1" si="282"/>
        <v>0</v>
      </c>
      <c r="R383" s="6">
        <f t="shared" ca="1" si="267"/>
        <v>0</v>
      </c>
      <c r="S383" s="6">
        <f t="shared" ca="1" si="268"/>
        <v>0</v>
      </c>
      <c r="T383" s="6">
        <f t="shared" ca="1" si="269"/>
        <v>0</v>
      </c>
      <c r="U383" s="6">
        <f t="shared" ca="1" si="270"/>
        <v>0</v>
      </c>
      <c r="V383" s="6">
        <f t="shared" ca="1" si="271"/>
        <v>0</v>
      </c>
      <c r="W383" s="6">
        <f t="shared" ca="1" si="272"/>
        <v>0</v>
      </c>
      <c r="X383" s="8">
        <f t="shared" ca="1" si="273"/>
        <v>0</v>
      </c>
      <c r="Y383" s="8">
        <f t="shared" ca="1" si="274"/>
        <v>0</v>
      </c>
      <c r="Z383" s="61" t="e">
        <f ca="1">MATCH(P383,AC371:AC390,0)</f>
        <v>#N/A</v>
      </c>
      <c r="AB383">
        <v>13</v>
      </c>
      <c r="AC383" s="81" t="str">
        <f ca="1">INDEX(P371:P390,MATCH(LARGE(Y371:Y390,AB383),Y371:Y390,0))</f>
        <v>Atlethic Club</v>
      </c>
      <c r="AD383" s="85">
        <f ca="1">LOOKUP(AC383,P371:P390,Q371:Q390)</f>
        <v>0</v>
      </c>
      <c r="AE383" s="6">
        <f ca="1">LOOKUP(AC383,P371:P390,R371:R390)</f>
        <v>0</v>
      </c>
      <c r="AF383" s="6">
        <f ca="1">LOOKUP(AC383,P371:P390,S371:S390)</f>
        <v>0</v>
      </c>
      <c r="AG383" s="6">
        <f ca="1">LOOKUP(AC383,P371:P390,T371:T390)</f>
        <v>0</v>
      </c>
      <c r="AH383" s="6">
        <f ca="1">LOOKUP(AC383,P371:P390,U371:U390)</f>
        <v>0</v>
      </c>
      <c r="AI383" s="6">
        <f ca="1">LOOKUP(AC383,P371:P390,V371:V390)</f>
        <v>0</v>
      </c>
      <c r="AJ383" s="6">
        <f ca="1">LOOKUP(AC383,P371:P390,W371:W390)</f>
        <v>0</v>
      </c>
      <c r="AK383" s="8">
        <f ca="1">LOOKUP(AC383,P371:P390,X371:X390)</f>
        <v>0</v>
      </c>
      <c r="AL383" s="8">
        <f ca="1">LOOKUP(AC383,P371:P390,Y371:Y390)</f>
        <v>0</v>
      </c>
    </row>
    <row r="384" spans="5:38" x14ac:dyDescent="0.25">
      <c r="E384" s="81" t="str">
        <f t="shared" si="275"/>
        <v>Real Betis Balompié</v>
      </c>
      <c r="F384" s="85">
        <f ca="1">SUMIF(INDIRECT(F370),'1-Configuracion'!E384,INDIRECT(G370))+SUMIF(INDIRECT(H370),'1-Configuracion'!E384,INDIRECT(I370))</f>
        <v>0</v>
      </c>
      <c r="G384" s="6">
        <f ca="1">SUMIF(INDIRECT(F370),'1-Configuracion'!E384,INDIRECT(J370))+SUMIF(INDIRECT(H370),'1-Configuracion'!E384,INDIRECT(J370))</f>
        <v>0</v>
      </c>
      <c r="H384" s="6">
        <f t="shared" ca="1" si="276"/>
        <v>0</v>
      </c>
      <c r="I384" s="6">
        <f t="shared" ca="1" si="277"/>
        <v>0</v>
      </c>
      <c r="J384" s="6">
        <f t="shared" ca="1" si="278"/>
        <v>0</v>
      </c>
      <c r="K384" s="6">
        <f ca="1">SUMIF(INDIRECT(F370),'1-Configuracion'!E384,INDIRECT(K370))+SUMIF(INDIRECT(H370),'1-Configuracion'!E384,INDIRECT(L370))</f>
        <v>0</v>
      </c>
      <c r="L384" s="6">
        <f ca="1">SUMIF(INDIRECT(F370),'1-Configuracion'!E384,INDIRECT(L370))+SUMIF(INDIRECT(H370),'1-Configuracion'!E384,INDIRECT(K370))</f>
        <v>0</v>
      </c>
      <c r="M384" s="100">
        <f t="shared" ca="1" si="279"/>
        <v>0</v>
      </c>
      <c r="N384" s="56">
        <f t="shared" ca="1" si="280"/>
        <v>0</v>
      </c>
      <c r="P384" s="81" t="str">
        <f t="shared" si="281"/>
        <v>Real Betis Balompié</v>
      </c>
      <c r="Q384" s="85">
        <f t="shared" ca="1" si="282"/>
        <v>0</v>
      </c>
      <c r="R384" s="6">
        <f t="shared" ca="1" si="267"/>
        <v>0</v>
      </c>
      <c r="S384" s="6">
        <f t="shared" ca="1" si="268"/>
        <v>0</v>
      </c>
      <c r="T384" s="6">
        <f t="shared" ca="1" si="269"/>
        <v>0</v>
      </c>
      <c r="U384" s="6">
        <f t="shared" ca="1" si="270"/>
        <v>0</v>
      </c>
      <c r="V384" s="6">
        <f t="shared" ca="1" si="271"/>
        <v>0</v>
      </c>
      <c r="W384" s="6">
        <f t="shared" ca="1" si="272"/>
        <v>0</v>
      </c>
      <c r="X384" s="8">
        <f t="shared" ca="1" si="273"/>
        <v>0</v>
      </c>
      <c r="Y384" s="8">
        <f t="shared" ca="1" si="274"/>
        <v>0</v>
      </c>
      <c r="Z384" s="61" t="e">
        <f ca="1">MATCH(P384,AC371:AC390,0)</f>
        <v>#N/A</v>
      </c>
      <c r="AB384">
        <v>14</v>
      </c>
      <c r="AC384" s="81" t="str">
        <f ca="1">INDEX(P371:P390,MATCH(LARGE(Y371:Y390,AB384),Y371:Y390,0))</f>
        <v>Atlethic Club</v>
      </c>
      <c r="AD384" s="85">
        <f ca="1">LOOKUP(AC384,P371:P390,Q371:Q390)</f>
        <v>0</v>
      </c>
      <c r="AE384" s="6">
        <f ca="1">LOOKUP(AC384,P371:P390,R371:R390)</f>
        <v>0</v>
      </c>
      <c r="AF384" s="6">
        <f ca="1">LOOKUP(AC384,P371:P390,S371:S390)</f>
        <v>0</v>
      </c>
      <c r="AG384" s="6">
        <f ca="1">LOOKUP(AC384,P371:P390,T371:T390)</f>
        <v>0</v>
      </c>
      <c r="AH384" s="6">
        <f ca="1">LOOKUP(AC384,P371:P390,U371:U390)</f>
        <v>0</v>
      </c>
      <c r="AI384" s="6">
        <f ca="1">LOOKUP(AC384,P371:P390,V371:V390)</f>
        <v>0</v>
      </c>
      <c r="AJ384" s="6">
        <f ca="1">LOOKUP(AC384,P371:P390,W371:W390)</f>
        <v>0</v>
      </c>
      <c r="AK384" s="8">
        <f ca="1">LOOKUP(AC384,P371:P390,X371:X390)</f>
        <v>0</v>
      </c>
      <c r="AL384" s="8">
        <f ca="1">LOOKUP(AC384,P371:P390,Y371:Y390)</f>
        <v>0</v>
      </c>
    </row>
    <row r="385" spans="5:38" x14ac:dyDescent="0.25">
      <c r="E385" s="81" t="str">
        <f t="shared" si="275"/>
        <v>Real Madrid</v>
      </c>
      <c r="F385" s="85">
        <f ca="1">SUMIF(INDIRECT(F370),'1-Configuracion'!E385,INDIRECT(G370))+SUMIF(INDIRECT(H370),'1-Configuracion'!E385,INDIRECT(I370))</f>
        <v>0</v>
      </c>
      <c r="G385" s="6">
        <f ca="1">SUMIF(INDIRECT(F370),'1-Configuracion'!E385,INDIRECT(J370))+SUMIF(INDIRECT(H370),'1-Configuracion'!E385,INDIRECT(J370))</f>
        <v>0</v>
      </c>
      <c r="H385" s="6">
        <f t="shared" ca="1" si="276"/>
        <v>0</v>
      </c>
      <c r="I385" s="6">
        <f t="shared" ca="1" si="277"/>
        <v>0</v>
      </c>
      <c r="J385" s="6">
        <f t="shared" ca="1" si="278"/>
        <v>0</v>
      </c>
      <c r="K385" s="6">
        <f ca="1">SUMIF(INDIRECT(F370),'1-Configuracion'!E385,INDIRECT(K370))+SUMIF(INDIRECT(H370),'1-Configuracion'!E385,INDIRECT(L370))</f>
        <v>0</v>
      </c>
      <c r="L385" s="6">
        <f ca="1">SUMIF(INDIRECT(F370),'1-Configuracion'!E385,INDIRECT(L370))+SUMIF(INDIRECT(H370),'1-Configuracion'!E385,INDIRECT(K370))</f>
        <v>0</v>
      </c>
      <c r="M385" s="100">
        <f t="shared" ca="1" si="279"/>
        <v>0</v>
      </c>
      <c r="N385" s="56">
        <f t="shared" ca="1" si="280"/>
        <v>0</v>
      </c>
      <c r="P385" s="81" t="str">
        <f t="shared" si="281"/>
        <v>Real Madrid</v>
      </c>
      <c r="Q385" s="85">
        <f t="shared" ca="1" si="282"/>
        <v>0</v>
      </c>
      <c r="R385" s="6">
        <f t="shared" ca="1" si="267"/>
        <v>0</v>
      </c>
      <c r="S385" s="6">
        <f t="shared" ca="1" si="268"/>
        <v>0</v>
      </c>
      <c r="T385" s="6">
        <f t="shared" ca="1" si="269"/>
        <v>0</v>
      </c>
      <c r="U385" s="6">
        <f t="shared" ca="1" si="270"/>
        <v>0</v>
      </c>
      <c r="V385" s="6">
        <f t="shared" ca="1" si="271"/>
        <v>0</v>
      </c>
      <c r="W385" s="6">
        <f t="shared" ca="1" si="272"/>
        <v>0</v>
      </c>
      <c r="X385" s="8">
        <f t="shared" ca="1" si="273"/>
        <v>0</v>
      </c>
      <c r="Y385" s="8">
        <f t="shared" ca="1" si="274"/>
        <v>0</v>
      </c>
      <c r="Z385" s="61" t="e">
        <f ca="1">MATCH(P385,AC371:AC390,0)</f>
        <v>#N/A</v>
      </c>
      <c r="AB385">
        <v>15</v>
      </c>
      <c r="AC385" s="81" t="str">
        <f ca="1">INDEX(P371:P390,MATCH(LARGE(Y371:Y390,AB385),Y371:Y390,0))</f>
        <v>Atlethic Club</v>
      </c>
      <c r="AD385" s="85">
        <f ca="1">LOOKUP(AC385,P371:P390,Q371:Q390)</f>
        <v>0</v>
      </c>
      <c r="AE385" s="6">
        <f ca="1">LOOKUP(AC385,P371:P390,R371:R390)</f>
        <v>0</v>
      </c>
      <c r="AF385" s="6">
        <f ca="1">LOOKUP(AC385,P371:P390,S371:S390)</f>
        <v>0</v>
      </c>
      <c r="AG385" s="6">
        <f ca="1">LOOKUP(AC385,P371:P390,T371:T390)</f>
        <v>0</v>
      </c>
      <c r="AH385" s="6">
        <f ca="1">LOOKUP(AC385,P371:P390,U371:U390)</f>
        <v>0</v>
      </c>
      <c r="AI385" s="6">
        <f ca="1">LOOKUP(AC385,P371:P390,V371:V390)</f>
        <v>0</v>
      </c>
      <c r="AJ385" s="6">
        <f ca="1">LOOKUP(AC385,P371:P390,W371:W390)</f>
        <v>0</v>
      </c>
      <c r="AK385" s="8">
        <f ca="1">LOOKUP(AC385,P371:P390,X371:X390)</f>
        <v>0</v>
      </c>
      <c r="AL385" s="8">
        <f ca="1">LOOKUP(AC385,P371:P390,Y371:Y390)</f>
        <v>0</v>
      </c>
    </row>
    <row r="386" spans="5:38" x14ac:dyDescent="0.25">
      <c r="E386" s="81" t="str">
        <f t="shared" si="275"/>
        <v>Real Sociedad</v>
      </c>
      <c r="F386" s="85">
        <f ca="1">SUMIF(INDIRECT(F370),'1-Configuracion'!E386,INDIRECT(G370))+SUMIF(INDIRECT(H370),'1-Configuracion'!E386,INDIRECT(I370))</f>
        <v>0</v>
      </c>
      <c r="G386" s="6">
        <f ca="1">SUMIF(INDIRECT(F370),'1-Configuracion'!E386,INDIRECT(J370))+SUMIF(INDIRECT(H370),'1-Configuracion'!E386,INDIRECT(J370))</f>
        <v>0</v>
      </c>
      <c r="H386" s="6">
        <f t="shared" ca="1" si="276"/>
        <v>0</v>
      </c>
      <c r="I386" s="6">
        <f t="shared" ca="1" si="277"/>
        <v>0</v>
      </c>
      <c r="J386" s="6">
        <f t="shared" ca="1" si="278"/>
        <v>0</v>
      </c>
      <c r="K386" s="6">
        <f ca="1">SUMIF(INDIRECT(F370),'1-Configuracion'!E386,INDIRECT(K370))+SUMIF(INDIRECT(H370),'1-Configuracion'!E386,INDIRECT(L370))</f>
        <v>0</v>
      </c>
      <c r="L386" s="6">
        <f ca="1">SUMIF(INDIRECT(F370),'1-Configuracion'!E386,INDIRECT(L370))+SUMIF(INDIRECT(H370),'1-Configuracion'!E386,INDIRECT(K370))</f>
        <v>0</v>
      </c>
      <c r="M386" s="100">
        <f t="shared" ca="1" si="279"/>
        <v>0</v>
      </c>
      <c r="N386" s="56">
        <f t="shared" ca="1" si="280"/>
        <v>0</v>
      </c>
      <c r="P386" s="81" t="str">
        <f t="shared" si="281"/>
        <v>Real Sociedad</v>
      </c>
      <c r="Q386" s="85">
        <f t="shared" ca="1" si="282"/>
        <v>0</v>
      </c>
      <c r="R386" s="6">
        <f t="shared" ca="1" si="267"/>
        <v>0</v>
      </c>
      <c r="S386" s="6">
        <f t="shared" ca="1" si="268"/>
        <v>0</v>
      </c>
      <c r="T386" s="6">
        <f t="shared" ca="1" si="269"/>
        <v>0</v>
      </c>
      <c r="U386" s="6">
        <f t="shared" ca="1" si="270"/>
        <v>0</v>
      </c>
      <c r="V386" s="6">
        <f t="shared" ca="1" si="271"/>
        <v>0</v>
      </c>
      <c r="W386" s="6">
        <f t="shared" ca="1" si="272"/>
        <v>0</v>
      </c>
      <c r="X386" s="8">
        <f t="shared" ca="1" si="273"/>
        <v>0</v>
      </c>
      <c r="Y386" s="8">
        <f t="shared" ca="1" si="274"/>
        <v>0</v>
      </c>
      <c r="Z386" s="61" t="e">
        <f ca="1">MATCH(P386,AC371:AC390,0)</f>
        <v>#N/A</v>
      </c>
      <c r="AB386">
        <v>16</v>
      </c>
      <c r="AC386" s="81" t="str">
        <f ca="1">INDEX(P371:P390,MATCH(LARGE(Y371:Y390,AB386),Y371:Y390,0))</f>
        <v>Atlethic Club</v>
      </c>
      <c r="AD386" s="85">
        <f ca="1">LOOKUP(AC386,P371:P390,Q371:Q390)</f>
        <v>0</v>
      </c>
      <c r="AE386" s="6">
        <f ca="1">LOOKUP(AC386,P371:P390,R371:R390)</f>
        <v>0</v>
      </c>
      <c r="AF386" s="6">
        <f ca="1">LOOKUP(AC386,P371:P390,S371:S390)</f>
        <v>0</v>
      </c>
      <c r="AG386" s="6">
        <f ca="1">LOOKUP(AC386,P371:P390,T371:T390)</f>
        <v>0</v>
      </c>
      <c r="AH386" s="6">
        <f ca="1">LOOKUP(AC386,P371:P390,U371:U390)</f>
        <v>0</v>
      </c>
      <c r="AI386" s="6">
        <f ca="1">LOOKUP(AC386,P371:P390,V371:V390)</f>
        <v>0</v>
      </c>
      <c r="AJ386" s="6">
        <f ca="1">LOOKUP(AC386,P371:P390,W371:W390)</f>
        <v>0</v>
      </c>
      <c r="AK386" s="8">
        <f ca="1">LOOKUP(AC386,P371:P390,X371:X390)</f>
        <v>0</v>
      </c>
      <c r="AL386" s="8">
        <f ca="1">LOOKUP(AC386,P371:P390,Y371:Y390)</f>
        <v>0</v>
      </c>
    </row>
    <row r="387" spans="5:38" x14ac:dyDescent="0.25">
      <c r="E387" s="81" t="str">
        <f t="shared" si="275"/>
        <v>Real Valladolid</v>
      </c>
      <c r="F387" s="85">
        <f ca="1">SUMIF(INDIRECT(F370),'1-Configuracion'!E387,INDIRECT(G370))+SUMIF(INDIRECT(H370),'1-Configuracion'!E387,INDIRECT(I370))</f>
        <v>0</v>
      </c>
      <c r="G387" s="6">
        <f ca="1">SUMIF(INDIRECT(F370),'1-Configuracion'!E387,INDIRECT(J370))+SUMIF(INDIRECT(H370),'1-Configuracion'!E387,INDIRECT(J370))</f>
        <v>0</v>
      </c>
      <c r="H387" s="6">
        <f t="shared" ca="1" si="276"/>
        <v>0</v>
      </c>
      <c r="I387" s="6">
        <f t="shared" ca="1" si="277"/>
        <v>0</v>
      </c>
      <c r="J387" s="6">
        <f t="shared" ca="1" si="278"/>
        <v>0</v>
      </c>
      <c r="K387" s="6">
        <f ca="1">SUMIF(INDIRECT(F370),'1-Configuracion'!E387,INDIRECT(K370))+SUMIF(INDIRECT(H370),'1-Configuracion'!E387,INDIRECT(L370))</f>
        <v>0</v>
      </c>
      <c r="L387" s="6">
        <f ca="1">SUMIF(INDIRECT(F370),'1-Configuracion'!E387,INDIRECT(L370))+SUMIF(INDIRECT(H370),'1-Configuracion'!E387,INDIRECT(K370))</f>
        <v>0</v>
      </c>
      <c r="M387" s="100">
        <f t="shared" ca="1" si="279"/>
        <v>0</v>
      </c>
      <c r="N387" s="56">
        <f t="shared" ca="1" si="280"/>
        <v>0</v>
      </c>
      <c r="P387" s="81" t="str">
        <f t="shared" si="281"/>
        <v>Real Valladolid</v>
      </c>
      <c r="Q387" s="85">
        <f t="shared" ca="1" si="282"/>
        <v>0</v>
      </c>
      <c r="R387" s="6">
        <f t="shared" ca="1" si="267"/>
        <v>0</v>
      </c>
      <c r="S387" s="6">
        <f t="shared" ca="1" si="268"/>
        <v>0</v>
      </c>
      <c r="T387" s="6">
        <f t="shared" ca="1" si="269"/>
        <v>0</v>
      </c>
      <c r="U387" s="6">
        <f t="shared" ca="1" si="270"/>
        <v>0</v>
      </c>
      <c r="V387" s="6">
        <f t="shared" ca="1" si="271"/>
        <v>0</v>
      </c>
      <c r="W387" s="6">
        <f t="shared" ca="1" si="272"/>
        <v>0</v>
      </c>
      <c r="X387" s="8">
        <f t="shared" ca="1" si="273"/>
        <v>0</v>
      </c>
      <c r="Y387" s="8">
        <f t="shared" ca="1" si="274"/>
        <v>0</v>
      </c>
      <c r="Z387" s="61" t="e">
        <f ca="1">MATCH(P387,AC371:AC390,0)</f>
        <v>#N/A</v>
      </c>
      <c r="AB387">
        <v>17</v>
      </c>
      <c r="AC387" s="81" t="str">
        <f ca="1">INDEX(P371:P390,MATCH(LARGE(Y371:Y390,AB387),Y371:Y390,0))</f>
        <v>Atlethic Club</v>
      </c>
      <c r="AD387" s="85">
        <f ca="1">LOOKUP(AC387,P371:P390,Q371:Q390)</f>
        <v>0</v>
      </c>
      <c r="AE387" s="6">
        <f ca="1">LOOKUP(AC387,P371:P390,R371:R390)</f>
        <v>0</v>
      </c>
      <c r="AF387" s="6">
        <f ca="1">LOOKUP(AC387,P371:P390,S371:S390)</f>
        <v>0</v>
      </c>
      <c r="AG387" s="6">
        <f ca="1">LOOKUP(AC387,P371:P390,T371:T390)</f>
        <v>0</v>
      </c>
      <c r="AH387" s="6">
        <f ca="1">LOOKUP(AC387,P371:P390,U371:U390)</f>
        <v>0</v>
      </c>
      <c r="AI387" s="6">
        <f ca="1">LOOKUP(AC387,P371:P390,V371:V390)</f>
        <v>0</v>
      </c>
      <c r="AJ387" s="6">
        <f ca="1">LOOKUP(AC387,P371:P390,W371:W390)</f>
        <v>0</v>
      </c>
      <c r="AK387" s="8">
        <f ca="1">LOOKUP(AC387,P371:P390,X371:X390)</f>
        <v>0</v>
      </c>
      <c r="AL387" s="8">
        <f ca="1">LOOKUP(AC387,P371:P390,Y371:Y390)</f>
        <v>0</v>
      </c>
    </row>
    <row r="388" spans="5:38" x14ac:dyDescent="0.25">
      <c r="E388" s="81" t="str">
        <f t="shared" si="275"/>
        <v>Real Zaragoza</v>
      </c>
      <c r="F388" s="85">
        <f ca="1">SUMIF(INDIRECT(F370),'1-Configuracion'!E388,INDIRECT(G370))+SUMIF(INDIRECT(H370),'1-Configuracion'!E388,INDIRECT(I370))</f>
        <v>0</v>
      </c>
      <c r="G388" s="6">
        <f ca="1">SUMIF(INDIRECT(F370),'1-Configuracion'!E388,INDIRECT(J370))+SUMIF(INDIRECT(H370),'1-Configuracion'!E388,INDIRECT(J370))</f>
        <v>0</v>
      </c>
      <c r="H388" s="6">
        <f t="shared" ca="1" si="276"/>
        <v>0</v>
      </c>
      <c r="I388" s="6">
        <f t="shared" ca="1" si="277"/>
        <v>0</v>
      </c>
      <c r="J388" s="6">
        <f t="shared" ca="1" si="278"/>
        <v>0</v>
      </c>
      <c r="K388" s="6">
        <f ca="1">SUMIF(INDIRECT(F370),'1-Configuracion'!E388,INDIRECT(K370))+SUMIF(INDIRECT(H370),'1-Configuracion'!E388,INDIRECT(L370))</f>
        <v>0</v>
      </c>
      <c r="L388" s="6">
        <f ca="1">SUMIF(INDIRECT(F370),'1-Configuracion'!E388,INDIRECT(L370))+SUMIF(INDIRECT(H370),'1-Configuracion'!E388,INDIRECT(K370))</f>
        <v>0</v>
      </c>
      <c r="M388" s="100">
        <f t="shared" ca="1" si="279"/>
        <v>0</v>
      </c>
      <c r="N388" s="56">
        <f t="shared" ca="1" si="280"/>
        <v>0</v>
      </c>
      <c r="P388" s="81" t="str">
        <f t="shared" si="281"/>
        <v>Real Zaragoza</v>
      </c>
      <c r="Q388" s="85">
        <f t="shared" ca="1" si="282"/>
        <v>0</v>
      </c>
      <c r="R388" s="6">
        <f t="shared" ca="1" si="267"/>
        <v>0</v>
      </c>
      <c r="S388" s="6">
        <f t="shared" ca="1" si="268"/>
        <v>0</v>
      </c>
      <c r="T388" s="6">
        <f t="shared" ca="1" si="269"/>
        <v>0</v>
      </c>
      <c r="U388" s="6">
        <f t="shared" ca="1" si="270"/>
        <v>0</v>
      </c>
      <c r="V388" s="6">
        <f t="shared" ca="1" si="271"/>
        <v>0</v>
      </c>
      <c r="W388" s="6">
        <f t="shared" ca="1" si="272"/>
        <v>0</v>
      </c>
      <c r="X388" s="8">
        <f t="shared" ca="1" si="273"/>
        <v>0</v>
      </c>
      <c r="Y388" s="8">
        <f t="shared" ca="1" si="274"/>
        <v>0</v>
      </c>
      <c r="Z388" s="61" t="e">
        <f ca="1">MATCH(P388,AC371:AC390,0)</f>
        <v>#N/A</v>
      </c>
      <c r="AB388">
        <v>18</v>
      </c>
      <c r="AC388" s="81" t="str">
        <f ca="1">INDEX(P371:P390,MATCH(LARGE(Y371:Y390,AB388),Y371:Y390,0))</f>
        <v>Atlethic Club</v>
      </c>
      <c r="AD388" s="85">
        <f ca="1">LOOKUP(AC388,P371:P390,Q371:Q390)</f>
        <v>0</v>
      </c>
      <c r="AE388" s="6">
        <f ca="1">LOOKUP(AC388,P371:P390,R371:R390)</f>
        <v>0</v>
      </c>
      <c r="AF388" s="6">
        <f ca="1">LOOKUP(AC388,P371:P390,S371:S390)</f>
        <v>0</v>
      </c>
      <c r="AG388" s="6">
        <f ca="1">LOOKUP(AC388,P371:P390,T371:T390)</f>
        <v>0</v>
      </c>
      <c r="AH388" s="6">
        <f ca="1">LOOKUP(AC388,P371:P390,U371:U390)</f>
        <v>0</v>
      </c>
      <c r="AI388" s="6">
        <f ca="1">LOOKUP(AC388,P371:P390,V371:V390)</f>
        <v>0</v>
      </c>
      <c r="AJ388" s="6">
        <f ca="1">LOOKUP(AC388,P371:P390,W371:W390)</f>
        <v>0</v>
      </c>
      <c r="AK388" s="8">
        <f ca="1">LOOKUP(AC388,P371:P390,X371:X390)</f>
        <v>0</v>
      </c>
      <c r="AL388" s="8">
        <f ca="1">LOOKUP(AC388,P371:P390,Y371:Y390)</f>
        <v>0</v>
      </c>
    </row>
    <row r="389" spans="5:38" x14ac:dyDescent="0.25">
      <c r="E389" s="81" t="str">
        <f t="shared" si="275"/>
        <v>Sevilla F.C.</v>
      </c>
      <c r="F389" s="85">
        <f ca="1">SUMIF(INDIRECT(F370),'1-Configuracion'!E389,INDIRECT(G370))+SUMIF(INDIRECT(H370),'1-Configuracion'!E389,INDIRECT(I370))</f>
        <v>0</v>
      </c>
      <c r="G389" s="6">
        <f ca="1">SUMIF(INDIRECT(F370),'1-Configuracion'!E389,INDIRECT(J370))+SUMIF(INDIRECT(H370),'1-Configuracion'!E389,INDIRECT(J370))</f>
        <v>0</v>
      </c>
      <c r="H389" s="6">
        <f t="shared" ca="1" si="276"/>
        <v>0</v>
      </c>
      <c r="I389" s="6">
        <f t="shared" ca="1" si="277"/>
        <v>0</v>
      </c>
      <c r="J389" s="6">
        <f t="shared" ca="1" si="278"/>
        <v>0</v>
      </c>
      <c r="K389" s="6">
        <f ca="1">SUMIF(INDIRECT(F370),'1-Configuracion'!E389,INDIRECT(K370))+SUMIF(INDIRECT(H370),'1-Configuracion'!E389,INDIRECT(L370))</f>
        <v>0</v>
      </c>
      <c r="L389" s="6">
        <f ca="1">SUMIF(INDIRECT(F370),'1-Configuracion'!E389,INDIRECT(L370))+SUMIF(INDIRECT(H370),'1-Configuracion'!E389,INDIRECT(K370))</f>
        <v>0</v>
      </c>
      <c r="M389" s="100">
        <f t="shared" ca="1" si="279"/>
        <v>0</v>
      </c>
      <c r="N389" s="56">
        <f t="shared" ca="1" si="280"/>
        <v>0</v>
      </c>
      <c r="P389" s="81" t="str">
        <f t="shared" si="281"/>
        <v>Sevilla F.C.</v>
      </c>
      <c r="Q389" s="85">
        <f t="shared" ca="1" si="282"/>
        <v>0</v>
      </c>
      <c r="R389" s="6">
        <f t="shared" ca="1" si="267"/>
        <v>0</v>
      </c>
      <c r="S389" s="6">
        <f t="shared" ca="1" si="268"/>
        <v>0</v>
      </c>
      <c r="T389" s="6">
        <f t="shared" ca="1" si="269"/>
        <v>0</v>
      </c>
      <c r="U389" s="6">
        <f t="shared" ca="1" si="270"/>
        <v>0</v>
      </c>
      <c r="V389" s="6">
        <f t="shared" ca="1" si="271"/>
        <v>0</v>
      </c>
      <c r="W389" s="6">
        <f t="shared" ca="1" si="272"/>
        <v>0</v>
      </c>
      <c r="X389" s="8">
        <f t="shared" ca="1" si="273"/>
        <v>0</v>
      </c>
      <c r="Y389" s="8">
        <f t="shared" ca="1" si="274"/>
        <v>0</v>
      </c>
      <c r="Z389" s="61" t="e">
        <f ca="1">MATCH(P389,AC371:AC390,0)</f>
        <v>#N/A</v>
      </c>
      <c r="AB389">
        <v>19</v>
      </c>
      <c r="AC389" s="81" t="str">
        <f ca="1">INDEX(P371:P390,MATCH(LARGE(Y371:Y390,AB389),Y371:Y390,0))</f>
        <v>Atlethic Club</v>
      </c>
      <c r="AD389" s="85">
        <f ca="1">LOOKUP(AC389,P371:P390,Q371:Q390)</f>
        <v>0</v>
      </c>
      <c r="AE389" s="6">
        <f ca="1">LOOKUP(AC389,P371:P390,R371:R390)</f>
        <v>0</v>
      </c>
      <c r="AF389" s="6">
        <f ca="1">LOOKUP(AC389,P371:P390,S371:S390)</f>
        <v>0</v>
      </c>
      <c r="AG389" s="6">
        <f ca="1">LOOKUP(AC389,P371:P390,T371:T390)</f>
        <v>0</v>
      </c>
      <c r="AH389" s="6">
        <f ca="1">LOOKUP(AC389,P371:P390,U371:U390)</f>
        <v>0</v>
      </c>
      <c r="AI389" s="6">
        <f ca="1">LOOKUP(AC389,P371:P390,V371:V390)</f>
        <v>0</v>
      </c>
      <c r="AJ389" s="6">
        <f ca="1">LOOKUP(AC389,P371:P390,W371:W390)</f>
        <v>0</v>
      </c>
      <c r="AK389" s="8">
        <f ca="1">LOOKUP(AC389,P371:P390,X371:X390)</f>
        <v>0</v>
      </c>
      <c r="AL389" s="8">
        <f ca="1">LOOKUP(AC389,P371:P390,Y371:Y390)</f>
        <v>0</v>
      </c>
    </row>
    <row r="390" spans="5:38" ht="15.75" thickBot="1" x14ac:dyDescent="0.3">
      <c r="E390" s="82" t="str">
        <f t="shared" si="275"/>
        <v>Valencia C.F.</v>
      </c>
      <c r="F390" s="86">
        <f ca="1">SUMIF(INDIRECT(F370),'1-Configuracion'!E390,INDIRECT(G370))+SUMIF(INDIRECT(H370),'1-Configuracion'!E390,INDIRECT(I370))</f>
        <v>0</v>
      </c>
      <c r="G390" s="34">
        <f ca="1">SUMIF(INDIRECT(F370),'1-Configuracion'!E390,INDIRECT(J370))+SUMIF(INDIRECT(H370),'1-Configuracion'!E390,INDIRECT(J370))</f>
        <v>0</v>
      </c>
      <c r="H390" s="34">
        <f t="shared" ca="1" si="276"/>
        <v>0</v>
      </c>
      <c r="I390" s="34">
        <f t="shared" ca="1" si="277"/>
        <v>0</v>
      </c>
      <c r="J390" s="34">
        <f t="shared" ca="1" si="278"/>
        <v>0</v>
      </c>
      <c r="K390" s="34">
        <f ca="1">SUMIF(INDIRECT(F370),'1-Configuracion'!E390,INDIRECT(K370))+SUMIF(INDIRECT(H370),'1-Configuracion'!E390,INDIRECT(L370))</f>
        <v>0</v>
      </c>
      <c r="L390" s="34">
        <f ca="1">SUMIF(INDIRECT(F370),'1-Configuracion'!E390,INDIRECT(L370))+SUMIF(INDIRECT(H370),'1-Configuracion'!E390,INDIRECT(K370))</f>
        <v>0</v>
      </c>
      <c r="M390" s="101">
        <f t="shared" ca="1" si="279"/>
        <v>0</v>
      </c>
      <c r="N390" s="57">
        <f t="shared" ca="1" si="280"/>
        <v>0</v>
      </c>
      <c r="P390" s="82" t="str">
        <f t="shared" si="281"/>
        <v>Valencia C.F.</v>
      </c>
      <c r="Q390" s="86">
        <f t="shared" ca="1" si="282"/>
        <v>0</v>
      </c>
      <c r="R390" s="34">
        <f t="shared" ca="1" si="267"/>
        <v>0</v>
      </c>
      <c r="S390" s="34">
        <f t="shared" ca="1" si="268"/>
        <v>0</v>
      </c>
      <c r="T390" s="34">
        <f t="shared" ca="1" si="269"/>
        <v>0</v>
      </c>
      <c r="U390" s="34">
        <f t="shared" ca="1" si="270"/>
        <v>0</v>
      </c>
      <c r="V390" s="34">
        <f t="shared" ca="1" si="271"/>
        <v>0</v>
      </c>
      <c r="W390" s="34">
        <f t="shared" ca="1" si="272"/>
        <v>0</v>
      </c>
      <c r="X390" s="37">
        <f t="shared" ca="1" si="273"/>
        <v>0</v>
      </c>
      <c r="Y390" s="37">
        <f t="shared" ca="1" si="274"/>
        <v>0</v>
      </c>
      <c r="Z390" s="61" t="e">
        <f ca="1">MATCH(P390,AC371:AC390,0)</f>
        <v>#N/A</v>
      </c>
      <c r="AB390">
        <v>20</v>
      </c>
      <c r="AC390" s="82" t="str">
        <f ca="1">INDEX(P371:P390,MATCH(LARGE(Y371:Y390,AB390),Y371:Y390,0))</f>
        <v>Atlethic Club</v>
      </c>
      <c r="AD390" s="86">
        <f ca="1">LOOKUP(AC390,P371:P390,Q371:Q390)</f>
        <v>0</v>
      </c>
      <c r="AE390" s="34">
        <f ca="1">LOOKUP(AC390,P371:P390,R371:R390)</f>
        <v>0</v>
      </c>
      <c r="AF390" s="34">
        <f ca="1">LOOKUP(AC390,P371:P390,S371:S390)</f>
        <v>0</v>
      </c>
      <c r="AG390" s="34">
        <f ca="1">LOOKUP(AC390,P371:P390,T371:T390)</f>
        <v>0</v>
      </c>
      <c r="AH390" s="34">
        <f ca="1">LOOKUP(AC390,P371:P390,U371:U390)</f>
        <v>0</v>
      </c>
      <c r="AI390" s="34">
        <f ca="1">LOOKUP(AC390,P371:P390,V371:V390)</f>
        <v>0</v>
      </c>
      <c r="AJ390" s="34">
        <f ca="1">LOOKUP(AC390,P371:P390,W371:W390)</f>
        <v>0</v>
      </c>
      <c r="AK390" s="37">
        <f ca="1">LOOKUP(AC390,P371:P390,X371:X390)</f>
        <v>0</v>
      </c>
      <c r="AL390" s="37">
        <f ca="1">LOOKUP(AC390,P371:P390,Y371:Y390)</f>
        <v>0</v>
      </c>
    </row>
    <row r="391" spans="5:38" ht="15.75" thickBot="1" x14ac:dyDescent="0.3"/>
    <row r="392" spans="5:38" ht="15.75" thickBot="1" x14ac:dyDescent="0.3">
      <c r="E392" s="88">
        <v>18</v>
      </c>
      <c r="F392" s="95" t="s">
        <v>21</v>
      </c>
      <c r="G392" s="95" t="s">
        <v>22</v>
      </c>
      <c r="H392" s="95" t="s">
        <v>23</v>
      </c>
      <c r="I392" s="95" t="s">
        <v>24</v>
      </c>
      <c r="J392" s="95" t="s">
        <v>25</v>
      </c>
      <c r="K392" s="95" t="s">
        <v>26</v>
      </c>
      <c r="L392" s="95" t="s">
        <v>27</v>
      </c>
      <c r="M392" s="96" t="s">
        <v>135</v>
      </c>
      <c r="N392" s="98" t="s">
        <v>136</v>
      </c>
      <c r="P392" s="88">
        <f>E392</f>
        <v>18</v>
      </c>
      <c r="Q392" s="89" t="s">
        <v>21</v>
      </c>
      <c r="R392" s="87" t="s">
        <v>22</v>
      </c>
      <c r="S392" s="83" t="s">
        <v>23</v>
      </c>
      <c r="T392" s="83" t="s">
        <v>24</v>
      </c>
      <c r="U392" s="83" t="s">
        <v>25</v>
      </c>
      <c r="V392" s="83" t="s">
        <v>26</v>
      </c>
      <c r="W392" s="83" t="s">
        <v>27</v>
      </c>
      <c r="X392" s="84" t="s">
        <v>135</v>
      </c>
      <c r="Y392" s="84" t="s">
        <v>136</v>
      </c>
      <c r="AC392" s="88">
        <f>P392</f>
        <v>18</v>
      </c>
      <c r="AD392" s="89" t="s">
        <v>21</v>
      </c>
      <c r="AE392" s="87" t="s">
        <v>22</v>
      </c>
      <c r="AF392" s="83" t="s">
        <v>23</v>
      </c>
      <c r="AG392" s="83" t="s">
        <v>24</v>
      </c>
      <c r="AH392" s="83" t="s">
        <v>25</v>
      </c>
      <c r="AI392" s="83" t="s">
        <v>26</v>
      </c>
      <c r="AJ392" s="83" t="s">
        <v>27</v>
      </c>
      <c r="AK392" s="84" t="s">
        <v>135</v>
      </c>
      <c r="AL392" s="84" t="s">
        <v>136</v>
      </c>
    </row>
    <row r="393" spans="5:38" ht="15.75" thickBot="1" x14ac:dyDescent="0.3">
      <c r="E393" s="91"/>
      <c r="F393" s="93" t="str">
        <f>'1-Rangos'!C18</f>
        <v>'1-Jornadas'!BP17:BP26</v>
      </c>
      <c r="G393" s="93" t="str">
        <f>'1-Rangos'!D18</f>
        <v>'1-Jornadas'!BN17:BN26</v>
      </c>
      <c r="H393" s="93" t="str">
        <f>'1-Rangos'!E18</f>
        <v>'1-Jornadas'!BS17:BS26</v>
      </c>
      <c r="I393" s="93" t="str">
        <f>'1-Rangos'!F18</f>
        <v>'1-Jornadas'!BU17:BU26</v>
      </c>
      <c r="J393" s="93" t="str">
        <f>'1-Rangos'!G18</f>
        <v>'1-Jornadas'!BM17:BM26</v>
      </c>
      <c r="K393" s="93" t="str">
        <f>'1-Rangos'!H18</f>
        <v>'1-Jornadas'!BQ17:BQ26</v>
      </c>
      <c r="L393" s="93" t="str">
        <f>'1-Rangos'!I18</f>
        <v>'1-Jornadas'!BR17:BR26</v>
      </c>
      <c r="M393" s="91"/>
      <c r="N393" s="91"/>
    </row>
    <row r="394" spans="5:38" x14ac:dyDescent="0.25">
      <c r="E394" s="81" t="str">
        <f>E371</f>
        <v>Atlethic Club</v>
      </c>
      <c r="F394" s="97">
        <f ca="1">SUMIF(INDIRECT(F393),'1-Configuracion'!E394,INDIRECT(G393))+SUMIF(INDIRECT(H393),'1-Configuracion'!E394,INDIRECT(I393))</f>
        <v>0</v>
      </c>
      <c r="G394" s="94">
        <f ca="1">SUMIF(INDIRECT(F393),'1-Configuracion'!E394,INDIRECT(J393))+SUMIF(INDIRECT(H393),'1-Configuracion'!E394,INDIRECT(J393))</f>
        <v>0</v>
      </c>
      <c r="H394" s="94">
        <f ca="1">IF(G394&gt;0,IF(F394=3,1,0),0)</f>
        <v>0</v>
      </c>
      <c r="I394" s="94">
        <f ca="1">IF(G394&gt;0,IF(F394=1,1,0),0)</f>
        <v>0</v>
      </c>
      <c r="J394" s="94">
        <f ca="1">IF(G394&gt;0,IF(F394=0,1,0),0)</f>
        <v>0</v>
      </c>
      <c r="K394" s="94">
        <f ca="1">SUMIF(INDIRECT(F393),'1-Configuracion'!E394,INDIRECT(K393))+SUMIF(INDIRECT(H393),'1-Configuracion'!E394,INDIRECT(L393))</f>
        <v>0</v>
      </c>
      <c r="L394" s="94">
        <f ca="1">SUMIF(INDIRECT(F393),'1-Configuracion'!E394,INDIRECT(L393))+SUMIF(INDIRECT(H393),'1-Configuracion'!E394,INDIRECT(K393))</f>
        <v>0</v>
      </c>
      <c r="M394" s="99">
        <f ca="1">K394-L394</f>
        <v>0</v>
      </c>
      <c r="N394" s="102">
        <f ca="1">F394*1000+M394*100+K394</f>
        <v>0</v>
      </c>
      <c r="P394" s="81" t="str">
        <f>E394</f>
        <v>Atlethic Club</v>
      </c>
      <c r="Q394" s="85">
        <f ca="1">F394+Q371</f>
        <v>0</v>
      </c>
      <c r="R394" s="6">
        <f t="shared" ref="R394:R413" ca="1" si="283">G394+R371</f>
        <v>0</v>
      </c>
      <c r="S394" s="6">
        <f t="shared" ref="S394:S413" ca="1" si="284">H394+S371</f>
        <v>0</v>
      </c>
      <c r="T394" s="6">
        <f t="shared" ref="T394:T413" ca="1" si="285">I394+T371</f>
        <v>0</v>
      </c>
      <c r="U394" s="6">
        <f t="shared" ref="U394:U413" ca="1" si="286">J394+U371</f>
        <v>0</v>
      </c>
      <c r="V394" s="6">
        <f t="shared" ref="V394:V413" ca="1" si="287">K394+V371</f>
        <v>0</v>
      </c>
      <c r="W394" s="6">
        <f t="shared" ref="W394:W413" ca="1" si="288">L394+W371</f>
        <v>0</v>
      </c>
      <c r="X394" s="8">
        <f t="shared" ref="X394:X413" ca="1" si="289">M394+X371</f>
        <v>0</v>
      </c>
      <c r="Y394" s="8">
        <f t="shared" ref="Y394:Y413" ca="1" si="290">N394+Y371</f>
        <v>0</v>
      </c>
      <c r="Z394" s="61">
        <f ca="1">MATCH(P394,AC394:AC413,0)</f>
        <v>1</v>
      </c>
      <c r="AB394">
        <v>1</v>
      </c>
      <c r="AC394" s="81" t="str">
        <f ca="1">INDEX(P394:P413,MATCH(LARGE(Y394:Y413,AB394),Y394:Y413,0))</f>
        <v>Atlethic Club</v>
      </c>
      <c r="AD394" s="85">
        <f ca="1">LOOKUP(AC394,P394:P413,Q394:Q413)</f>
        <v>0</v>
      </c>
      <c r="AE394" s="6">
        <f ca="1">LOOKUP(AC394,P394:P413,R394:R413)</f>
        <v>0</v>
      </c>
      <c r="AF394" s="6">
        <f ca="1">LOOKUP(AC394,P394:P413,S394:S413)</f>
        <v>0</v>
      </c>
      <c r="AG394" s="6">
        <f ca="1">LOOKUP(AC394,P394:P413,T394:T413)</f>
        <v>0</v>
      </c>
      <c r="AH394" s="6">
        <f ca="1">LOOKUP(AC394,P394:P413,U394:U413)</f>
        <v>0</v>
      </c>
      <c r="AI394" s="6">
        <f ca="1">LOOKUP(AC394,P394:P413,V394:V413)</f>
        <v>0</v>
      </c>
      <c r="AJ394" s="6">
        <f ca="1">LOOKUP(AC394,P394:P413,W394:W413)</f>
        <v>0</v>
      </c>
      <c r="AK394" s="8">
        <f ca="1">LOOKUP(AC394,P394:P413,X394:X413)</f>
        <v>0</v>
      </c>
      <c r="AL394" s="8">
        <f ca="1">LOOKUP(AC394,P394:P413,Y394:Y413)</f>
        <v>0</v>
      </c>
    </row>
    <row r="395" spans="5:38" x14ac:dyDescent="0.25">
      <c r="E395" s="81" t="str">
        <f t="shared" ref="E395:E413" si="291">E372</f>
        <v>Atlético Madrid</v>
      </c>
      <c r="F395" s="85">
        <f ca="1">SUMIF(INDIRECT(F393),'1-Configuracion'!E395,INDIRECT(G393))+SUMIF(INDIRECT(H393),'1-Configuracion'!E395,INDIRECT(I393))</f>
        <v>0</v>
      </c>
      <c r="G395" s="6">
        <f ca="1">SUMIF(INDIRECT(F393),'1-Configuracion'!E395,INDIRECT(J393))+SUMIF(INDIRECT(H393),'1-Configuracion'!E395,INDIRECT(J393))</f>
        <v>0</v>
      </c>
      <c r="H395" s="6">
        <f t="shared" ref="H395:H413" ca="1" si="292">IF(G395&gt;0,IF(F395=3,1,0),0)</f>
        <v>0</v>
      </c>
      <c r="I395" s="6">
        <f t="shared" ref="I395:I413" ca="1" si="293">IF(G395&gt;0,IF(F395=1,1,0),0)</f>
        <v>0</v>
      </c>
      <c r="J395" s="6">
        <f t="shared" ref="J395:J413" ca="1" si="294">IF(G395&gt;0,IF(F395=0,1,0),0)</f>
        <v>0</v>
      </c>
      <c r="K395" s="6">
        <f ca="1">SUMIF(INDIRECT(F393),'1-Configuracion'!E395,INDIRECT(K393))+SUMIF(INDIRECT(H393),'1-Configuracion'!E395,INDIRECT(L393))</f>
        <v>0</v>
      </c>
      <c r="L395" s="6">
        <f ca="1">SUMIF(INDIRECT(F393),'1-Configuracion'!E395,INDIRECT(L393))+SUMIF(INDIRECT(H393),'1-Configuracion'!E395,INDIRECT(K393))</f>
        <v>0</v>
      </c>
      <c r="M395" s="100">
        <f t="shared" ref="M395:M413" ca="1" si="295">K395-L395</f>
        <v>0</v>
      </c>
      <c r="N395" s="56">
        <f t="shared" ref="N395:N413" ca="1" si="296">F395*1000+M395*100+K395</f>
        <v>0</v>
      </c>
      <c r="P395" s="81" t="str">
        <f t="shared" ref="P395:P413" si="297">E395</f>
        <v>Atlético Madrid</v>
      </c>
      <c r="Q395" s="85">
        <f t="shared" ref="Q395:Q413" ca="1" si="298">F395+Q372</f>
        <v>0</v>
      </c>
      <c r="R395" s="6">
        <f t="shared" ca="1" si="283"/>
        <v>0</v>
      </c>
      <c r="S395" s="6">
        <f t="shared" ca="1" si="284"/>
        <v>0</v>
      </c>
      <c r="T395" s="6">
        <f t="shared" ca="1" si="285"/>
        <v>0</v>
      </c>
      <c r="U395" s="6">
        <f t="shared" ca="1" si="286"/>
        <v>0</v>
      </c>
      <c r="V395" s="6">
        <f t="shared" ca="1" si="287"/>
        <v>0</v>
      </c>
      <c r="W395" s="6">
        <f t="shared" ca="1" si="288"/>
        <v>0</v>
      </c>
      <c r="X395" s="8">
        <f t="shared" ca="1" si="289"/>
        <v>0</v>
      </c>
      <c r="Y395" s="8">
        <f t="shared" ca="1" si="290"/>
        <v>0</v>
      </c>
      <c r="Z395" s="61" t="e">
        <f ca="1">MATCH(P395,AC394:AC413,0)</f>
        <v>#N/A</v>
      </c>
      <c r="AB395">
        <v>2</v>
      </c>
      <c r="AC395" s="81" t="str">
        <f ca="1">INDEX(P394:P413,MATCH(LARGE(Y394:Y413,AB395),Y394:Y413,0))</f>
        <v>Atlethic Club</v>
      </c>
      <c r="AD395" s="85">
        <f ca="1">LOOKUP(AC395,P394:P413,Q394:Q413)</f>
        <v>0</v>
      </c>
      <c r="AE395" s="6">
        <f ca="1">LOOKUP(AC395,P394:P413,R394:R413)</f>
        <v>0</v>
      </c>
      <c r="AF395" s="6">
        <f ca="1">LOOKUP(AC395,P394:P413,S394:S413)</f>
        <v>0</v>
      </c>
      <c r="AG395" s="6">
        <f ca="1">LOOKUP(AC395,P394:P413,T394:T413)</f>
        <v>0</v>
      </c>
      <c r="AH395" s="6">
        <f ca="1">LOOKUP(AC395,P394:P413,U394:U413)</f>
        <v>0</v>
      </c>
      <c r="AI395" s="6">
        <f ca="1">LOOKUP(AC395,P394:P413,V394:V413)</f>
        <v>0</v>
      </c>
      <c r="AJ395" s="6">
        <f ca="1">LOOKUP(AC395,P394:P413,W394:W413)</f>
        <v>0</v>
      </c>
      <c r="AK395" s="8">
        <f ca="1">LOOKUP(AC395,P394:P413,X394:X413)</f>
        <v>0</v>
      </c>
      <c r="AL395" s="8">
        <f ca="1">LOOKUP(AC395,P394:P413,Y394:Y413)</f>
        <v>0</v>
      </c>
    </row>
    <row r="396" spans="5:38" x14ac:dyDescent="0.25">
      <c r="E396" s="81" t="str">
        <f t="shared" si="291"/>
        <v>C.A. Osasuna</v>
      </c>
      <c r="F396" s="85">
        <f ca="1">SUMIF(INDIRECT(F393),'1-Configuracion'!E396,INDIRECT(G393))+SUMIF(INDIRECT(H393),'1-Configuracion'!E396,INDIRECT(I393))</f>
        <v>0</v>
      </c>
      <c r="G396" s="6">
        <f ca="1">SUMIF(INDIRECT(F393),'1-Configuracion'!E396,INDIRECT(J393))+SUMIF(INDIRECT(H393),'1-Configuracion'!E396,INDIRECT(J393))</f>
        <v>0</v>
      </c>
      <c r="H396" s="6">
        <f t="shared" ca="1" si="292"/>
        <v>0</v>
      </c>
      <c r="I396" s="6">
        <f t="shared" ca="1" si="293"/>
        <v>0</v>
      </c>
      <c r="J396" s="6">
        <f t="shared" ca="1" si="294"/>
        <v>0</v>
      </c>
      <c r="K396" s="6">
        <f ca="1">SUMIF(INDIRECT(F393),'1-Configuracion'!E396,INDIRECT(K393))+SUMIF(INDIRECT(H393),'1-Configuracion'!E396,INDIRECT(L393))</f>
        <v>0</v>
      </c>
      <c r="L396" s="6">
        <f ca="1">SUMIF(INDIRECT(F393),'1-Configuracion'!E396,INDIRECT(L393))+SUMIF(INDIRECT(H393),'1-Configuracion'!E396,INDIRECT(K393))</f>
        <v>0</v>
      </c>
      <c r="M396" s="100">
        <f t="shared" ca="1" si="295"/>
        <v>0</v>
      </c>
      <c r="N396" s="56">
        <f t="shared" ca="1" si="296"/>
        <v>0</v>
      </c>
      <c r="P396" s="81" t="str">
        <f t="shared" si="297"/>
        <v>C.A. Osasuna</v>
      </c>
      <c r="Q396" s="85">
        <f t="shared" ca="1" si="298"/>
        <v>0</v>
      </c>
      <c r="R396" s="6">
        <f t="shared" ca="1" si="283"/>
        <v>0</v>
      </c>
      <c r="S396" s="6">
        <f t="shared" ca="1" si="284"/>
        <v>0</v>
      </c>
      <c r="T396" s="6">
        <f t="shared" ca="1" si="285"/>
        <v>0</v>
      </c>
      <c r="U396" s="6">
        <f t="shared" ca="1" si="286"/>
        <v>0</v>
      </c>
      <c r="V396" s="6">
        <f t="shared" ca="1" si="287"/>
        <v>0</v>
      </c>
      <c r="W396" s="6">
        <f t="shared" ca="1" si="288"/>
        <v>0</v>
      </c>
      <c r="X396" s="8">
        <f t="shared" ca="1" si="289"/>
        <v>0</v>
      </c>
      <c r="Y396" s="8">
        <f t="shared" ca="1" si="290"/>
        <v>0</v>
      </c>
      <c r="Z396" s="61" t="e">
        <f ca="1">MATCH(P396,AC394:AC413,0)</f>
        <v>#N/A</v>
      </c>
      <c r="AB396">
        <v>3</v>
      </c>
      <c r="AC396" s="81" t="str">
        <f ca="1">INDEX(P394:P413,MATCH(LARGE(Y394:Y413,AB396),Y394:Y413,0))</f>
        <v>Atlethic Club</v>
      </c>
      <c r="AD396" s="85">
        <f ca="1">LOOKUP(AC396,P394:P413,Q394:Q413)</f>
        <v>0</v>
      </c>
      <c r="AE396" s="6">
        <f ca="1">LOOKUP(AC396,P394:P413,R394:R413)</f>
        <v>0</v>
      </c>
      <c r="AF396" s="6">
        <f ca="1">LOOKUP(AC396,P394:P413,S394:S413)</f>
        <v>0</v>
      </c>
      <c r="AG396" s="6">
        <f ca="1">LOOKUP(AC396,P394:P413,T394:T413)</f>
        <v>0</v>
      </c>
      <c r="AH396" s="6">
        <f ca="1">LOOKUP(AC396,P394:P413,U394:U413)</f>
        <v>0</v>
      </c>
      <c r="AI396" s="6">
        <f ca="1">LOOKUP(AC396,P394:P413,V394:V413)</f>
        <v>0</v>
      </c>
      <c r="AJ396" s="6">
        <f ca="1">LOOKUP(AC396,P394:P413,W394:W413)</f>
        <v>0</v>
      </c>
      <c r="AK396" s="8">
        <f ca="1">LOOKUP(AC396,P394:P413,X394:X413)</f>
        <v>0</v>
      </c>
      <c r="AL396" s="8">
        <f ca="1">LOOKUP(AC396,P394:P413,Y394:Y413)</f>
        <v>0</v>
      </c>
    </row>
    <row r="397" spans="5:38" x14ac:dyDescent="0.25">
      <c r="E397" s="81" t="str">
        <f t="shared" si="291"/>
        <v>Celta de Vigo</v>
      </c>
      <c r="F397" s="85">
        <f ca="1">SUMIF(INDIRECT(F393),'1-Configuracion'!E397,INDIRECT(G393))+SUMIF(INDIRECT(H393),'1-Configuracion'!E397,INDIRECT(I393))</f>
        <v>0</v>
      </c>
      <c r="G397" s="6">
        <f ca="1">SUMIF(INDIRECT(F393),'1-Configuracion'!E397,INDIRECT(J393))+SUMIF(INDIRECT(H393),'1-Configuracion'!E397,INDIRECT(J393))</f>
        <v>0</v>
      </c>
      <c r="H397" s="6">
        <f t="shared" ca="1" si="292"/>
        <v>0</v>
      </c>
      <c r="I397" s="6">
        <f t="shared" ca="1" si="293"/>
        <v>0</v>
      </c>
      <c r="J397" s="6">
        <f t="shared" ca="1" si="294"/>
        <v>0</v>
      </c>
      <c r="K397" s="6">
        <f ca="1">SUMIF(INDIRECT(F393),'1-Configuracion'!E397,INDIRECT(K393))+SUMIF(INDIRECT(H393),'1-Configuracion'!E397,INDIRECT(L393))</f>
        <v>0</v>
      </c>
      <c r="L397" s="6">
        <f ca="1">SUMIF(INDIRECT(F393),'1-Configuracion'!E397,INDIRECT(L393))+SUMIF(INDIRECT(H393),'1-Configuracion'!E397,INDIRECT(K393))</f>
        <v>0</v>
      </c>
      <c r="M397" s="100">
        <f t="shared" ca="1" si="295"/>
        <v>0</v>
      </c>
      <c r="N397" s="56">
        <f t="shared" ca="1" si="296"/>
        <v>0</v>
      </c>
      <c r="P397" s="81" t="str">
        <f t="shared" si="297"/>
        <v>Celta de Vigo</v>
      </c>
      <c r="Q397" s="85">
        <f t="shared" ca="1" si="298"/>
        <v>0</v>
      </c>
      <c r="R397" s="6">
        <f t="shared" ca="1" si="283"/>
        <v>0</v>
      </c>
      <c r="S397" s="6">
        <f t="shared" ca="1" si="284"/>
        <v>0</v>
      </c>
      <c r="T397" s="6">
        <f t="shared" ca="1" si="285"/>
        <v>0</v>
      </c>
      <c r="U397" s="6">
        <f t="shared" ca="1" si="286"/>
        <v>0</v>
      </c>
      <c r="V397" s="6">
        <f t="shared" ca="1" si="287"/>
        <v>0</v>
      </c>
      <c r="W397" s="6">
        <f t="shared" ca="1" si="288"/>
        <v>0</v>
      </c>
      <c r="X397" s="8">
        <f t="shared" ca="1" si="289"/>
        <v>0</v>
      </c>
      <c r="Y397" s="8">
        <f t="shared" ca="1" si="290"/>
        <v>0</v>
      </c>
      <c r="Z397" s="61" t="e">
        <f ca="1">MATCH(P397,AC394:AC413,0)</f>
        <v>#N/A</v>
      </c>
      <c r="AB397">
        <v>4</v>
      </c>
      <c r="AC397" s="81" t="str">
        <f ca="1">INDEX(P394:P413,MATCH(LARGE(Y394:Y413,AB397),Y394:Y413,0))</f>
        <v>Atlethic Club</v>
      </c>
      <c r="AD397" s="85">
        <f ca="1">LOOKUP(AC397,P394:P413,Q394:Q413)</f>
        <v>0</v>
      </c>
      <c r="AE397" s="6">
        <f ca="1">LOOKUP(AC397,P394:P413,R394:R413)</f>
        <v>0</v>
      </c>
      <c r="AF397" s="6">
        <f ca="1">LOOKUP(AC397,P394:P413,S394:S413)</f>
        <v>0</v>
      </c>
      <c r="AG397" s="6">
        <f ca="1">LOOKUP(AC397,P394:P413,T394:T413)</f>
        <v>0</v>
      </c>
      <c r="AH397" s="6">
        <f ca="1">LOOKUP(AC397,P394:P413,U394:U413)</f>
        <v>0</v>
      </c>
      <c r="AI397" s="6">
        <f ca="1">LOOKUP(AC397,P394:P413,V394:V413)</f>
        <v>0</v>
      </c>
      <c r="AJ397" s="6">
        <f ca="1">LOOKUP(AC397,P394:P413,W394:W413)</f>
        <v>0</v>
      </c>
      <c r="AK397" s="8">
        <f ca="1">LOOKUP(AC397,P394:P413,X394:X413)</f>
        <v>0</v>
      </c>
      <c r="AL397" s="8">
        <f ca="1">LOOKUP(AC397,P394:P413,Y394:Y413)</f>
        <v>0</v>
      </c>
    </row>
    <row r="398" spans="5:38" x14ac:dyDescent="0.25">
      <c r="E398" s="81" t="str">
        <f t="shared" si="291"/>
        <v>Deportivo de la Coruña</v>
      </c>
      <c r="F398" s="85">
        <f ca="1">SUMIF(INDIRECT(F393),'1-Configuracion'!E398,INDIRECT(G393))+SUMIF(INDIRECT(H393),'1-Configuracion'!E398,INDIRECT(I393))</f>
        <v>0</v>
      </c>
      <c r="G398" s="6">
        <f ca="1">SUMIF(INDIRECT(F393),'1-Configuracion'!E398,INDIRECT(J393))+SUMIF(INDIRECT(H393),'1-Configuracion'!E398,INDIRECT(J393))</f>
        <v>0</v>
      </c>
      <c r="H398" s="6">
        <f t="shared" ca="1" si="292"/>
        <v>0</v>
      </c>
      <c r="I398" s="6">
        <f t="shared" ca="1" si="293"/>
        <v>0</v>
      </c>
      <c r="J398" s="6">
        <f t="shared" ca="1" si="294"/>
        <v>0</v>
      </c>
      <c r="K398" s="6">
        <f ca="1">SUMIF(INDIRECT(F393),'1-Configuracion'!E398,INDIRECT(K393))+SUMIF(INDIRECT(H393),'1-Configuracion'!E398,INDIRECT(L393))</f>
        <v>0</v>
      </c>
      <c r="L398" s="6">
        <f ca="1">SUMIF(INDIRECT(F393),'1-Configuracion'!E398,INDIRECT(L393))+SUMIF(INDIRECT(H393),'1-Configuracion'!E398,INDIRECT(K393))</f>
        <v>0</v>
      </c>
      <c r="M398" s="100">
        <f t="shared" ca="1" si="295"/>
        <v>0</v>
      </c>
      <c r="N398" s="56">
        <f t="shared" ca="1" si="296"/>
        <v>0</v>
      </c>
      <c r="P398" s="81" t="str">
        <f t="shared" si="297"/>
        <v>Deportivo de la Coruña</v>
      </c>
      <c r="Q398" s="85">
        <f t="shared" ca="1" si="298"/>
        <v>0</v>
      </c>
      <c r="R398" s="6">
        <f t="shared" ca="1" si="283"/>
        <v>0</v>
      </c>
      <c r="S398" s="6">
        <f t="shared" ca="1" si="284"/>
        <v>0</v>
      </c>
      <c r="T398" s="6">
        <f t="shared" ca="1" si="285"/>
        <v>0</v>
      </c>
      <c r="U398" s="6">
        <f t="shared" ca="1" si="286"/>
        <v>0</v>
      </c>
      <c r="V398" s="6">
        <f t="shared" ca="1" si="287"/>
        <v>0</v>
      </c>
      <c r="W398" s="6">
        <f t="shared" ca="1" si="288"/>
        <v>0</v>
      </c>
      <c r="X398" s="8">
        <f t="shared" ca="1" si="289"/>
        <v>0</v>
      </c>
      <c r="Y398" s="8">
        <f t="shared" ca="1" si="290"/>
        <v>0</v>
      </c>
      <c r="Z398" s="61" t="e">
        <f ca="1">MATCH(P398,AC394:AC413,0)</f>
        <v>#N/A</v>
      </c>
      <c r="AB398">
        <v>5</v>
      </c>
      <c r="AC398" s="81" t="str">
        <f ca="1">INDEX(P394:P413,MATCH(LARGE(Y394:Y413,AB398),Y394:Y413,0))</f>
        <v>Atlethic Club</v>
      </c>
      <c r="AD398" s="85">
        <f ca="1">LOOKUP(AC398,P394:P413,Q394:Q413)</f>
        <v>0</v>
      </c>
      <c r="AE398" s="6">
        <f ca="1">LOOKUP(AC398,P394:P413,R394:R413)</f>
        <v>0</v>
      </c>
      <c r="AF398" s="6">
        <f ca="1">LOOKUP(AC398,P394:P413,S394:S413)</f>
        <v>0</v>
      </c>
      <c r="AG398" s="6">
        <f ca="1">LOOKUP(AC398,P394:P413,T394:T413)</f>
        <v>0</v>
      </c>
      <c r="AH398" s="6">
        <f ca="1">LOOKUP(AC398,P394:P413,U394:U413)</f>
        <v>0</v>
      </c>
      <c r="AI398" s="6">
        <f ca="1">LOOKUP(AC398,P394:P413,V394:V413)</f>
        <v>0</v>
      </c>
      <c r="AJ398" s="6">
        <f ca="1">LOOKUP(AC398,P394:P413,W394:W413)</f>
        <v>0</v>
      </c>
      <c r="AK398" s="8">
        <f ca="1">LOOKUP(AC398,P394:P413,X394:X413)</f>
        <v>0</v>
      </c>
      <c r="AL398" s="8">
        <f ca="1">LOOKUP(AC398,P394:P413,Y394:Y413)</f>
        <v>0</v>
      </c>
    </row>
    <row r="399" spans="5:38" x14ac:dyDescent="0.25">
      <c r="E399" s="81" t="str">
        <f t="shared" si="291"/>
        <v>F.C. Barcelona</v>
      </c>
      <c r="F399" s="85">
        <f ca="1">SUMIF(INDIRECT(F393),'1-Configuracion'!E399,INDIRECT(G393))+SUMIF(INDIRECT(H393),'1-Configuracion'!E399,INDIRECT(I393))</f>
        <v>0</v>
      </c>
      <c r="G399" s="6">
        <f ca="1">SUMIF(INDIRECT(F393),'1-Configuracion'!E399,INDIRECT(J393))+SUMIF(INDIRECT(H393),'1-Configuracion'!E399,INDIRECT(J393))</f>
        <v>0</v>
      </c>
      <c r="H399" s="6">
        <f t="shared" ca="1" si="292"/>
        <v>0</v>
      </c>
      <c r="I399" s="6">
        <f t="shared" ca="1" si="293"/>
        <v>0</v>
      </c>
      <c r="J399" s="6">
        <f t="shared" ca="1" si="294"/>
        <v>0</v>
      </c>
      <c r="K399" s="6">
        <f ca="1">SUMIF(INDIRECT(F393),'1-Configuracion'!E399,INDIRECT(K393))+SUMIF(INDIRECT(H393),'1-Configuracion'!E399,INDIRECT(L393))</f>
        <v>0</v>
      </c>
      <c r="L399" s="6">
        <f ca="1">SUMIF(INDIRECT(F393),'1-Configuracion'!E399,INDIRECT(L393))+SUMIF(INDIRECT(H393),'1-Configuracion'!E399,INDIRECT(K393))</f>
        <v>0</v>
      </c>
      <c r="M399" s="100">
        <f t="shared" ca="1" si="295"/>
        <v>0</v>
      </c>
      <c r="N399" s="56">
        <f t="shared" ca="1" si="296"/>
        <v>0</v>
      </c>
      <c r="P399" s="81" t="str">
        <f t="shared" si="297"/>
        <v>F.C. Barcelona</v>
      </c>
      <c r="Q399" s="85">
        <f t="shared" ca="1" si="298"/>
        <v>0</v>
      </c>
      <c r="R399" s="6">
        <f t="shared" ca="1" si="283"/>
        <v>0</v>
      </c>
      <c r="S399" s="6">
        <f t="shared" ca="1" si="284"/>
        <v>0</v>
      </c>
      <c r="T399" s="6">
        <f t="shared" ca="1" si="285"/>
        <v>0</v>
      </c>
      <c r="U399" s="6">
        <f t="shared" ca="1" si="286"/>
        <v>0</v>
      </c>
      <c r="V399" s="6">
        <f t="shared" ca="1" si="287"/>
        <v>0</v>
      </c>
      <c r="W399" s="6">
        <f t="shared" ca="1" si="288"/>
        <v>0</v>
      </c>
      <c r="X399" s="8">
        <f t="shared" ca="1" si="289"/>
        <v>0</v>
      </c>
      <c r="Y399" s="8">
        <f t="shared" ca="1" si="290"/>
        <v>0</v>
      </c>
      <c r="Z399" s="61" t="e">
        <f ca="1">MATCH(P399,AC394:AC413,0)</f>
        <v>#N/A</v>
      </c>
      <c r="AB399">
        <v>6</v>
      </c>
      <c r="AC399" s="81" t="str">
        <f ca="1">INDEX(P394:P413,MATCH(LARGE(Y394:Y413,AB399),Y394:Y413,0))</f>
        <v>Atlethic Club</v>
      </c>
      <c r="AD399" s="85">
        <f ca="1">LOOKUP(AC399,P394:P413,Q394:Q413)</f>
        <v>0</v>
      </c>
      <c r="AE399" s="6">
        <f ca="1">LOOKUP(AC399,P394:P413,R394:R413)</f>
        <v>0</v>
      </c>
      <c r="AF399" s="6">
        <f ca="1">LOOKUP(AC399,P394:P413,S394:S413)</f>
        <v>0</v>
      </c>
      <c r="AG399" s="6">
        <f ca="1">LOOKUP(AC399,P394:P413,T394:T413)</f>
        <v>0</v>
      </c>
      <c r="AH399" s="6">
        <f ca="1">LOOKUP(AC399,P394:P413,U394:U413)</f>
        <v>0</v>
      </c>
      <c r="AI399" s="6">
        <f ca="1">LOOKUP(AC399,P394:P413,V394:V413)</f>
        <v>0</v>
      </c>
      <c r="AJ399" s="6">
        <f ca="1">LOOKUP(AC399,P394:P413,W394:W413)</f>
        <v>0</v>
      </c>
      <c r="AK399" s="8">
        <f ca="1">LOOKUP(AC399,P394:P413,X394:X413)</f>
        <v>0</v>
      </c>
      <c r="AL399" s="8">
        <f ca="1">LOOKUP(AC399,P394:P413,Y394:Y413)</f>
        <v>0</v>
      </c>
    </row>
    <row r="400" spans="5:38" x14ac:dyDescent="0.25">
      <c r="E400" s="81" t="str">
        <f t="shared" si="291"/>
        <v>Getafe C.F.</v>
      </c>
      <c r="F400" s="85">
        <f ca="1">SUMIF(INDIRECT(F393),'1-Configuracion'!E400,INDIRECT(G393))+SUMIF(INDIRECT(H393),'1-Configuracion'!E400,INDIRECT(I393))</f>
        <v>0</v>
      </c>
      <c r="G400" s="6">
        <f ca="1">SUMIF(INDIRECT(F393),'1-Configuracion'!E400,INDIRECT(J393))+SUMIF(INDIRECT(H393),'1-Configuracion'!E400,INDIRECT(J393))</f>
        <v>0</v>
      </c>
      <c r="H400" s="6">
        <f t="shared" ca="1" si="292"/>
        <v>0</v>
      </c>
      <c r="I400" s="6">
        <f t="shared" ca="1" si="293"/>
        <v>0</v>
      </c>
      <c r="J400" s="6">
        <f t="shared" ca="1" si="294"/>
        <v>0</v>
      </c>
      <c r="K400" s="6">
        <f ca="1">SUMIF(INDIRECT(F393),'1-Configuracion'!E400,INDIRECT(K393))+SUMIF(INDIRECT(H393),'1-Configuracion'!E400,INDIRECT(L393))</f>
        <v>0</v>
      </c>
      <c r="L400" s="6">
        <f ca="1">SUMIF(INDIRECT(F393),'1-Configuracion'!E400,INDIRECT(L393))+SUMIF(INDIRECT(H393),'1-Configuracion'!E400,INDIRECT(K393))</f>
        <v>0</v>
      </c>
      <c r="M400" s="100">
        <f t="shared" ca="1" si="295"/>
        <v>0</v>
      </c>
      <c r="N400" s="56">
        <f t="shared" ca="1" si="296"/>
        <v>0</v>
      </c>
      <c r="P400" s="81" t="str">
        <f t="shared" si="297"/>
        <v>Getafe C.F.</v>
      </c>
      <c r="Q400" s="85">
        <f t="shared" ca="1" si="298"/>
        <v>0</v>
      </c>
      <c r="R400" s="6">
        <f t="shared" ca="1" si="283"/>
        <v>0</v>
      </c>
      <c r="S400" s="6">
        <f t="shared" ca="1" si="284"/>
        <v>0</v>
      </c>
      <c r="T400" s="6">
        <f t="shared" ca="1" si="285"/>
        <v>0</v>
      </c>
      <c r="U400" s="6">
        <f t="shared" ca="1" si="286"/>
        <v>0</v>
      </c>
      <c r="V400" s="6">
        <f t="shared" ca="1" si="287"/>
        <v>0</v>
      </c>
      <c r="W400" s="6">
        <f t="shared" ca="1" si="288"/>
        <v>0</v>
      </c>
      <c r="X400" s="8">
        <f t="shared" ca="1" si="289"/>
        <v>0</v>
      </c>
      <c r="Y400" s="8">
        <f t="shared" ca="1" si="290"/>
        <v>0</v>
      </c>
      <c r="Z400" s="61" t="e">
        <f ca="1">MATCH(P400,AC394:AC413,0)</f>
        <v>#N/A</v>
      </c>
      <c r="AB400">
        <v>7</v>
      </c>
      <c r="AC400" s="81" t="str">
        <f ca="1">INDEX(P394:P413,MATCH(LARGE(Y394:Y413,AB400),Y394:Y413,0))</f>
        <v>Atlethic Club</v>
      </c>
      <c r="AD400" s="85">
        <f ca="1">LOOKUP(AC400,P394:P413,Q394:Q413)</f>
        <v>0</v>
      </c>
      <c r="AE400" s="6">
        <f ca="1">LOOKUP(AC400,P394:P413,R394:R413)</f>
        <v>0</v>
      </c>
      <c r="AF400" s="6">
        <f ca="1">LOOKUP(AC400,P394:P413,S394:S413)</f>
        <v>0</v>
      </c>
      <c r="AG400" s="6">
        <f ca="1">LOOKUP(AC400,P394:P413,T394:T413)</f>
        <v>0</v>
      </c>
      <c r="AH400" s="6">
        <f ca="1">LOOKUP(AC400,P394:P413,U394:U413)</f>
        <v>0</v>
      </c>
      <c r="AI400" s="6">
        <f ca="1">LOOKUP(AC400,P394:P413,V394:V413)</f>
        <v>0</v>
      </c>
      <c r="AJ400" s="6">
        <f ca="1">LOOKUP(AC400,P394:P413,W394:W413)</f>
        <v>0</v>
      </c>
      <c r="AK400" s="8">
        <f ca="1">LOOKUP(AC400,P394:P413,X394:X413)</f>
        <v>0</v>
      </c>
      <c r="AL400" s="8">
        <f ca="1">LOOKUP(AC400,P394:P413,Y394:Y413)</f>
        <v>0</v>
      </c>
    </row>
    <row r="401" spans="5:38" x14ac:dyDescent="0.25">
      <c r="E401" s="81" t="str">
        <f t="shared" si="291"/>
        <v>Granada C.F.</v>
      </c>
      <c r="F401" s="85">
        <f ca="1">SUMIF(INDIRECT(F393),'1-Configuracion'!E401,INDIRECT(G393))+SUMIF(INDIRECT(H393),'1-Configuracion'!E401,INDIRECT(I393))</f>
        <v>0</v>
      </c>
      <c r="G401" s="6">
        <f ca="1">SUMIF(INDIRECT(F393),'1-Configuracion'!E401,INDIRECT(J393))+SUMIF(INDIRECT(H393),'1-Configuracion'!E401,INDIRECT(J393))</f>
        <v>0</v>
      </c>
      <c r="H401" s="6">
        <f t="shared" ca="1" si="292"/>
        <v>0</v>
      </c>
      <c r="I401" s="6">
        <f t="shared" ca="1" si="293"/>
        <v>0</v>
      </c>
      <c r="J401" s="6">
        <f t="shared" ca="1" si="294"/>
        <v>0</v>
      </c>
      <c r="K401" s="6">
        <f ca="1">SUMIF(INDIRECT(F393),'1-Configuracion'!E401,INDIRECT(K393))+SUMIF(INDIRECT(H393),'1-Configuracion'!E401,INDIRECT(L393))</f>
        <v>0</v>
      </c>
      <c r="L401" s="6">
        <f ca="1">SUMIF(INDIRECT(F393),'1-Configuracion'!E401,INDIRECT(L393))+SUMIF(INDIRECT(H393),'1-Configuracion'!E401,INDIRECT(K393))</f>
        <v>0</v>
      </c>
      <c r="M401" s="100">
        <f t="shared" ca="1" si="295"/>
        <v>0</v>
      </c>
      <c r="N401" s="56">
        <f t="shared" ca="1" si="296"/>
        <v>0</v>
      </c>
      <c r="P401" s="81" t="str">
        <f t="shared" si="297"/>
        <v>Granada C.F.</v>
      </c>
      <c r="Q401" s="85">
        <f t="shared" ca="1" si="298"/>
        <v>0</v>
      </c>
      <c r="R401" s="6">
        <f t="shared" ca="1" si="283"/>
        <v>0</v>
      </c>
      <c r="S401" s="6">
        <f t="shared" ca="1" si="284"/>
        <v>0</v>
      </c>
      <c r="T401" s="6">
        <f t="shared" ca="1" si="285"/>
        <v>0</v>
      </c>
      <c r="U401" s="6">
        <f t="shared" ca="1" si="286"/>
        <v>0</v>
      </c>
      <c r="V401" s="6">
        <f t="shared" ca="1" si="287"/>
        <v>0</v>
      </c>
      <c r="W401" s="6">
        <f t="shared" ca="1" si="288"/>
        <v>0</v>
      </c>
      <c r="X401" s="8">
        <f t="shared" ca="1" si="289"/>
        <v>0</v>
      </c>
      <c r="Y401" s="8">
        <f t="shared" ca="1" si="290"/>
        <v>0</v>
      </c>
      <c r="Z401" s="61" t="e">
        <f ca="1">MATCH(P401,AC394:AC413,0)</f>
        <v>#N/A</v>
      </c>
      <c r="AB401">
        <v>8</v>
      </c>
      <c r="AC401" s="81" t="str">
        <f ca="1">INDEX(P394:P413,MATCH(LARGE(Y394:Y413,AB401),Y394:Y413,0))</f>
        <v>Atlethic Club</v>
      </c>
      <c r="AD401" s="85">
        <f ca="1">LOOKUP(AC401,P394:P413,Q394:Q413)</f>
        <v>0</v>
      </c>
      <c r="AE401" s="6">
        <f ca="1">LOOKUP(AC401,P394:P413,R394:R413)</f>
        <v>0</v>
      </c>
      <c r="AF401" s="6">
        <f ca="1">LOOKUP(AC401,P394:P413,S394:S413)</f>
        <v>0</v>
      </c>
      <c r="AG401" s="6">
        <f ca="1">LOOKUP(AC401,P394:P413,T394:T413)</f>
        <v>0</v>
      </c>
      <c r="AH401" s="6">
        <f ca="1">LOOKUP(AC401,P394:P413,U394:U413)</f>
        <v>0</v>
      </c>
      <c r="AI401" s="6">
        <f ca="1">LOOKUP(AC401,P394:P413,V394:V413)</f>
        <v>0</v>
      </c>
      <c r="AJ401" s="6">
        <f ca="1">LOOKUP(AC401,P394:P413,W394:W413)</f>
        <v>0</v>
      </c>
      <c r="AK401" s="8">
        <f ca="1">LOOKUP(AC401,P394:P413,X394:X413)</f>
        <v>0</v>
      </c>
      <c r="AL401" s="8">
        <f ca="1">LOOKUP(AC401,P394:P413,Y394:Y413)</f>
        <v>0</v>
      </c>
    </row>
    <row r="402" spans="5:38" x14ac:dyDescent="0.25">
      <c r="E402" s="81" t="str">
        <f t="shared" si="291"/>
        <v>Levante U.D.</v>
      </c>
      <c r="F402" s="85">
        <f ca="1">SUMIF(INDIRECT(F393),'1-Configuracion'!E402,INDIRECT(G393))+SUMIF(INDIRECT(H393),'1-Configuracion'!E402,INDIRECT(I393))</f>
        <v>0</v>
      </c>
      <c r="G402" s="6">
        <f ca="1">SUMIF(INDIRECT(F393),'1-Configuracion'!E402,INDIRECT(J393))+SUMIF(INDIRECT(H393),'1-Configuracion'!E402,INDIRECT(J393))</f>
        <v>0</v>
      </c>
      <c r="H402" s="6">
        <f t="shared" ca="1" si="292"/>
        <v>0</v>
      </c>
      <c r="I402" s="6">
        <f t="shared" ca="1" si="293"/>
        <v>0</v>
      </c>
      <c r="J402" s="6">
        <f t="shared" ca="1" si="294"/>
        <v>0</v>
      </c>
      <c r="K402" s="6">
        <f ca="1">SUMIF(INDIRECT(F393),'1-Configuracion'!E402,INDIRECT(K393))+SUMIF(INDIRECT(H393),'1-Configuracion'!E402,INDIRECT(L393))</f>
        <v>0</v>
      </c>
      <c r="L402" s="6">
        <f ca="1">SUMIF(INDIRECT(F393),'1-Configuracion'!E402,INDIRECT(L393))+SUMIF(INDIRECT(H393),'1-Configuracion'!E402,INDIRECT(K393))</f>
        <v>0</v>
      </c>
      <c r="M402" s="100">
        <f t="shared" ca="1" si="295"/>
        <v>0</v>
      </c>
      <c r="N402" s="56">
        <f t="shared" ca="1" si="296"/>
        <v>0</v>
      </c>
      <c r="P402" s="81" t="str">
        <f t="shared" si="297"/>
        <v>Levante U.D.</v>
      </c>
      <c r="Q402" s="85">
        <f t="shared" ca="1" si="298"/>
        <v>0</v>
      </c>
      <c r="R402" s="6">
        <f t="shared" ca="1" si="283"/>
        <v>0</v>
      </c>
      <c r="S402" s="6">
        <f t="shared" ca="1" si="284"/>
        <v>0</v>
      </c>
      <c r="T402" s="6">
        <f t="shared" ca="1" si="285"/>
        <v>0</v>
      </c>
      <c r="U402" s="6">
        <f t="shared" ca="1" si="286"/>
        <v>0</v>
      </c>
      <c r="V402" s="6">
        <f t="shared" ca="1" si="287"/>
        <v>0</v>
      </c>
      <c r="W402" s="6">
        <f t="shared" ca="1" si="288"/>
        <v>0</v>
      </c>
      <c r="X402" s="8">
        <f t="shared" ca="1" si="289"/>
        <v>0</v>
      </c>
      <c r="Y402" s="8">
        <f t="shared" ca="1" si="290"/>
        <v>0</v>
      </c>
      <c r="Z402" s="61" t="e">
        <f ca="1">MATCH(P402,AC394:AC413,0)</f>
        <v>#N/A</v>
      </c>
      <c r="AB402">
        <v>9</v>
      </c>
      <c r="AC402" s="81" t="str">
        <f ca="1">INDEX(P394:P413,MATCH(LARGE(Y394:Y413,AB402),Y394:Y413,0))</f>
        <v>Atlethic Club</v>
      </c>
      <c r="AD402" s="85">
        <f ca="1">LOOKUP(AC402,P394:P413,Q394:Q413)</f>
        <v>0</v>
      </c>
      <c r="AE402" s="6">
        <f ca="1">LOOKUP(AC402,P394:P413,R394:R413)</f>
        <v>0</v>
      </c>
      <c r="AF402" s="6">
        <f ca="1">LOOKUP(AC402,P394:P413,S394:S413)</f>
        <v>0</v>
      </c>
      <c r="AG402" s="6">
        <f ca="1">LOOKUP(AC402,P394:P413,T394:T413)</f>
        <v>0</v>
      </c>
      <c r="AH402" s="6">
        <f ca="1">LOOKUP(AC402,P394:P413,U394:U413)</f>
        <v>0</v>
      </c>
      <c r="AI402" s="6">
        <f ca="1">LOOKUP(AC402,P394:P413,V394:V413)</f>
        <v>0</v>
      </c>
      <c r="AJ402" s="6">
        <f ca="1">LOOKUP(AC402,P394:P413,W394:W413)</f>
        <v>0</v>
      </c>
      <c r="AK402" s="8">
        <f ca="1">LOOKUP(AC402,P394:P413,X394:X413)</f>
        <v>0</v>
      </c>
      <c r="AL402" s="8">
        <f ca="1">LOOKUP(AC402,P394:P413,Y394:Y413)</f>
        <v>0</v>
      </c>
    </row>
    <row r="403" spans="5:38" x14ac:dyDescent="0.25">
      <c r="E403" s="81" t="str">
        <f t="shared" si="291"/>
        <v>Málaga C.F.</v>
      </c>
      <c r="F403" s="85">
        <f ca="1">SUMIF(INDIRECT(F393),'1-Configuracion'!E403,INDIRECT(G393))+SUMIF(INDIRECT(H393),'1-Configuracion'!E403,INDIRECT(I393))</f>
        <v>0</v>
      </c>
      <c r="G403" s="6">
        <f ca="1">SUMIF(INDIRECT(F393),'1-Configuracion'!E403,INDIRECT(J393))+SUMIF(INDIRECT(H393),'1-Configuracion'!E403,INDIRECT(J393))</f>
        <v>0</v>
      </c>
      <c r="H403" s="6">
        <f t="shared" ca="1" si="292"/>
        <v>0</v>
      </c>
      <c r="I403" s="6">
        <f t="shared" ca="1" si="293"/>
        <v>0</v>
      </c>
      <c r="J403" s="6">
        <f t="shared" ca="1" si="294"/>
        <v>0</v>
      </c>
      <c r="K403" s="6">
        <f ca="1">SUMIF(INDIRECT(F393),'1-Configuracion'!E403,INDIRECT(K393))+SUMIF(INDIRECT(H393),'1-Configuracion'!E403,INDIRECT(L393))</f>
        <v>0</v>
      </c>
      <c r="L403" s="6">
        <f ca="1">SUMIF(INDIRECT(F393),'1-Configuracion'!E403,INDIRECT(L393))+SUMIF(INDIRECT(H393),'1-Configuracion'!E403,INDIRECT(K393))</f>
        <v>0</v>
      </c>
      <c r="M403" s="100">
        <f t="shared" ca="1" si="295"/>
        <v>0</v>
      </c>
      <c r="N403" s="56">
        <f t="shared" ca="1" si="296"/>
        <v>0</v>
      </c>
      <c r="P403" s="81" t="str">
        <f t="shared" si="297"/>
        <v>Málaga C.F.</v>
      </c>
      <c r="Q403" s="85">
        <f t="shared" ca="1" si="298"/>
        <v>0</v>
      </c>
      <c r="R403" s="6">
        <f t="shared" ca="1" si="283"/>
        <v>0</v>
      </c>
      <c r="S403" s="6">
        <f t="shared" ca="1" si="284"/>
        <v>0</v>
      </c>
      <c r="T403" s="6">
        <f t="shared" ca="1" si="285"/>
        <v>0</v>
      </c>
      <c r="U403" s="6">
        <f t="shared" ca="1" si="286"/>
        <v>0</v>
      </c>
      <c r="V403" s="6">
        <f t="shared" ca="1" si="287"/>
        <v>0</v>
      </c>
      <c r="W403" s="6">
        <f t="shared" ca="1" si="288"/>
        <v>0</v>
      </c>
      <c r="X403" s="8">
        <f t="shared" ca="1" si="289"/>
        <v>0</v>
      </c>
      <c r="Y403" s="8">
        <f t="shared" ca="1" si="290"/>
        <v>0</v>
      </c>
      <c r="Z403" s="61" t="e">
        <f ca="1">MATCH(P403,AC394:AC413,0)</f>
        <v>#N/A</v>
      </c>
      <c r="AB403">
        <v>10</v>
      </c>
      <c r="AC403" s="81" t="str">
        <f ca="1">INDEX(P394:P413,MATCH(LARGE(Y394:Y413,AB403),Y394:Y413,0))</f>
        <v>Atlethic Club</v>
      </c>
      <c r="AD403" s="85">
        <f ca="1">LOOKUP(AC403,P394:P413,Q394:Q413)</f>
        <v>0</v>
      </c>
      <c r="AE403" s="6">
        <f ca="1">LOOKUP(AC403,P394:P413,R394:R413)</f>
        <v>0</v>
      </c>
      <c r="AF403" s="6">
        <f ca="1">LOOKUP(AC403,P394:P413,S394:S413)</f>
        <v>0</v>
      </c>
      <c r="AG403" s="6">
        <f ca="1">LOOKUP(AC403,P394:P413,T394:T413)</f>
        <v>0</v>
      </c>
      <c r="AH403" s="6">
        <f ca="1">LOOKUP(AC403,P394:P413,U394:U413)</f>
        <v>0</v>
      </c>
      <c r="AI403" s="6">
        <f ca="1">LOOKUP(AC403,P394:P413,V394:V413)</f>
        <v>0</v>
      </c>
      <c r="AJ403" s="6">
        <f ca="1">LOOKUP(AC403,P394:P413,W394:W413)</f>
        <v>0</v>
      </c>
      <c r="AK403" s="8">
        <f ca="1">LOOKUP(AC403,P394:P413,X394:X413)</f>
        <v>0</v>
      </c>
      <c r="AL403" s="8">
        <f ca="1">LOOKUP(AC403,P394:P413,Y394:Y413)</f>
        <v>0</v>
      </c>
    </row>
    <row r="404" spans="5:38" x14ac:dyDescent="0.25">
      <c r="E404" s="81" t="str">
        <f t="shared" si="291"/>
        <v>R.C.D. Español</v>
      </c>
      <c r="F404" s="85">
        <f ca="1">SUMIF(INDIRECT(F393),'1-Configuracion'!E404,INDIRECT(G393))+SUMIF(INDIRECT(H393),'1-Configuracion'!E404,INDIRECT(I393))</f>
        <v>0</v>
      </c>
      <c r="G404" s="6">
        <f ca="1">SUMIF(INDIRECT(F393),'1-Configuracion'!E404,INDIRECT(J393))+SUMIF(INDIRECT(H393),'1-Configuracion'!E404,INDIRECT(J393))</f>
        <v>0</v>
      </c>
      <c r="H404" s="6">
        <f t="shared" ca="1" si="292"/>
        <v>0</v>
      </c>
      <c r="I404" s="6">
        <f t="shared" ca="1" si="293"/>
        <v>0</v>
      </c>
      <c r="J404" s="6">
        <f t="shared" ca="1" si="294"/>
        <v>0</v>
      </c>
      <c r="K404" s="6">
        <f ca="1">SUMIF(INDIRECT(F393),'1-Configuracion'!E404,INDIRECT(K393))+SUMIF(INDIRECT(H393),'1-Configuracion'!E404,INDIRECT(L393))</f>
        <v>0</v>
      </c>
      <c r="L404" s="6">
        <f ca="1">SUMIF(INDIRECT(F393),'1-Configuracion'!E404,INDIRECT(L393))+SUMIF(INDIRECT(H393),'1-Configuracion'!E404,INDIRECT(K393))</f>
        <v>0</v>
      </c>
      <c r="M404" s="100">
        <f t="shared" ca="1" si="295"/>
        <v>0</v>
      </c>
      <c r="N404" s="56">
        <f t="shared" ca="1" si="296"/>
        <v>0</v>
      </c>
      <c r="P404" s="81" t="str">
        <f t="shared" si="297"/>
        <v>R.C.D. Español</v>
      </c>
      <c r="Q404" s="85">
        <f t="shared" ca="1" si="298"/>
        <v>0</v>
      </c>
      <c r="R404" s="6">
        <f t="shared" ca="1" si="283"/>
        <v>0</v>
      </c>
      <c r="S404" s="6">
        <f t="shared" ca="1" si="284"/>
        <v>0</v>
      </c>
      <c r="T404" s="6">
        <f t="shared" ca="1" si="285"/>
        <v>0</v>
      </c>
      <c r="U404" s="6">
        <f t="shared" ca="1" si="286"/>
        <v>0</v>
      </c>
      <c r="V404" s="6">
        <f t="shared" ca="1" si="287"/>
        <v>0</v>
      </c>
      <c r="W404" s="6">
        <f t="shared" ca="1" si="288"/>
        <v>0</v>
      </c>
      <c r="X404" s="8">
        <f t="shared" ca="1" si="289"/>
        <v>0</v>
      </c>
      <c r="Y404" s="8">
        <f t="shared" ca="1" si="290"/>
        <v>0</v>
      </c>
      <c r="Z404" s="61" t="e">
        <f ca="1">MATCH(P404,AC394:AC413,0)</f>
        <v>#N/A</v>
      </c>
      <c r="AB404">
        <v>11</v>
      </c>
      <c r="AC404" s="81" t="str">
        <f ca="1">INDEX(P394:P413,MATCH(LARGE(Y394:Y413,AB404),Y394:Y413,0))</f>
        <v>Atlethic Club</v>
      </c>
      <c r="AD404" s="85">
        <f ca="1">LOOKUP(AC404,P394:P413,Q394:Q413)</f>
        <v>0</v>
      </c>
      <c r="AE404" s="6">
        <f ca="1">LOOKUP(AC404,P394:P413,R394:R413)</f>
        <v>0</v>
      </c>
      <c r="AF404" s="6">
        <f ca="1">LOOKUP(AC404,P394:P413,S394:S413)</f>
        <v>0</v>
      </c>
      <c r="AG404" s="6">
        <f ca="1">LOOKUP(AC404,P394:P413,T394:T413)</f>
        <v>0</v>
      </c>
      <c r="AH404" s="6">
        <f ca="1">LOOKUP(AC404,P394:P413,U394:U413)</f>
        <v>0</v>
      </c>
      <c r="AI404" s="6">
        <f ca="1">LOOKUP(AC404,P394:P413,V394:V413)</f>
        <v>0</v>
      </c>
      <c r="AJ404" s="6">
        <f ca="1">LOOKUP(AC404,P394:P413,W394:W413)</f>
        <v>0</v>
      </c>
      <c r="AK404" s="8">
        <f ca="1">LOOKUP(AC404,P394:P413,X394:X413)</f>
        <v>0</v>
      </c>
      <c r="AL404" s="8">
        <f ca="1">LOOKUP(AC404,P394:P413,Y394:Y413)</f>
        <v>0</v>
      </c>
    </row>
    <row r="405" spans="5:38" x14ac:dyDescent="0.25">
      <c r="E405" s="81" t="str">
        <f t="shared" si="291"/>
        <v>R.C.D.Mallorca</v>
      </c>
      <c r="F405" s="85">
        <f ca="1">SUMIF(INDIRECT(F393),'1-Configuracion'!E405,INDIRECT(G393))+SUMIF(INDIRECT(H393),'1-Configuracion'!E405,INDIRECT(I393))</f>
        <v>0</v>
      </c>
      <c r="G405" s="6">
        <f ca="1">SUMIF(INDIRECT(F393),'1-Configuracion'!E405,INDIRECT(J393))+SUMIF(INDIRECT(H393),'1-Configuracion'!E405,INDIRECT(J393))</f>
        <v>0</v>
      </c>
      <c r="H405" s="6">
        <f t="shared" ca="1" si="292"/>
        <v>0</v>
      </c>
      <c r="I405" s="6">
        <f t="shared" ca="1" si="293"/>
        <v>0</v>
      </c>
      <c r="J405" s="6">
        <f t="shared" ca="1" si="294"/>
        <v>0</v>
      </c>
      <c r="K405" s="6">
        <f ca="1">SUMIF(INDIRECT(F393),'1-Configuracion'!E405,INDIRECT(K393))+SUMIF(INDIRECT(H393),'1-Configuracion'!E405,INDIRECT(L393))</f>
        <v>0</v>
      </c>
      <c r="L405" s="6">
        <f ca="1">SUMIF(INDIRECT(F393),'1-Configuracion'!E405,INDIRECT(L393))+SUMIF(INDIRECT(H393),'1-Configuracion'!E405,INDIRECT(K393))</f>
        <v>0</v>
      </c>
      <c r="M405" s="100">
        <f t="shared" ca="1" si="295"/>
        <v>0</v>
      </c>
      <c r="N405" s="56">
        <f t="shared" ca="1" si="296"/>
        <v>0</v>
      </c>
      <c r="P405" s="81" t="str">
        <f t="shared" si="297"/>
        <v>R.C.D.Mallorca</v>
      </c>
      <c r="Q405" s="85">
        <f t="shared" ca="1" si="298"/>
        <v>0</v>
      </c>
      <c r="R405" s="6">
        <f t="shared" ca="1" si="283"/>
        <v>0</v>
      </c>
      <c r="S405" s="6">
        <f t="shared" ca="1" si="284"/>
        <v>0</v>
      </c>
      <c r="T405" s="6">
        <f t="shared" ca="1" si="285"/>
        <v>0</v>
      </c>
      <c r="U405" s="6">
        <f t="shared" ca="1" si="286"/>
        <v>0</v>
      </c>
      <c r="V405" s="6">
        <f t="shared" ca="1" si="287"/>
        <v>0</v>
      </c>
      <c r="W405" s="6">
        <f t="shared" ca="1" si="288"/>
        <v>0</v>
      </c>
      <c r="X405" s="8">
        <f t="shared" ca="1" si="289"/>
        <v>0</v>
      </c>
      <c r="Y405" s="8">
        <f t="shared" ca="1" si="290"/>
        <v>0</v>
      </c>
      <c r="Z405" s="61" t="e">
        <f ca="1">MATCH(P405,AC394:AC413,0)</f>
        <v>#N/A</v>
      </c>
      <c r="AB405">
        <v>12</v>
      </c>
      <c r="AC405" s="81" t="str">
        <f ca="1">INDEX(P394:P413,MATCH(LARGE(Y394:Y413,AB405),Y394:Y413,0))</f>
        <v>Atlethic Club</v>
      </c>
      <c r="AD405" s="85">
        <f ca="1">LOOKUP(AC405,P394:P413,Q394:Q413)</f>
        <v>0</v>
      </c>
      <c r="AE405" s="6">
        <f ca="1">LOOKUP(AC405,P394:P413,R394:R413)</f>
        <v>0</v>
      </c>
      <c r="AF405" s="6">
        <f ca="1">LOOKUP(AC405,P394:P413,S394:S413)</f>
        <v>0</v>
      </c>
      <c r="AG405" s="6">
        <f ca="1">LOOKUP(AC405,P394:P413,T394:T413)</f>
        <v>0</v>
      </c>
      <c r="AH405" s="6">
        <f ca="1">LOOKUP(AC405,P394:P413,U394:U413)</f>
        <v>0</v>
      </c>
      <c r="AI405" s="6">
        <f ca="1">LOOKUP(AC405,P394:P413,V394:V413)</f>
        <v>0</v>
      </c>
      <c r="AJ405" s="6">
        <f ca="1">LOOKUP(AC405,P394:P413,W394:W413)</f>
        <v>0</v>
      </c>
      <c r="AK405" s="8">
        <f ca="1">LOOKUP(AC405,P394:P413,X394:X413)</f>
        <v>0</v>
      </c>
      <c r="AL405" s="8">
        <f ca="1">LOOKUP(AC405,P394:P413,Y394:Y413)</f>
        <v>0</v>
      </c>
    </row>
    <row r="406" spans="5:38" x14ac:dyDescent="0.25">
      <c r="E406" s="81" t="str">
        <f t="shared" si="291"/>
        <v>Rayo Vallecano</v>
      </c>
      <c r="F406" s="85">
        <f ca="1">SUMIF(INDIRECT(F393),'1-Configuracion'!E406,INDIRECT(G393))+SUMIF(INDIRECT(H393),'1-Configuracion'!E406,INDIRECT(I393))</f>
        <v>0</v>
      </c>
      <c r="G406" s="6">
        <f ca="1">SUMIF(INDIRECT(F393),'1-Configuracion'!E406,INDIRECT(J393))+SUMIF(INDIRECT(H393),'1-Configuracion'!E406,INDIRECT(J393))</f>
        <v>0</v>
      </c>
      <c r="H406" s="6">
        <f t="shared" ca="1" si="292"/>
        <v>0</v>
      </c>
      <c r="I406" s="6">
        <f t="shared" ca="1" si="293"/>
        <v>0</v>
      </c>
      <c r="J406" s="6">
        <f t="shared" ca="1" si="294"/>
        <v>0</v>
      </c>
      <c r="K406" s="6">
        <f ca="1">SUMIF(INDIRECT(F393),'1-Configuracion'!E406,INDIRECT(K393))+SUMIF(INDIRECT(H393),'1-Configuracion'!E406,INDIRECT(L393))</f>
        <v>0</v>
      </c>
      <c r="L406" s="6">
        <f ca="1">SUMIF(INDIRECT(F393),'1-Configuracion'!E406,INDIRECT(L393))+SUMIF(INDIRECT(H393),'1-Configuracion'!E406,INDIRECT(K393))</f>
        <v>0</v>
      </c>
      <c r="M406" s="100">
        <f t="shared" ca="1" si="295"/>
        <v>0</v>
      </c>
      <c r="N406" s="56">
        <f t="shared" ca="1" si="296"/>
        <v>0</v>
      </c>
      <c r="P406" s="81" t="str">
        <f t="shared" si="297"/>
        <v>Rayo Vallecano</v>
      </c>
      <c r="Q406" s="85">
        <f t="shared" ca="1" si="298"/>
        <v>0</v>
      </c>
      <c r="R406" s="6">
        <f t="shared" ca="1" si="283"/>
        <v>0</v>
      </c>
      <c r="S406" s="6">
        <f t="shared" ca="1" si="284"/>
        <v>0</v>
      </c>
      <c r="T406" s="6">
        <f t="shared" ca="1" si="285"/>
        <v>0</v>
      </c>
      <c r="U406" s="6">
        <f t="shared" ca="1" si="286"/>
        <v>0</v>
      </c>
      <c r="V406" s="6">
        <f t="shared" ca="1" si="287"/>
        <v>0</v>
      </c>
      <c r="W406" s="6">
        <f t="shared" ca="1" si="288"/>
        <v>0</v>
      </c>
      <c r="X406" s="8">
        <f t="shared" ca="1" si="289"/>
        <v>0</v>
      </c>
      <c r="Y406" s="8">
        <f t="shared" ca="1" si="290"/>
        <v>0</v>
      </c>
      <c r="Z406" s="61" t="e">
        <f ca="1">MATCH(P406,AC394:AC413,0)</f>
        <v>#N/A</v>
      </c>
      <c r="AB406">
        <v>13</v>
      </c>
      <c r="AC406" s="81" t="str">
        <f ca="1">INDEX(P394:P413,MATCH(LARGE(Y394:Y413,AB406),Y394:Y413,0))</f>
        <v>Atlethic Club</v>
      </c>
      <c r="AD406" s="85">
        <f ca="1">LOOKUP(AC406,P394:P413,Q394:Q413)</f>
        <v>0</v>
      </c>
      <c r="AE406" s="6">
        <f ca="1">LOOKUP(AC406,P394:P413,R394:R413)</f>
        <v>0</v>
      </c>
      <c r="AF406" s="6">
        <f ca="1">LOOKUP(AC406,P394:P413,S394:S413)</f>
        <v>0</v>
      </c>
      <c r="AG406" s="6">
        <f ca="1">LOOKUP(AC406,P394:P413,T394:T413)</f>
        <v>0</v>
      </c>
      <c r="AH406" s="6">
        <f ca="1">LOOKUP(AC406,P394:P413,U394:U413)</f>
        <v>0</v>
      </c>
      <c r="AI406" s="6">
        <f ca="1">LOOKUP(AC406,P394:P413,V394:V413)</f>
        <v>0</v>
      </c>
      <c r="AJ406" s="6">
        <f ca="1">LOOKUP(AC406,P394:P413,W394:W413)</f>
        <v>0</v>
      </c>
      <c r="AK406" s="8">
        <f ca="1">LOOKUP(AC406,P394:P413,X394:X413)</f>
        <v>0</v>
      </c>
      <c r="AL406" s="8">
        <f ca="1">LOOKUP(AC406,P394:P413,Y394:Y413)</f>
        <v>0</v>
      </c>
    </row>
    <row r="407" spans="5:38" x14ac:dyDescent="0.25">
      <c r="E407" s="81" t="str">
        <f t="shared" si="291"/>
        <v>Real Betis Balompié</v>
      </c>
      <c r="F407" s="85">
        <f ca="1">SUMIF(INDIRECT(F393),'1-Configuracion'!E407,INDIRECT(G393))+SUMIF(INDIRECT(H393),'1-Configuracion'!E407,INDIRECT(I393))</f>
        <v>0</v>
      </c>
      <c r="G407" s="6">
        <f ca="1">SUMIF(INDIRECT(F393),'1-Configuracion'!E407,INDIRECT(J393))+SUMIF(INDIRECT(H393),'1-Configuracion'!E407,INDIRECT(J393))</f>
        <v>0</v>
      </c>
      <c r="H407" s="6">
        <f t="shared" ca="1" si="292"/>
        <v>0</v>
      </c>
      <c r="I407" s="6">
        <f t="shared" ca="1" si="293"/>
        <v>0</v>
      </c>
      <c r="J407" s="6">
        <f t="shared" ca="1" si="294"/>
        <v>0</v>
      </c>
      <c r="K407" s="6">
        <f ca="1">SUMIF(INDIRECT(F393),'1-Configuracion'!E407,INDIRECT(K393))+SUMIF(INDIRECT(H393),'1-Configuracion'!E407,INDIRECT(L393))</f>
        <v>0</v>
      </c>
      <c r="L407" s="6">
        <f ca="1">SUMIF(INDIRECT(F393),'1-Configuracion'!E407,INDIRECT(L393))+SUMIF(INDIRECT(H393),'1-Configuracion'!E407,INDIRECT(K393))</f>
        <v>0</v>
      </c>
      <c r="M407" s="100">
        <f t="shared" ca="1" si="295"/>
        <v>0</v>
      </c>
      <c r="N407" s="56">
        <f t="shared" ca="1" si="296"/>
        <v>0</v>
      </c>
      <c r="P407" s="81" t="str">
        <f t="shared" si="297"/>
        <v>Real Betis Balompié</v>
      </c>
      <c r="Q407" s="85">
        <f t="shared" ca="1" si="298"/>
        <v>0</v>
      </c>
      <c r="R407" s="6">
        <f t="shared" ca="1" si="283"/>
        <v>0</v>
      </c>
      <c r="S407" s="6">
        <f t="shared" ca="1" si="284"/>
        <v>0</v>
      </c>
      <c r="T407" s="6">
        <f t="shared" ca="1" si="285"/>
        <v>0</v>
      </c>
      <c r="U407" s="6">
        <f t="shared" ca="1" si="286"/>
        <v>0</v>
      </c>
      <c r="V407" s="6">
        <f t="shared" ca="1" si="287"/>
        <v>0</v>
      </c>
      <c r="W407" s="6">
        <f t="shared" ca="1" si="288"/>
        <v>0</v>
      </c>
      <c r="X407" s="8">
        <f t="shared" ca="1" si="289"/>
        <v>0</v>
      </c>
      <c r="Y407" s="8">
        <f t="shared" ca="1" si="290"/>
        <v>0</v>
      </c>
      <c r="Z407" s="61" t="e">
        <f ca="1">MATCH(P407,AC394:AC413,0)</f>
        <v>#N/A</v>
      </c>
      <c r="AB407">
        <v>14</v>
      </c>
      <c r="AC407" s="81" t="str">
        <f ca="1">INDEX(P394:P413,MATCH(LARGE(Y394:Y413,AB407),Y394:Y413,0))</f>
        <v>Atlethic Club</v>
      </c>
      <c r="AD407" s="85">
        <f ca="1">LOOKUP(AC407,P394:P413,Q394:Q413)</f>
        <v>0</v>
      </c>
      <c r="AE407" s="6">
        <f ca="1">LOOKUP(AC407,P394:P413,R394:R413)</f>
        <v>0</v>
      </c>
      <c r="AF407" s="6">
        <f ca="1">LOOKUP(AC407,P394:P413,S394:S413)</f>
        <v>0</v>
      </c>
      <c r="AG407" s="6">
        <f ca="1">LOOKUP(AC407,P394:P413,T394:T413)</f>
        <v>0</v>
      </c>
      <c r="AH407" s="6">
        <f ca="1">LOOKUP(AC407,P394:P413,U394:U413)</f>
        <v>0</v>
      </c>
      <c r="AI407" s="6">
        <f ca="1">LOOKUP(AC407,P394:P413,V394:V413)</f>
        <v>0</v>
      </c>
      <c r="AJ407" s="6">
        <f ca="1">LOOKUP(AC407,P394:P413,W394:W413)</f>
        <v>0</v>
      </c>
      <c r="AK407" s="8">
        <f ca="1">LOOKUP(AC407,P394:P413,X394:X413)</f>
        <v>0</v>
      </c>
      <c r="AL407" s="8">
        <f ca="1">LOOKUP(AC407,P394:P413,Y394:Y413)</f>
        <v>0</v>
      </c>
    </row>
    <row r="408" spans="5:38" x14ac:dyDescent="0.25">
      <c r="E408" s="81" t="str">
        <f t="shared" si="291"/>
        <v>Real Madrid</v>
      </c>
      <c r="F408" s="85">
        <f ca="1">SUMIF(INDIRECT(F393),'1-Configuracion'!E408,INDIRECT(G393))+SUMIF(INDIRECT(H393),'1-Configuracion'!E408,INDIRECT(I393))</f>
        <v>0</v>
      </c>
      <c r="G408" s="6">
        <f ca="1">SUMIF(INDIRECT(F393),'1-Configuracion'!E408,INDIRECT(J393))+SUMIF(INDIRECT(H393),'1-Configuracion'!E408,INDIRECT(J393))</f>
        <v>0</v>
      </c>
      <c r="H408" s="6">
        <f t="shared" ca="1" si="292"/>
        <v>0</v>
      </c>
      <c r="I408" s="6">
        <f t="shared" ca="1" si="293"/>
        <v>0</v>
      </c>
      <c r="J408" s="6">
        <f t="shared" ca="1" si="294"/>
        <v>0</v>
      </c>
      <c r="K408" s="6">
        <f ca="1">SUMIF(INDIRECT(F393),'1-Configuracion'!E408,INDIRECT(K393))+SUMIF(INDIRECT(H393),'1-Configuracion'!E408,INDIRECT(L393))</f>
        <v>0</v>
      </c>
      <c r="L408" s="6">
        <f ca="1">SUMIF(INDIRECT(F393),'1-Configuracion'!E408,INDIRECT(L393))+SUMIF(INDIRECT(H393),'1-Configuracion'!E408,INDIRECT(K393))</f>
        <v>0</v>
      </c>
      <c r="M408" s="100">
        <f t="shared" ca="1" si="295"/>
        <v>0</v>
      </c>
      <c r="N408" s="56">
        <f t="shared" ca="1" si="296"/>
        <v>0</v>
      </c>
      <c r="P408" s="81" t="str">
        <f t="shared" si="297"/>
        <v>Real Madrid</v>
      </c>
      <c r="Q408" s="85">
        <f t="shared" ca="1" si="298"/>
        <v>0</v>
      </c>
      <c r="R408" s="6">
        <f t="shared" ca="1" si="283"/>
        <v>0</v>
      </c>
      <c r="S408" s="6">
        <f t="shared" ca="1" si="284"/>
        <v>0</v>
      </c>
      <c r="T408" s="6">
        <f t="shared" ca="1" si="285"/>
        <v>0</v>
      </c>
      <c r="U408" s="6">
        <f t="shared" ca="1" si="286"/>
        <v>0</v>
      </c>
      <c r="V408" s="6">
        <f t="shared" ca="1" si="287"/>
        <v>0</v>
      </c>
      <c r="W408" s="6">
        <f t="shared" ca="1" si="288"/>
        <v>0</v>
      </c>
      <c r="X408" s="8">
        <f t="shared" ca="1" si="289"/>
        <v>0</v>
      </c>
      <c r="Y408" s="8">
        <f t="shared" ca="1" si="290"/>
        <v>0</v>
      </c>
      <c r="Z408" s="61" t="e">
        <f ca="1">MATCH(P408,AC394:AC413,0)</f>
        <v>#N/A</v>
      </c>
      <c r="AB408">
        <v>15</v>
      </c>
      <c r="AC408" s="81" t="str">
        <f ca="1">INDEX(P394:P413,MATCH(LARGE(Y394:Y413,AB408),Y394:Y413,0))</f>
        <v>Atlethic Club</v>
      </c>
      <c r="AD408" s="85">
        <f ca="1">LOOKUP(AC408,P394:P413,Q394:Q413)</f>
        <v>0</v>
      </c>
      <c r="AE408" s="6">
        <f ca="1">LOOKUP(AC408,P394:P413,R394:R413)</f>
        <v>0</v>
      </c>
      <c r="AF408" s="6">
        <f ca="1">LOOKUP(AC408,P394:P413,S394:S413)</f>
        <v>0</v>
      </c>
      <c r="AG408" s="6">
        <f ca="1">LOOKUP(AC408,P394:P413,T394:T413)</f>
        <v>0</v>
      </c>
      <c r="AH408" s="6">
        <f ca="1">LOOKUP(AC408,P394:P413,U394:U413)</f>
        <v>0</v>
      </c>
      <c r="AI408" s="6">
        <f ca="1">LOOKUP(AC408,P394:P413,V394:V413)</f>
        <v>0</v>
      </c>
      <c r="AJ408" s="6">
        <f ca="1">LOOKUP(AC408,P394:P413,W394:W413)</f>
        <v>0</v>
      </c>
      <c r="AK408" s="8">
        <f ca="1">LOOKUP(AC408,P394:P413,X394:X413)</f>
        <v>0</v>
      </c>
      <c r="AL408" s="8">
        <f ca="1">LOOKUP(AC408,P394:P413,Y394:Y413)</f>
        <v>0</v>
      </c>
    </row>
    <row r="409" spans="5:38" x14ac:dyDescent="0.25">
      <c r="E409" s="81" t="str">
        <f t="shared" si="291"/>
        <v>Real Sociedad</v>
      </c>
      <c r="F409" s="85">
        <f ca="1">SUMIF(INDIRECT(F393),'1-Configuracion'!E409,INDIRECT(G393))+SUMIF(INDIRECT(H393),'1-Configuracion'!E409,INDIRECT(I393))</f>
        <v>0</v>
      </c>
      <c r="G409" s="6">
        <f ca="1">SUMIF(INDIRECT(F393),'1-Configuracion'!E409,INDIRECT(J393))+SUMIF(INDIRECT(H393),'1-Configuracion'!E409,INDIRECT(J393))</f>
        <v>0</v>
      </c>
      <c r="H409" s="6">
        <f t="shared" ca="1" si="292"/>
        <v>0</v>
      </c>
      <c r="I409" s="6">
        <f t="shared" ca="1" si="293"/>
        <v>0</v>
      </c>
      <c r="J409" s="6">
        <f t="shared" ca="1" si="294"/>
        <v>0</v>
      </c>
      <c r="K409" s="6">
        <f ca="1">SUMIF(INDIRECT(F393),'1-Configuracion'!E409,INDIRECT(K393))+SUMIF(INDIRECT(H393),'1-Configuracion'!E409,INDIRECT(L393))</f>
        <v>0</v>
      </c>
      <c r="L409" s="6">
        <f ca="1">SUMIF(INDIRECT(F393),'1-Configuracion'!E409,INDIRECT(L393))+SUMIF(INDIRECT(H393),'1-Configuracion'!E409,INDIRECT(K393))</f>
        <v>0</v>
      </c>
      <c r="M409" s="100">
        <f t="shared" ca="1" si="295"/>
        <v>0</v>
      </c>
      <c r="N409" s="56">
        <f t="shared" ca="1" si="296"/>
        <v>0</v>
      </c>
      <c r="P409" s="81" t="str">
        <f t="shared" si="297"/>
        <v>Real Sociedad</v>
      </c>
      <c r="Q409" s="85">
        <f t="shared" ca="1" si="298"/>
        <v>0</v>
      </c>
      <c r="R409" s="6">
        <f t="shared" ca="1" si="283"/>
        <v>0</v>
      </c>
      <c r="S409" s="6">
        <f t="shared" ca="1" si="284"/>
        <v>0</v>
      </c>
      <c r="T409" s="6">
        <f t="shared" ca="1" si="285"/>
        <v>0</v>
      </c>
      <c r="U409" s="6">
        <f t="shared" ca="1" si="286"/>
        <v>0</v>
      </c>
      <c r="V409" s="6">
        <f t="shared" ca="1" si="287"/>
        <v>0</v>
      </c>
      <c r="W409" s="6">
        <f t="shared" ca="1" si="288"/>
        <v>0</v>
      </c>
      <c r="X409" s="8">
        <f t="shared" ca="1" si="289"/>
        <v>0</v>
      </c>
      <c r="Y409" s="8">
        <f t="shared" ca="1" si="290"/>
        <v>0</v>
      </c>
      <c r="Z409" s="61" t="e">
        <f ca="1">MATCH(P409,AC394:AC413,0)</f>
        <v>#N/A</v>
      </c>
      <c r="AB409">
        <v>16</v>
      </c>
      <c r="AC409" s="81" t="str">
        <f ca="1">INDEX(P394:P413,MATCH(LARGE(Y394:Y413,AB409),Y394:Y413,0))</f>
        <v>Atlethic Club</v>
      </c>
      <c r="AD409" s="85">
        <f ca="1">LOOKUP(AC409,P394:P413,Q394:Q413)</f>
        <v>0</v>
      </c>
      <c r="AE409" s="6">
        <f ca="1">LOOKUP(AC409,P394:P413,R394:R413)</f>
        <v>0</v>
      </c>
      <c r="AF409" s="6">
        <f ca="1">LOOKUP(AC409,P394:P413,S394:S413)</f>
        <v>0</v>
      </c>
      <c r="AG409" s="6">
        <f ca="1">LOOKUP(AC409,P394:P413,T394:T413)</f>
        <v>0</v>
      </c>
      <c r="AH409" s="6">
        <f ca="1">LOOKUP(AC409,P394:P413,U394:U413)</f>
        <v>0</v>
      </c>
      <c r="AI409" s="6">
        <f ca="1">LOOKUP(AC409,P394:P413,V394:V413)</f>
        <v>0</v>
      </c>
      <c r="AJ409" s="6">
        <f ca="1">LOOKUP(AC409,P394:P413,W394:W413)</f>
        <v>0</v>
      </c>
      <c r="AK409" s="8">
        <f ca="1">LOOKUP(AC409,P394:P413,X394:X413)</f>
        <v>0</v>
      </c>
      <c r="AL409" s="8">
        <f ca="1">LOOKUP(AC409,P394:P413,Y394:Y413)</f>
        <v>0</v>
      </c>
    </row>
    <row r="410" spans="5:38" x14ac:dyDescent="0.25">
      <c r="E410" s="81" t="str">
        <f t="shared" si="291"/>
        <v>Real Valladolid</v>
      </c>
      <c r="F410" s="85">
        <f ca="1">SUMIF(INDIRECT(F393),'1-Configuracion'!E410,INDIRECT(G393))+SUMIF(INDIRECT(H393),'1-Configuracion'!E410,INDIRECT(I393))</f>
        <v>0</v>
      </c>
      <c r="G410" s="6">
        <f ca="1">SUMIF(INDIRECT(F393),'1-Configuracion'!E410,INDIRECT(J393))+SUMIF(INDIRECT(H393),'1-Configuracion'!E410,INDIRECT(J393))</f>
        <v>0</v>
      </c>
      <c r="H410" s="6">
        <f t="shared" ca="1" si="292"/>
        <v>0</v>
      </c>
      <c r="I410" s="6">
        <f t="shared" ca="1" si="293"/>
        <v>0</v>
      </c>
      <c r="J410" s="6">
        <f t="shared" ca="1" si="294"/>
        <v>0</v>
      </c>
      <c r="K410" s="6">
        <f ca="1">SUMIF(INDIRECT(F393),'1-Configuracion'!E410,INDIRECT(K393))+SUMIF(INDIRECT(H393),'1-Configuracion'!E410,INDIRECT(L393))</f>
        <v>0</v>
      </c>
      <c r="L410" s="6">
        <f ca="1">SUMIF(INDIRECT(F393),'1-Configuracion'!E410,INDIRECT(L393))+SUMIF(INDIRECT(H393),'1-Configuracion'!E410,INDIRECT(K393))</f>
        <v>0</v>
      </c>
      <c r="M410" s="100">
        <f t="shared" ca="1" si="295"/>
        <v>0</v>
      </c>
      <c r="N410" s="56">
        <f t="shared" ca="1" si="296"/>
        <v>0</v>
      </c>
      <c r="P410" s="81" t="str">
        <f t="shared" si="297"/>
        <v>Real Valladolid</v>
      </c>
      <c r="Q410" s="85">
        <f t="shared" ca="1" si="298"/>
        <v>0</v>
      </c>
      <c r="R410" s="6">
        <f t="shared" ca="1" si="283"/>
        <v>0</v>
      </c>
      <c r="S410" s="6">
        <f t="shared" ca="1" si="284"/>
        <v>0</v>
      </c>
      <c r="T410" s="6">
        <f t="shared" ca="1" si="285"/>
        <v>0</v>
      </c>
      <c r="U410" s="6">
        <f t="shared" ca="1" si="286"/>
        <v>0</v>
      </c>
      <c r="V410" s="6">
        <f t="shared" ca="1" si="287"/>
        <v>0</v>
      </c>
      <c r="W410" s="6">
        <f t="shared" ca="1" si="288"/>
        <v>0</v>
      </c>
      <c r="X410" s="8">
        <f t="shared" ca="1" si="289"/>
        <v>0</v>
      </c>
      <c r="Y410" s="8">
        <f t="shared" ca="1" si="290"/>
        <v>0</v>
      </c>
      <c r="Z410" s="61" t="e">
        <f ca="1">MATCH(P410,AC394:AC413,0)</f>
        <v>#N/A</v>
      </c>
      <c r="AB410">
        <v>17</v>
      </c>
      <c r="AC410" s="81" t="str">
        <f ca="1">INDEX(P394:P413,MATCH(LARGE(Y394:Y413,AB410),Y394:Y413,0))</f>
        <v>Atlethic Club</v>
      </c>
      <c r="AD410" s="85">
        <f ca="1">LOOKUP(AC410,P394:P413,Q394:Q413)</f>
        <v>0</v>
      </c>
      <c r="AE410" s="6">
        <f ca="1">LOOKUP(AC410,P394:P413,R394:R413)</f>
        <v>0</v>
      </c>
      <c r="AF410" s="6">
        <f ca="1">LOOKUP(AC410,P394:P413,S394:S413)</f>
        <v>0</v>
      </c>
      <c r="AG410" s="6">
        <f ca="1">LOOKUP(AC410,P394:P413,T394:T413)</f>
        <v>0</v>
      </c>
      <c r="AH410" s="6">
        <f ca="1">LOOKUP(AC410,P394:P413,U394:U413)</f>
        <v>0</v>
      </c>
      <c r="AI410" s="6">
        <f ca="1">LOOKUP(AC410,P394:P413,V394:V413)</f>
        <v>0</v>
      </c>
      <c r="AJ410" s="6">
        <f ca="1">LOOKUP(AC410,P394:P413,W394:W413)</f>
        <v>0</v>
      </c>
      <c r="AK410" s="8">
        <f ca="1">LOOKUP(AC410,P394:P413,X394:X413)</f>
        <v>0</v>
      </c>
      <c r="AL410" s="8">
        <f ca="1">LOOKUP(AC410,P394:P413,Y394:Y413)</f>
        <v>0</v>
      </c>
    </row>
    <row r="411" spans="5:38" x14ac:dyDescent="0.25">
      <c r="E411" s="81" t="str">
        <f t="shared" si="291"/>
        <v>Real Zaragoza</v>
      </c>
      <c r="F411" s="85">
        <f ca="1">SUMIF(INDIRECT(F393),'1-Configuracion'!E411,INDIRECT(G393))+SUMIF(INDIRECT(H393),'1-Configuracion'!E411,INDIRECT(I393))</f>
        <v>0</v>
      </c>
      <c r="G411" s="6">
        <f ca="1">SUMIF(INDIRECT(F393),'1-Configuracion'!E411,INDIRECT(J393))+SUMIF(INDIRECT(H393),'1-Configuracion'!E411,INDIRECT(J393))</f>
        <v>0</v>
      </c>
      <c r="H411" s="6">
        <f t="shared" ca="1" si="292"/>
        <v>0</v>
      </c>
      <c r="I411" s="6">
        <f t="shared" ca="1" si="293"/>
        <v>0</v>
      </c>
      <c r="J411" s="6">
        <f t="shared" ca="1" si="294"/>
        <v>0</v>
      </c>
      <c r="K411" s="6">
        <f ca="1">SUMIF(INDIRECT(F393),'1-Configuracion'!E411,INDIRECT(K393))+SUMIF(INDIRECT(H393),'1-Configuracion'!E411,INDIRECT(L393))</f>
        <v>0</v>
      </c>
      <c r="L411" s="6">
        <f ca="1">SUMIF(INDIRECT(F393),'1-Configuracion'!E411,INDIRECT(L393))+SUMIF(INDIRECT(H393),'1-Configuracion'!E411,INDIRECT(K393))</f>
        <v>0</v>
      </c>
      <c r="M411" s="100">
        <f t="shared" ca="1" si="295"/>
        <v>0</v>
      </c>
      <c r="N411" s="56">
        <f t="shared" ca="1" si="296"/>
        <v>0</v>
      </c>
      <c r="P411" s="81" t="str">
        <f t="shared" si="297"/>
        <v>Real Zaragoza</v>
      </c>
      <c r="Q411" s="85">
        <f t="shared" ca="1" si="298"/>
        <v>0</v>
      </c>
      <c r="R411" s="6">
        <f t="shared" ca="1" si="283"/>
        <v>0</v>
      </c>
      <c r="S411" s="6">
        <f t="shared" ca="1" si="284"/>
        <v>0</v>
      </c>
      <c r="T411" s="6">
        <f t="shared" ca="1" si="285"/>
        <v>0</v>
      </c>
      <c r="U411" s="6">
        <f t="shared" ca="1" si="286"/>
        <v>0</v>
      </c>
      <c r="V411" s="6">
        <f t="shared" ca="1" si="287"/>
        <v>0</v>
      </c>
      <c r="W411" s="6">
        <f t="shared" ca="1" si="288"/>
        <v>0</v>
      </c>
      <c r="X411" s="8">
        <f t="shared" ca="1" si="289"/>
        <v>0</v>
      </c>
      <c r="Y411" s="8">
        <f t="shared" ca="1" si="290"/>
        <v>0</v>
      </c>
      <c r="Z411" s="61" t="e">
        <f ca="1">MATCH(P411,AC394:AC413,0)</f>
        <v>#N/A</v>
      </c>
      <c r="AB411">
        <v>18</v>
      </c>
      <c r="AC411" s="81" t="str">
        <f ca="1">INDEX(P394:P413,MATCH(LARGE(Y394:Y413,AB411),Y394:Y413,0))</f>
        <v>Atlethic Club</v>
      </c>
      <c r="AD411" s="85">
        <f ca="1">LOOKUP(AC411,P394:P413,Q394:Q413)</f>
        <v>0</v>
      </c>
      <c r="AE411" s="6">
        <f ca="1">LOOKUP(AC411,P394:P413,R394:R413)</f>
        <v>0</v>
      </c>
      <c r="AF411" s="6">
        <f ca="1">LOOKUP(AC411,P394:P413,S394:S413)</f>
        <v>0</v>
      </c>
      <c r="AG411" s="6">
        <f ca="1">LOOKUP(AC411,P394:P413,T394:T413)</f>
        <v>0</v>
      </c>
      <c r="AH411" s="6">
        <f ca="1">LOOKUP(AC411,P394:P413,U394:U413)</f>
        <v>0</v>
      </c>
      <c r="AI411" s="6">
        <f ca="1">LOOKUP(AC411,P394:P413,V394:V413)</f>
        <v>0</v>
      </c>
      <c r="AJ411" s="6">
        <f ca="1">LOOKUP(AC411,P394:P413,W394:W413)</f>
        <v>0</v>
      </c>
      <c r="AK411" s="8">
        <f ca="1">LOOKUP(AC411,P394:P413,X394:X413)</f>
        <v>0</v>
      </c>
      <c r="AL411" s="8">
        <f ca="1">LOOKUP(AC411,P394:P413,Y394:Y413)</f>
        <v>0</v>
      </c>
    </row>
    <row r="412" spans="5:38" x14ac:dyDescent="0.25">
      <c r="E412" s="81" t="str">
        <f t="shared" si="291"/>
        <v>Sevilla F.C.</v>
      </c>
      <c r="F412" s="85">
        <f ca="1">SUMIF(INDIRECT(F393),'1-Configuracion'!E412,INDIRECT(G393))+SUMIF(INDIRECT(H393),'1-Configuracion'!E412,INDIRECT(I393))</f>
        <v>0</v>
      </c>
      <c r="G412" s="6">
        <f ca="1">SUMIF(INDIRECT(F393),'1-Configuracion'!E412,INDIRECT(J393))+SUMIF(INDIRECT(H393),'1-Configuracion'!E412,INDIRECT(J393))</f>
        <v>0</v>
      </c>
      <c r="H412" s="6">
        <f t="shared" ca="1" si="292"/>
        <v>0</v>
      </c>
      <c r="I412" s="6">
        <f t="shared" ca="1" si="293"/>
        <v>0</v>
      </c>
      <c r="J412" s="6">
        <f t="shared" ca="1" si="294"/>
        <v>0</v>
      </c>
      <c r="K412" s="6">
        <f ca="1">SUMIF(INDIRECT(F393),'1-Configuracion'!E412,INDIRECT(K393))+SUMIF(INDIRECT(H393),'1-Configuracion'!E412,INDIRECT(L393))</f>
        <v>0</v>
      </c>
      <c r="L412" s="6">
        <f ca="1">SUMIF(INDIRECT(F393),'1-Configuracion'!E412,INDIRECT(L393))+SUMIF(INDIRECT(H393),'1-Configuracion'!E412,INDIRECT(K393))</f>
        <v>0</v>
      </c>
      <c r="M412" s="100">
        <f t="shared" ca="1" si="295"/>
        <v>0</v>
      </c>
      <c r="N412" s="56">
        <f t="shared" ca="1" si="296"/>
        <v>0</v>
      </c>
      <c r="P412" s="81" t="str">
        <f t="shared" si="297"/>
        <v>Sevilla F.C.</v>
      </c>
      <c r="Q412" s="85">
        <f t="shared" ca="1" si="298"/>
        <v>0</v>
      </c>
      <c r="R412" s="6">
        <f t="shared" ca="1" si="283"/>
        <v>0</v>
      </c>
      <c r="S412" s="6">
        <f t="shared" ca="1" si="284"/>
        <v>0</v>
      </c>
      <c r="T412" s="6">
        <f t="shared" ca="1" si="285"/>
        <v>0</v>
      </c>
      <c r="U412" s="6">
        <f t="shared" ca="1" si="286"/>
        <v>0</v>
      </c>
      <c r="V412" s="6">
        <f t="shared" ca="1" si="287"/>
        <v>0</v>
      </c>
      <c r="W412" s="6">
        <f t="shared" ca="1" si="288"/>
        <v>0</v>
      </c>
      <c r="X412" s="8">
        <f t="shared" ca="1" si="289"/>
        <v>0</v>
      </c>
      <c r="Y412" s="8">
        <f t="shared" ca="1" si="290"/>
        <v>0</v>
      </c>
      <c r="Z412" s="61" t="e">
        <f ca="1">MATCH(P412,AC394:AC413,0)</f>
        <v>#N/A</v>
      </c>
      <c r="AB412">
        <v>19</v>
      </c>
      <c r="AC412" s="81" t="str">
        <f ca="1">INDEX(P394:P413,MATCH(LARGE(Y394:Y413,AB412),Y394:Y413,0))</f>
        <v>Atlethic Club</v>
      </c>
      <c r="AD412" s="85">
        <f ca="1">LOOKUP(AC412,P394:P413,Q394:Q413)</f>
        <v>0</v>
      </c>
      <c r="AE412" s="6">
        <f ca="1">LOOKUP(AC412,P394:P413,R394:R413)</f>
        <v>0</v>
      </c>
      <c r="AF412" s="6">
        <f ca="1">LOOKUP(AC412,P394:P413,S394:S413)</f>
        <v>0</v>
      </c>
      <c r="AG412" s="6">
        <f ca="1">LOOKUP(AC412,P394:P413,T394:T413)</f>
        <v>0</v>
      </c>
      <c r="AH412" s="6">
        <f ca="1">LOOKUP(AC412,P394:P413,U394:U413)</f>
        <v>0</v>
      </c>
      <c r="AI412" s="6">
        <f ca="1">LOOKUP(AC412,P394:P413,V394:V413)</f>
        <v>0</v>
      </c>
      <c r="AJ412" s="6">
        <f ca="1">LOOKUP(AC412,P394:P413,W394:W413)</f>
        <v>0</v>
      </c>
      <c r="AK412" s="8">
        <f ca="1">LOOKUP(AC412,P394:P413,X394:X413)</f>
        <v>0</v>
      </c>
      <c r="AL412" s="8">
        <f ca="1">LOOKUP(AC412,P394:P413,Y394:Y413)</f>
        <v>0</v>
      </c>
    </row>
    <row r="413" spans="5:38" ht="15.75" thickBot="1" x14ac:dyDescent="0.3">
      <c r="E413" s="82" t="str">
        <f t="shared" si="291"/>
        <v>Valencia C.F.</v>
      </c>
      <c r="F413" s="86">
        <f ca="1">SUMIF(INDIRECT(F393),'1-Configuracion'!E413,INDIRECT(G393))+SUMIF(INDIRECT(H393),'1-Configuracion'!E413,INDIRECT(I393))</f>
        <v>0</v>
      </c>
      <c r="G413" s="34">
        <f ca="1">SUMIF(INDIRECT(F393),'1-Configuracion'!E413,INDIRECT(J393))+SUMIF(INDIRECT(H393),'1-Configuracion'!E413,INDIRECT(J393))</f>
        <v>0</v>
      </c>
      <c r="H413" s="34">
        <f t="shared" ca="1" si="292"/>
        <v>0</v>
      </c>
      <c r="I413" s="34">
        <f t="shared" ca="1" si="293"/>
        <v>0</v>
      </c>
      <c r="J413" s="34">
        <f t="shared" ca="1" si="294"/>
        <v>0</v>
      </c>
      <c r="K413" s="34">
        <f ca="1">SUMIF(INDIRECT(F393),'1-Configuracion'!E413,INDIRECT(K393))+SUMIF(INDIRECT(H393),'1-Configuracion'!E413,INDIRECT(L393))</f>
        <v>0</v>
      </c>
      <c r="L413" s="34">
        <f ca="1">SUMIF(INDIRECT(F393),'1-Configuracion'!E413,INDIRECT(L393))+SUMIF(INDIRECT(H393),'1-Configuracion'!E413,INDIRECT(K393))</f>
        <v>0</v>
      </c>
      <c r="M413" s="101">
        <f t="shared" ca="1" si="295"/>
        <v>0</v>
      </c>
      <c r="N413" s="57">
        <f t="shared" ca="1" si="296"/>
        <v>0</v>
      </c>
      <c r="P413" s="82" t="str">
        <f t="shared" si="297"/>
        <v>Valencia C.F.</v>
      </c>
      <c r="Q413" s="86">
        <f t="shared" ca="1" si="298"/>
        <v>0</v>
      </c>
      <c r="R413" s="34">
        <f t="shared" ca="1" si="283"/>
        <v>0</v>
      </c>
      <c r="S413" s="34">
        <f t="shared" ca="1" si="284"/>
        <v>0</v>
      </c>
      <c r="T413" s="34">
        <f t="shared" ca="1" si="285"/>
        <v>0</v>
      </c>
      <c r="U413" s="34">
        <f t="shared" ca="1" si="286"/>
        <v>0</v>
      </c>
      <c r="V413" s="34">
        <f t="shared" ca="1" si="287"/>
        <v>0</v>
      </c>
      <c r="W413" s="34">
        <f t="shared" ca="1" si="288"/>
        <v>0</v>
      </c>
      <c r="X413" s="37">
        <f t="shared" ca="1" si="289"/>
        <v>0</v>
      </c>
      <c r="Y413" s="37">
        <f t="shared" ca="1" si="290"/>
        <v>0</v>
      </c>
      <c r="Z413" s="61" t="e">
        <f ca="1">MATCH(P413,AC394:AC413,0)</f>
        <v>#N/A</v>
      </c>
      <c r="AB413">
        <v>20</v>
      </c>
      <c r="AC413" s="82" t="str">
        <f ca="1">INDEX(P394:P413,MATCH(LARGE(Y394:Y413,AB413),Y394:Y413,0))</f>
        <v>Atlethic Club</v>
      </c>
      <c r="AD413" s="86">
        <f ca="1">LOOKUP(AC413,P394:P413,Q394:Q413)</f>
        <v>0</v>
      </c>
      <c r="AE413" s="34">
        <f ca="1">LOOKUP(AC413,P394:P413,R394:R413)</f>
        <v>0</v>
      </c>
      <c r="AF413" s="34">
        <f ca="1">LOOKUP(AC413,P394:P413,S394:S413)</f>
        <v>0</v>
      </c>
      <c r="AG413" s="34">
        <f ca="1">LOOKUP(AC413,P394:P413,T394:T413)</f>
        <v>0</v>
      </c>
      <c r="AH413" s="34">
        <f ca="1">LOOKUP(AC413,P394:P413,U394:U413)</f>
        <v>0</v>
      </c>
      <c r="AI413" s="34">
        <f ca="1">LOOKUP(AC413,P394:P413,V394:V413)</f>
        <v>0</v>
      </c>
      <c r="AJ413" s="34">
        <f ca="1">LOOKUP(AC413,P394:P413,W394:W413)</f>
        <v>0</v>
      </c>
      <c r="AK413" s="37">
        <f ca="1">LOOKUP(AC413,P394:P413,X394:X413)</f>
        <v>0</v>
      </c>
      <c r="AL413" s="37">
        <f ca="1">LOOKUP(AC413,P394:P413,Y394:Y413)</f>
        <v>0</v>
      </c>
    </row>
    <row r="414" spans="5:38" ht="15.75" thickBot="1" x14ac:dyDescent="0.3"/>
    <row r="415" spans="5:38" ht="15.75" thickBot="1" x14ac:dyDescent="0.3">
      <c r="E415" s="88">
        <v>19</v>
      </c>
      <c r="F415" s="95" t="s">
        <v>21</v>
      </c>
      <c r="G415" s="95" t="s">
        <v>22</v>
      </c>
      <c r="H415" s="95" t="s">
        <v>23</v>
      </c>
      <c r="I415" s="95" t="s">
        <v>24</v>
      </c>
      <c r="J415" s="95" t="s">
        <v>25</v>
      </c>
      <c r="K415" s="95" t="s">
        <v>26</v>
      </c>
      <c r="L415" s="95" t="s">
        <v>27</v>
      </c>
      <c r="M415" s="96" t="s">
        <v>135</v>
      </c>
      <c r="N415" s="98" t="s">
        <v>136</v>
      </c>
      <c r="P415" s="88">
        <f>E415</f>
        <v>19</v>
      </c>
      <c r="Q415" s="89" t="s">
        <v>21</v>
      </c>
      <c r="R415" s="87" t="s">
        <v>22</v>
      </c>
      <c r="S415" s="83" t="s">
        <v>23</v>
      </c>
      <c r="T415" s="83" t="s">
        <v>24</v>
      </c>
      <c r="U415" s="83" t="s">
        <v>25</v>
      </c>
      <c r="V415" s="83" t="s">
        <v>26</v>
      </c>
      <c r="W415" s="83" t="s">
        <v>27</v>
      </c>
      <c r="X415" s="84" t="s">
        <v>135</v>
      </c>
      <c r="Y415" s="84" t="s">
        <v>136</v>
      </c>
      <c r="AC415" s="88">
        <f>P415</f>
        <v>19</v>
      </c>
      <c r="AD415" s="89" t="s">
        <v>21</v>
      </c>
      <c r="AE415" s="87" t="s">
        <v>22</v>
      </c>
      <c r="AF415" s="83" t="s">
        <v>23</v>
      </c>
      <c r="AG415" s="83" t="s">
        <v>24</v>
      </c>
      <c r="AH415" s="83" t="s">
        <v>25</v>
      </c>
      <c r="AI415" s="83" t="s">
        <v>26</v>
      </c>
      <c r="AJ415" s="83" t="s">
        <v>27</v>
      </c>
      <c r="AK415" s="84" t="s">
        <v>135</v>
      </c>
      <c r="AL415" s="84" t="s">
        <v>136</v>
      </c>
    </row>
    <row r="416" spans="5:38" ht="15.75" thickBot="1" x14ac:dyDescent="0.3">
      <c r="E416" s="91"/>
      <c r="F416" s="93" t="str">
        <f>'1-Rangos'!C19</f>
        <v>'1-Jornadas'!BP29:BP38</v>
      </c>
      <c r="G416" s="93" t="str">
        <f>'1-Rangos'!D19</f>
        <v>'1-Jornadas'!BN29:BN38</v>
      </c>
      <c r="H416" s="93" t="str">
        <f>'1-Rangos'!E19</f>
        <v>'1-Jornadas'!BS29:BS38</v>
      </c>
      <c r="I416" s="93" t="str">
        <f>'1-Rangos'!F19</f>
        <v>'1-Jornadas'!BU29:BU38</v>
      </c>
      <c r="J416" s="93" t="str">
        <f>'1-Rangos'!G19</f>
        <v>'1-Jornadas'!BM29:BM38</v>
      </c>
      <c r="K416" s="93" t="str">
        <f>'1-Rangos'!H19</f>
        <v>'1-Jornadas'!BQ29:BQ38</v>
      </c>
      <c r="L416" s="93" t="str">
        <f>'1-Rangos'!I19</f>
        <v>'1-Jornadas'!BR29:BR38</v>
      </c>
      <c r="M416" s="91"/>
      <c r="N416" s="91"/>
    </row>
    <row r="417" spans="5:38" x14ac:dyDescent="0.25">
      <c r="E417" s="81" t="str">
        <f>E394</f>
        <v>Atlethic Club</v>
      </c>
      <c r="F417" s="97">
        <f ca="1">SUMIF(INDIRECT(F416),'1-Configuracion'!E417,INDIRECT(G416))+SUMIF(INDIRECT(H416),'1-Configuracion'!E417,INDIRECT(I416))</f>
        <v>0</v>
      </c>
      <c r="G417" s="94">
        <f ca="1">SUMIF(INDIRECT(F416),'1-Configuracion'!E417,INDIRECT(J416))+SUMIF(INDIRECT(H416),'1-Configuracion'!E417,INDIRECT(J416))</f>
        <v>0</v>
      </c>
      <c r="H417" s="94">
        <f ca="1">IF(G417&gt;0,IF(F417=3,1,0),0)</f>
        <v>0</v>
      </c>
      <c r="I417" s="94">
        <f ca="1">IF(G417&gt;0,IF(F417=1,1,0),0)</f>
        <v>0</v>
      </c>
      <c r="J417" s="94">
        <f ca="1">IF(G417&gt;0,IF(F417=0,1,0),0)</f>
        <v>0</v>
      </c>
      <c r="K417" s="94">
        <f ca="1">SUMIF(INDIRECT(F416),'1-Configuracion'!E417,INDIRECT(K416))+SUMIF(INDIRECT(H416),'1-Configuracion'!E417,INDIRECT(L416))</f>
        <v>0</v>
      </c>
      <c r="L417" s="94">
        <f ca="1">SUMIF(INDIRECT(F416),'1-Configuracion'!E417,INDIRECT(L416))+SUMIF(INDIRECT(H416),'1-Configuracion'!E417,INDIRECT(K416))</f>
        <v>0</v>
      </c>
      <c r="M417" s="99">
        <f ca="1">K417-L417</f>
        <v>0</v>
      </c>
      <c r="N417" s="102">
        <f ca="1">F417*1000+M417*100+K417</f>
        <v>0</v>
      </c>
      <c r="P417" s="81" t="str">
        <f>E417</f>
        <v>Atlethic Club</v>
      </c>
      <c r="Q417" s="85">
        <f ca="1">F417+Q394</f>
        <v>0</v>
      </c>
      <c r="R417" s="6">
        <f t="shared" ref="R417:R436" ca="1" si="299">G417+R394</f>
        <v>0</v>
      </c>
      <c r="S417" s="6">
        <f t="shared" ref="S417:S436" ca="1" si="300">H417+S394</f>
        <v>0</v>
      </c>
      <c r="T417" s="6">
        <f t="shared" ref="T417:T436" ca="1" si="301">I417+T394</f>
        <v>0</v>
      </c>
      <c r="U417" s="6">
        <f t="shared" ref="U417:U436" ca="1" si="302">J417+U394</f>
        <v>0</v>
      </c>
      <c r="V417" s="6">
        <f t="shared" ref="V417:V436" ca="1" si="303">K417+V394</f>
        <v>0</v>
      </c>
      <c r="W417" s="6">
        <f t="shared" ref="W417:W436" ca="1" si="304">L417+W394</f>
        <v>0</v>
      </c>
      <c r="X417" s="8">
        <f t="shared" ref="X417:X436" ca="1" si="305">M417+X394</f>
        <v>0</v>
      </c>
      <c r="Y417" s="8">
        <f t="shared" ref="Y417:Y436" ca="1" si="306">N417+Y394</f>
        <v>0</v>
      </c>
      <c r="Z417" s="61">
        <f ca="1">MATCH(P417,AC417:AC436,0)</f>
        <v>1</v>
      </c>
      <c r="AB417">
        <v>1</v>
      </c>
      <c r="AC417" s="81" t="str">
        <f ca="1">INDEX(P417:P436,MATCH(LARGE(Y417:Y436,AB417),Y417:Y436,0))</f>
        <v>Atlethic Club</v>
      </c>
      <c r="AD417" s="85">
        <f ca="1">LOOKUP(AC417,P417:P436,Q417:Q436)</f>
        <v>0</v>
      </c>
      <c r="AE417" s="6">
        <f ca="1">LOOKUP(AC417,P417:P436,R417:R436)</f>
        <v>0</v>
      </c>
      <c r="AF417" s="6">
        <f ca="1">LOOKUP(AC417,P417:P436,S417:S436)</f>
        <v>0</v>
      </c>
      <c r="AG417" s="6">
        <f ca="1">LOOKUP(AC417,P417:P436,T417:T436)</f>
        <v>0</v>
      </c>
      <c r="AH417" s="6">
        <f ca="1">LOOKUP(AC417,P417:P436,U417:U436)</f>
        <v>0</v>
      </c>
      <c r="AI417" s="6">
        <f ca="1">LOOKUP(AC417,P417:P436,V417:V436)</f>
        <v>0</v>
      </c>
      <c r="AJ417" s="6">
        <f ca="1">LOOKUP(AC417,P417:P436,W417:W436)</f>
        <v>0</v>
      </c>
      <c r="AK417" s="8">
        <f ca="1">LOOKUP(AC417,P417:P436,X417:X436)</f>
        <v>0</v>
      </c>
      <c r="AL417" s="8">
        <f ca="1">LOOKUP(AC417,P417:P436,Y417:Y436)</f>
        <v>0</v>
      </c>
    </row>
    <row r="418" spans="5:38" x14ac:dyDescent="0.25">
      <c r="E418" s="81" t="str">
        <f t="shared" ref="E418:E436" si="307">E395</f>
        <v>Atlético Madrid</v>
      </c>
      <c r="F418" s="85">
        <f ca="1">SUMIF(INDIRECT(F416),'1-Configuracion'!E418,INDIRECT(G416))+SUMIF(INDIRECT(H416),'1-Configuracion'!E418,INDIRECT(I416))</f>
        <v>0</v>
      </c>
      <c r="G418" s="6">
        <f ca="1">SUMIF(INDIRECT(F416),'1-Configuracion'!E418,INDIRECT(J416))+SUMIF(INDIRECT(H416),'1-Configuracion'!E418,INDIRECT(J416))</f>
        <v>0</v>
      </c>
      <c r="H418" s="6">
        <f t="shared" ref="H418:H436" ca="1" si="308">IF(G418&gt;0,IF(F418=3,1,0),0)</f>
        <v>0</v>
      </c>
      <c r="I418" s="6">
        <f t="shared" ref="I418:I436" ca="1" si="309">IF(G418&gt;0,IF(F418=1,1,0),0)</f>
        <v>0</v>
      </c>
      <c r="J418" s="6">
        <f t="shared" ref="J418:J436" ca="1" si="310">IF(G418&gt;0,IF(F418=0,1,0),0)</f>
        <v>0</v>
      </c>
      <c r="K418" s="6">
        <f ca="1">SUMIF(INDIRECT(F416),'1-Configuracion'!E418,INDIRECT(K416))+SUMIF(INDIRECT(H416),'1-Configuracion'!E418,INDIRECT(L416))</f>
        <v>0</v>
      </c>
      <c r="L418" s="6">
        <f ca="1">SUMIF(INDIRECT(F416),'1-Configuracion'!E418,INDIRECT(L416))+SUMIF(INDIRECT(H416),'1-Configuracion'!E418,INDIRECT(K416))</f>
        <v>0</v>
      </c>
      <c r="M418" s="100">
        <f t="shared" ref="M418:M436" ca="1" si="311">K418-L418</f>
        <v>0</v>
      </c>
      <c r="N418" s="56">
        <f t="shared" ref="N418:N436" ca="1" si="312">F418*1000+M418*100+K418</f>
        <v>0</v>
      </c>
      <c r="P418" s="81" t="str">
        <f t="shared" ref="P418:P436" si="313">E418</f>
        <v>Atlético Madrid</v>
      </c>
      <c r="Q418" s="85">
        <f t="shared" ref="Q418:Q436" ca="1" si="314">F418+Q395</f>
        <v>0</v>
      </c>
      <c r="R418" s="6">
        <f t="shared" ca="1" si="299"/>
        <v>0</v>
      </c>
      <c r="S418" s="6">
        <f t="shared" ca="1" si="300"/>
        <v>0</v>
      </c>
      <c r="T418" s="6">
        <f t="shared" ca="1" si="301"/>
        <v>0</v>
      </c>
      <c r="U418" s="6">
        <f t="shared" ca="1" si="302"/>
        <v>0</v>
      </c>
      <c r="V418" s="6">
        <f t="shared" ca="1" si="303"/>
        <v>0</v>
      </c>
      <c r="W418" s="6">
        <f t="shared" ca="1" si="304"/>
        <v>0</v>
      </c>
      <c r="X418" s="8">
        <f t="shared" ca="1" si="305"/>
        <v>0</v>
      </c>
      <c r="Y418" s="8">
        <f t="shared" ca="1" si="306"/>
        <v>0</v>
      </c>
      <c r="Z418" s="61" t="e">
        <f ca="1">MATCH(P418,AC417:AC436,0)</f>
        <v>#N/A</v>
      </c>
      <c r="AB418">
        <v>2</v>
      </c>
      <c r="AC418" s="81" t="str">
        <f ca="1">INDEX(P417:P436,MATCH(LARGE(Y417:Y436,AB418),Y417:Y436,0))</f>
        <v>Atlethic Club</v>
      </c>
      <c r="AD418" s="85">
        <f ca="1">LOOKUP(AC418,P417:P436,Q417:Q436)</f>
        <v>0</v>
      </c>
      <c r="AE418" s="6">
        <f ca="1">LOOKUP(AC418,P417:P436,R417:R436)</f>
        <v>0</v>
      </c>
      <c r="AF418" s="6">
        <f ca="1">LOOKUP(AC418,P417:P436,S417:S436)</f>
        <v>0</v>
      </c>
      <c r="AG418" s="6">
        <f ca="1">LOOKUP(AC418,P417:P436,T417:T436)</f>
        <v>0</v>
      </c>
      <c r="AH418" s="6">
        <f ca="1">LOOKUP(AC418,P417:P436,U417:U436)</f>
        <v>0</v>
      </c>
      <c r="AI418" s="6">
        <f ca="1">LOOKUP(AC418,P417:P436,V417:V436)</f>
        <v>0</v>
      </c>
      <c r="AJ418" s="6">
        <f ca="1">LOOKUP(AC418,P417:P436,W417:W436)</f>
        <v>0</v>
      </c>
      <c r="AK418" s="8">
        <f ca="1">LOOKUP(AC418,P417:P436,X417:X436)</f>
        <v>0</v>
      </c>
      <c r="AL418" s="8">
        <f ca="1">LOOKUP(AC418,P417:P436,Y417:Y436)</f>
        <v>0</v>
      </c>
    </row>
    <row r="419" spans="5:38" x14ac:dyDescent="0.25">
      <c r="E419" s="81" t="str">
        <f t="shared" si="307"/>
        <v>C.A. Osasuna</v>
      </c>
      <c r="F419" s="85">
        <f ca="1">SUMIF(INDIRECT(F416),'1-Configuracion'!E419,INDIRECT(G416))+SUMIF(INDIRECT(H416),'1-Configuracion'!E419,INDIRECT(I416))</f>
        <v>0</v>
      </c>
      <c r="G419" s="6">
        <f ca="1">SUMIF(INDIRECT(F416),'1-Configuracion'!E419,INDIRECT(J416))+SUMIF(INDIRECT(H416),'1-Configuracion'!E419,INDIRECT(J416))</f>
        <v>0</v>
      </c>
      <c r="H419" s="6">
        <f t="shared" ca="1" si="308"/>
        <v>0</v>
      </c>
      <c r="I419" s="6">
        <f t="shared" ca="1" si="309"/>
        <v>0</v>
      </c>
      <c r="J419" s="6">
        <f t="shared" ca="1" si="310"/>
        <v>0</v>
      </c>
      <c r="K419" s="6">
        <f ca="1">SUMIF(INDIRECT(F416),'1-Configuracion'!E419,INDIRECT(K416))+SUMIF(INDIRECT(H416),'1-Configuracion'!E419,INDIRECT(L416))</f>
        <v>0</v>
      </c>
      <c r="L419" s="6">
        <f ca="1">SUMIF(INDIRECT(F416),'1-Configuracion'!E419,INDIRECT(L416))+SUMIF(INDIRECT(H416),'1-Configuracion'!E419,INDIRECT(K416))</f>
        <v>0</v>
      </c>
      <c r="M419" s="100">
        <f t="shared" ca="1" si="311"/>
        <v>0</v>
      </c>
      <c r="N419" s="56">
        <f t="shared" ca="1" si="312"/>
        <v>0</v>
      </c>
      <c r="P419" s="81" t="str">
        <f t="shared" si="313"/>
        <v>C.A. Osasuna</v>
      </c>
      <c r="Q419" s="85">
        <f t="shared" ca="1" si="314"/>
        <v>0</v>
      </c>
      <c r="R419" s="6">
        <f t="shared" ca="1" si="299"/>
        <v>0</v>
      </c>
      <c r="S419" s="6">
        <f t="shared" ca="1" si="300"/>
        <v>0</v>
      </c>
      <c r="T419" s="6">
        <f t="shared" ca="1" si="301"/>
        <v>0</v>
      </c>
      <c r="U419" s="6">
        <f t="shared" ca="1" si="302"/>
        <v>0</v>
      </c>
      <c r="V419" s="6">
        <f t="shared" ca="1" si="303"/>
        <v>0</v>
      </c>
      <c r="W419" s="6">
        <f t="shared" ca="1" si="304"/>
        <v>0</v>
      </c>
      <c r="X419" s="8">
        <f t="shared" ca="1" si="305"/>
        <v>0</v>
      </c>
      <c r="Y419" s="8">
        <f t="shared" ca="1" si="306"/>
        <v>0</v>
      </c>
      <c r="Z419" s="61" t="e">
        <f ca="1">MATCH(P419,AC417:AC436,0)</f>
        <v>#N/A</v>
      </c>
      <c r="AB419">
        <v>3</v>
      </c>
      <c r="AC419" s="81" t="str">
        <f ca="1">INDEX(P417:P436,MATCH(LARGE(Y417:Y436,AB419),Y417:Y436,0))</f>
        <v>Atlethic Club</v>
      </c>
      <c r="AD419" s="85">
        <f ca="1">LOOKUP(AC419,P417:P436,Q417:Q436)</f>
        <v>0</v>
      </c>
      <c r="AE419" s="6">
        <f ca="1">LOOKUP(AC419,P417:P436,R417:R436)</f>
        <v>0</v>
      </c>
      <c r="AF419" s="6">
        <f ca="1">LOOKUP(AC419,P417:P436,S417:S436)</f>
        <v>0</v>
      </c>
      <c r="AG419" s="6">
        <f ca="1">LOOKUP(AC419,P417:P436,T417:T436)</f>
        <v>0</v>
      </c>
      <c r="AH419" s="6">
        <f ca="1">LOOKUP(AC419,P417:P436,U417:U436)</f>
        <v>0</v>
      </c>
      <c r="AI419" s="6">
        <f ca="1">LOOKUP(AC419,P417:P436,V417:V436)</f>
        <v>0</v>
      </c>
      <c r="AJ419" s="6">
        <f ca="1">LOOKUP(AC419,P417:P436,W417:W436)</f>
        <v>0</v>
      </c>
      <c r="AK419" s="8">
        <f ca="1">LOOKUP(AC419,P417:P436,X417:X436)</f>
        <v>0</v>
      </c>
      <c r="AL419" s="8">
        <f ca="1">LOOKUP(AC419,P417:P436,Y417:Y436)</f>
        <v>0</v>
      </c>
    </row>
    <row r="420" spans="5:38" x14ac:dyDescent="0.25">
      <c r="E420" s="81" t="str">
        <f t="shared" si="307"/>
        <v>Celta de Vigo</v>
      </c>
      <c r="F420" s="85">
        <f ca="1">SUMIF(INDIRECT(F416),'1-Configuracion'!E420,INDIRECT(G416))+SUMIF(INDIRECT(H416),'1-Configuracion'!E420,INDIRECT(I416))</f>
        <v>0</v>
      </c>
      <c r="G420" s="6">
        <f ca="1">SUMIF(INDIRECT(F416),'1-Configuracion'!E420,INDIRECT(J416))+SUMIF(INDIRECT(H416),'1-Configuracion'!E420,INDIRECT(J416))</f>
        <v>0</v>
      </c>
      <c r="H420" s="6">
        <f t="shared" ca="1" si="308"/>
        <v>0</v>
      </c>
      <c r="I420" s="6">
        <f t="shared" ca="1" si="309"/>
        <v>0</v>
      </c>
      <c r="J420" s="6">
        <f t="shared" ca="1" si="310"/>
        <v>0</v>
      </c>
      <c r="K420" s="6">
        <f ca="1">SUMIF(INDIRECT(F416),'1-Configuracion'!E420,INDIRECT(K416))+SUMIF(INDIRECT(H416),'1-Configuracion'!E420,INDIRECT(L416))</f>
        <v>0</v>
      </c>
      <c r="L420" s="6">
        <f ca="1">SUMIF(INDIRECT(F416),'1-Configuracion'!E420,INDIRECT(L416))+SUMIF(INDIRECT(H416),'1-Configuracion'!E420,INDIRECT(K416))</f>
        <v>0</v>
      </c>
      <c r="M420" s="100">
        <f t="shared" ca="1" si="311"/>
        <v>0</v>
      </c>
      <c r="N420" s="56">
        <f t="shared" ca="1" si="312"/>
        <v>0</v>
      </c>
      <c r="P420" s="81" t="str">
        <f t="shared" si="313"/>
        <v>Celta de Vigo</v>
      </c>
      <c r="Q420" s="85">
        <f t="shared" ca="1" si="314"/>
        <v>0</v>
      </c>
      <c r="R420" s="6">
        <f t="shared" ca="1" si="299"/>
        <v>0</v>
      </c>
      <c r="S420" s="6">
        <f t="shared" ca="1" si="300"/>
        <v>0</v>
      </c>
      <c r="T420" s="6">
        <f t="shared" ca="1" si="301"/>
        <v>0</v>
      </c>
      <c r="U420" s="6">
        <f t="shared" ca="1" si="302"/>
        <v>0</v>
      </c>
      <c r="V420" s="6">
        <f t="shared" ca="1" si="303"/>
        <v>0</v>
      </c>
      <c r="W420" s="6">
        <f t="shared" ca="1" si="304"/>
        <v>0</v>
      </c>
      <c r="X420" s="8">
        <f t="shared" ca="1" si="305"/>
        <v>0</v>
      </c>
      <c r="Y420" s="8">
        <f t="shared" ca="1" si="306"/>
        <v>0</v>
      </c>
      <c r="Z420" s="61" t="e">
        <f ca="1">MATCH(P420,AC417:AC436,0)</f>
        <v>#N/A</v>
      </c>
      <c r="AB420">
        <v>4</v>
      </c>
      <c r="AC420" s="81" t="str">
        <f ca="1">INDEX(P417:P436,MATCH(LARGE(Y417:Y436,AB420),Y417:Y436,0))</f>
        <v>Atlethic Club</v>
      </c>
      <c r="AD420" s="85">
        <f ca="1">LOOKUP(AC420,P417:P436,Q417:Q436)</f>
        <v>0</v>
      </c>
      <c r="AE420" s="6">
        <f ca="1">LOOKUP(AC420,P417:P436,R417:R436)</f>
        <v>0</v>
      </c>
      <c r="AF420" s="6">
        <f ca="1">LOOKUP(AC420,P417:P436,S417:S436)</f>
        <v>0</v>
      </c>
      <c r="AG420" s="6">
        <f ca="1">LOOKUP(AC420,P417:P436,T417:T436)</f>
        <v>0</v>
      </c>
      <c r="AH420" s="6">
        <f ca="1">LOOKUP(AC420,P417:P436,U417:U436)</f>
        <v>0</v>
      </c>
      <c r="AI420" s="6">
        <f ca="1">LOOKUP(AC420,P417:P436,V417:V436)</f>
        <v>0</v>
      </c>
      <c r="AJ420" s="6">
        <f ca="1">LOOKUP(AC420,P417:P436,W417:W436)</f>
        <v>0</v>
      </c>
      <c r="AK420" s="8">
        <f ca="1">LOOKUP(AC420,P417:P436,X417:X436)</f>
        <v>0</v>
      </c>
      <c r="AL420" s="8">
        <f ca="1">LOOKUP(AC420,P417:P436,Y417:Y436)</f>
        <v>0</v>
      </c>
    </row>
    <row r="421" spans="5:38" x14ac:dyDescent="0.25">
      <c r="E421" s="81" t="str">
        <f t="shared" si="307"/>
        <v>Deportivo de la Coruña</v>
      </c>
      <c r="F421" s="85">
        <f ca="1">SUMIF(INDIRECT(F416),'1-Configuracion'!E421,INDIRECT(G416))+SUMIF(INDIRECT(H416),'1-Configuracion'!E421,INDIRECT(I416))</f>
        <v>0</v>
      </c>
      <c r="G421" s="6">
        <f ca="1">SUMIF(INDIRECT(F416),'1-Configuracion'!E421,INDIRECT(J416))+SUMIF(INDIRECT(H416),'1-Configuracion'!E421,INDIRECT(J416))</f>
        <v>0</v>
      </c>
      <c r="H421" s="6">
        <f t="shared" ca="1" si="308"/>
        <v>0</v>
      </c>
      <c r="I421" s="6">
        <f t="shared" ca="1" si="309"/>
        <v>0</v>
      </c>
      <c r="J421" s="6">
        <f t="shared" ca="1" si="310"/>
        <v>0</v>
      </c>
      <c r="K421" s="6">
        <f ca="1">SUMIF(INDIRECT(F416),'1-Configuracion'!E421,INDIRECT(K416))+SUMIF(INDIRECT(H416),'1-Configuracion'!E421,INDIRECT(L416))</f>
        <v>0</v>
      </c>
      <c r="L421" s="6">
        <f ca="1">SUMIF(INDIRECT(F416),'1-Configuracion'!E421,INDIRECT(L416))+SUMIF(INDIRECT(H416),'1-Configuracion'!E421,INDIRECT(K416))</f>
        <v>0</v>
      </c>
      <c r="M421" s="100">
        <f t="shared" ca="1" si="311"/>
        <v>0</v>
      </c>
      <c r="N421" s="56">
        <f t="shared" ca="1" si="312"/>
        <v>0</v>
      </c>
      <c r="P421" s="81" t="str">
        <f t="shared" si="313"/>
        <v>Deportivo de la Coruña</v>
      </c>
      <c r="Q421" s="85">
        <f t="shared" ca="1" si="314"/>
        <v>0</v>
      </c>
      <c r="R421" s="6">
        <f t="shared" ca="1" si="299"/>
        <v>0</v>
      </c>
      <c r="S421" s="6">
        <f t="shared" ca="1" si="300"/>
        <v>0</v>
      </c>
      <c r="T421" s="6">
        <f t="shared" ca="1" si="301"/>
        <v>0</v>
      </c>
      <c r="U421" s="6">
        <f t="shared" ca="1" si="302"/>
        <v>0</v>
      </c>
      <c r="V421" s="6">
        <f t="shared" ca="1" si="303"/>
        <v>0</v>
      </c>
      <c r="W421" s="6">
        <f t="shared" ca="1" si="304"/>
        <v>0</v>
      </c>
      <c r="X421" s="8">
        <f t="shared" ca="1" si="305"/>
        <v>0</v>
      </c>
      <c r="Y421" s="8">
        <f t="shared" ca="1" si="306"/>
        <v>0</v>
      </c>
      <c r="Z421" s="61" t="e">
        <f ca="1">MATCH(P421,AC417:AC436,0)</f>
        <v>#N/A</v>
      </c>
      <c r="AB421">
        <v>5</v>
      </c>
      <c r="AC421" s="81" t="str">
        <f ca="1">INDEX(P417:P436,MATCH(LARGE(Y417:Y436,AB421),Y417:Y436,0))</f>
        <v>Atlethic Club</v>
      </c>
      <c r="AD421" s="85">
        <f ca="1">LOOKUP(AC421,P417:P436,Q417:Q436)</f>
        <v>0</v>
      </c>
      <c r="AE421" s="6">
        <f ca="1">LOOKUP(AC421,P417:P436,R417:R436)</f>
        <v>0</v>
      </c>
      <c r="AF421" s="6">
        <f ca="1">LOOKUP(AC421,P417:P436,S417:S436)</f>
        <v>0</v>
      </c>
      <c r="AG421" s="6">
        <f ca="1">LOOKUP(AC421,P417:P436,T417:T436)</f>
        <v>0</v>
      </c>
      <c r="AH421" s="6">
        <f ca="1">LOOKUP(AC421,P417:P436,U417:U436)</f>
        <v>0</v>
      </c>
      <c r="AI421" s="6">
        <f ca="1">LOOKUP(AC421,P417:P436,V417:V436)</f>
        <v>0</v>
      </c>
      <c r="AJ421" s="6">
        <f ca="1">LOOKUP(AC421,P417:P436,W417:W436)</f>
        <v>0</v>
      </c>
      <c r="AK421" s="8">
        <f ca="1">LOOKUP(AC421,P417:P436,X417:X436)</f>
        <v>0</v>
      </c>
      <c r="AL421" s="8">
        <f ca="1">LOOKUP(AC421,P417:P436,Y417:Y436)</f>
        <v>0</v>
      </c>
    </row>
    <row r="422" spans="5:38" x14ac:dyDescent="0.25">
      <c r="E422" s="81" t="str">
        <f t="shared" si="307"/>
        <v>F.C. Barcelona</v>
      </c>
      <c r="F422" s="85">
        <f ca="1">SUMIF(INDIRECT(F416),'1-Configuracion'!E422,INDIRECT(G416))+SUMIF(INDIRECT(H416),'1-Configuracion'!E422,INDIRECT(I416))</f>
        <v>0</v>
      </c>
      <c r="G422" s="6">
        <f ca="1">SUMIF(INDIRECT(F416),'1-Configuracion'!E422,INDIRECT(J416))+SUMIF(INDIRECT(H416),'1-Configuracion'!E422,INDIRECT(J416))</f>
        <v>0</v>
      </c>
      <c r="H422" s="6">
        <f t="shared" ca="1" si="308"/>
        <v>0</v>
      </c>
      <c r="I422" s="6">
        <f t="shared" ca="1" si="309"/>
        <v>0</v>
      </c>
      <c r="J422" s="6">
        <f t="shared" ca="1" si="310"/>
        <v>0</v>
      </c>
      <c r="K422" s="6">
        <f ca="1">SUMIF(INDIRECT(F416),'1-Configuracion'!E422,INDIRECT(K416))+SUMIF(INDIRECT(H416),'1-Configuracion'!E422,INDIRECT(L416))</f>
        <v>0</v>
      </c>
      <c r="L422" s="6">
        <f ca="1">SUMIF(INDIRECT(F416),'1-Configuracion'!E422,INDIRECT(L416))+SUMIF(INDIRECT(H416),'1-Configuracion'!E422,INDIRECT(K416))</f>
        <v>0</v>
      </c>
      <c r="M422" s="100">
        <f t="shared" ca="1" si="311"/>
        <v>0</v>
      </c>
      <c r="N422" s="56">
        <f t="shared" ca="1" si="312"/>
        <v>0</v>
      </c>
      <c r="P422" s="81" t="str">
        <f t="shared" si="313"/>
        <v>F.C. Barcelona</v>
      </c>
      <c r="Q422" s="85">
        <f t="shared" ca="1" si="314"/>
        <v>0</v>
      </c>
      <c r="R422" s="6">
        <f t="shared" ca="1" si="299"/>
        <v>0</v>
      </c>
      <c r="S422" s="6">
        <f t="shared" ca="1" si="300"/>
        <v>0</v>
      </c>
      <c r="T422" s="6">
        <f t="shared" ca="1" si="301"/>
        <v>0</v>
      </c>
      <c r="U422" s="6">
        <f t="shared" ca="1" si="302"/>
        <v>0</v>
      </c>
      <c r="V422" s="6">
        <f t="shared" ca="1" si="303"/>
        <v>0</v>
      </c>
      <c r="W422" s="6">
        <f t="shared" ca="1" si="304"/>
        <v>0</v>
      </c>
      <c r="X422" s="8">
        <f t="shared" ca="1" si="305"/>
        <v>0</v>
      </c>
      <c r="Y422" s="8">
        <f t="shared" ca="1" si="306"/>
        <v>0</v>
      </c>
      <c r="Z422" s="61" t="e">
        <f ca="1">MATCH(P422,AC417:AC436,0)</f>
        <v>#N/A</v>
      </c>
      <c r="AB422">
        <v>6</v>
      </c>
      <c r="AC422" s="81" t="str">
        <f ca="1">INDEX(P417:P436,MATCH(LARGE(Y417:Y436,AB422),Y417:Y436,0))</f>
        <v>Atlethic Club</v>
      </c>
      <c r="AD422" s="85">
        <f ca="1">LOOKUP(AC422,P417:P436,Q417:Q436)</f>
        <v>0</v>
      </c>
      <c r="AE422" s="6">
        <f ca="1">LOOKUP(AC422,P417:P436,R417:R436)</f>
        <v>0</v>
      </c>
      <c r="AF422" s="6">
        <f ca="1">LOOKUP(AC422,P417:P436,S417:S436)</f>
        <v>0</v>
      </c>
      <c r="AG422" s="6">
        <f ca="1">LOOKUP(AC422,P417:P436,T417:T436)</f>
        <v>0</v>
      </c>
      <c r="AH422" s="6">
        <f ca="1">LOOKUP(AC422,P417:P436,U417:U436)</f>
        <v>0</v>
      </c>
      <c r="AI422" s="6">
        <f ca="1">LOOKUP(AC422,P417:P436,V417:V436)</f>
        <v>0</v>
      </c>
      <c r="AJ422" s="6">
        <f ca="1">LOOKUP(AC422,P417:P436,W417:W436)</f>
        <v>0</v>
      </c>
      <c r="AK422" s="8">
        <f ca="1">LOOKUP(AC422,P417:P436,X417:X436)</f>
        <v>0</v>
      </c>
      <c r="AL422" s="8">
        <f ca="1">LOOKUP(AC422,P417:P436,Y417:Y436)</f>
        <v>0</v>
      </c>
    </row>
    <row r="423" spans="5:38" x14ac:dyDescent="0.25">
      <c r="E423" s="81" t="str">
        <f t="shared" si="307"/>
        <v>Getafe C.F.</v>
      </c>
      <c r="F423" s="85">
        <f ca="1">SUMIF(INDIRECT(F416),'1-Configuracion'!E423,INDIRECT(G416))+SUMIF(INDIRECT(H416),'1-Configuracion'!E423,INDIRECT(I416))</f>
        <v>0</v>
      </c>
      <c r="G423" s="6">
        <f ca="1">SUMIF(INDIRECT(F416),'1-Configuracion'!E423,INDIRECT(J416))+SUMIF(INDIRECT(H416),'1-Configuracion'!E423,INDIRECT(J416))</f>
        <v>0</v>
      </c>
      <c r="H423" s="6">
        <f t="shared" ca="1" si="308"/>
        <v>0</v>
      </c>
      <c r="I423" s="6">
        <f t="shared" ca="1" si="309"/>
        <v>0</v>
      </c>
      <c r="J423" s="6">
        <f t="shared" ca="1" si="310"/>
        <v>0</v>
      </c>
      <c r="K423" s="6">
        <f ca="1">SUMIF(INDIRECT(F416),'1-Configuracion'!E423,INDIRECT(K416))+SUMIF(INDIRECT(H416),'1-Configuracion'!E423,INDIRECT(L416))</f>
        <v>0</v>
      </c>
      <c r="L423" s="6">
        <f ca="1">SUMIF(INDIRECT(F416),'1-Configuracion'!E423,INDIRECT(L416))+SUMIF(INDIRECT(H416),'1-Configuracion'!E423,INDIRECT(K416))</f>
        <v>0</v>
      </c>
      <c r="M423" s="100">
        <f t="shared" ca="1" si="311"/>
        <v>0</v>
      </c>
      <c r="N423" s="56">
        <f t="shared" ca="1" si="312"/>
        <v>0</v>
      </c>
      <c r="P423" s="81" t="str">
        <f t="shared" si="313"/>
        <v>Getafe C.F.</v>
      </c>
      <c r="Q423" s="85">
        <f t="shared" ca="1" si="314"/>
        <v>0</v>
      </c>
      <c r="R423" s="6">
        <f t="shared" ca="1" si="299"/>
        <v>0</v>
      </c>
      <c r="S423" s="6">
        <f t="shared" ca="1" si="300"/>
        <v>0</v>
      </c>
      <c r="T423" s="6">
        <f t="shared" ca="1" si="301"/>
        <v>0</v>
      </c>
      <c r="U423" s="6">
        <f t="shared" ca="1" si="302"/>
        <v>0</v>
      </c>
      <c r="V423" s="6">
        <f t="shared" ca="1" si="303"/>
        <v>0</v>
      </c>
      <c r="W423" s="6">
        <f t="shared" ca="1" si="304"/>
        <v>0</v>
      </c>
      <c r="X423" s="8">
        <f t="shared" ca="1" si="305"/>
        <v>0</v>
      </c>
      <c r="Y423" s="8">
        <f t="shared" ca="1" si="306"/>
        <v>0</v>
      </c>
      <c r="Z423" s="61" t="e">
        <f ca="1">MATCH(P423,AC417:AC436,0)</f>
        <v>#N/A</v>
      </c>
      <c r="AB423">
        <v>7</v>
      </c>
      <c r="AC423" s="81" t="str">
        <f ca="1">INDEX(P417:P436,MATCH(LARGE(Y417:Y436,AB423),Y417:Y436,0))</f>
        <v>Atlethic Club</v>
      </c>
      <c r="AD423" s="85">
        <f ca="1">LOOKUP(AC423,P417:P436,Q417:Q436)</f>
        <v>0</v>
      </c>
      <c r="AE423" s="6">
        <f ca="1">LOOKUP(AC423,P417:P436,R417:R436)</f>
        <v>0</v>
      </c>
      <c r="AF423" s="6">
        <f ca="1">LOOKUP(AC423,P417:P436,S417:S436)</f>
        <v>0</v>
      </c>
      <c r="AG423" s="6">
        <f ca="1">LOOKUP(AC423,P417:P436,T417:T436)</f>
        <v>0</v>
      </c>
      <c r="AH423" s="6">
        <f ca="1">LOOKUP(AC423,P417:P436,U417:U436)</f>
        <v>0</v>
      </c>
      <c r="AI423" s="6">
        <f ca="1">LOOKUP(AC423,P417:P436,V417:V436)</f>
        <v>0</v>
      </c>
      <c r="AJ423" s="6">
        <f ca="1">LOOKUP(AC423,P417:P436,W417:W436)</f>
        <v>0</v>
      </c>
      <c r="AK423" s="8">
        <f ca="1">LOOKUP(AC423,P417:P436,X417:X436)</f>
        <v>0</v>
      </c>
      <c r="AL423" s="8">
        <f ca="1">LOOKUP(AC423,P417:P436,Y417:Y436)</f>
        <v>0</v>
      </c>
    </row>
    <row r="424" spans="5:38" x14ac:dyDescent="0.25">
      <c r="E424" s="81" t="str">
        <f t="shared" si="307"/>
        <v>Granada C.F.</v>
      </c>
      <c r="F424" s="85">
        <f ca="1">SUMIF(INDIRECT(F416),'1-Configuracion'!E424,INDIRECT(G416))+SUMIF(INDIRECT(H416),'1-Configuracion'!E424,INDIRECT(I416))</f>
        <v>0</v>
      </c>
      <c r="G424" s="6">
        <f ca="1">SUMIF(INDIRECT(F416),'1-Configuracion'!E424,INDIRECT(J416))+SUMIF(INDIRECT(H416),'1-Configuracion'!E424,INDIRECT(J416))</f>
        <v>0</v>
      </c>
      <c r="H424" s="6">
        <f t="shared" ca="1" si="308"/>
        <v>0</v>
      </c>
      <c r="I424" s="6">
        <f t="shared" ca="1" si="309"/>
        <v>0</v>
      </c>
      <c r="J424" s="6">
        <f t="shared" ca="1" si="310"/>
        <v>0</v>
      </c>
      <c r="K424" s="6">
        <f ca="1">SUMIF(INDIRECT(F416),'1-Configuracion'!E424,INDIRECT(K416))+SUMIF(INDIRECT(H416),'1-Configuracion'!E424,INDIRECT(L416))</f>
        <v>0</v>
      </c>
      <c r="L424" s="6">
        <f ca="1">SUMIF(INDIRECT(F416),'1-Configuracion'!E424,INDIRECT(L416))+SUMIF(INDIRECT(H416),'1-Configuracion'!E424,INDIRECT(K416))</f>
        <v>0</v>
      </c>
      <c r="M424" s="100">
        <f t="shared" ca="1" si="311"/>
        <v>0</v>
      </c>
      <c r="N424" s="56">
        <f t="shared" ca="1" si="312"/>
        <v>0</v>
      </c>
      <c r="P424" s="81" t="str">
        <f t="shared" si="313"/>
        <v>Granada C.F.</v>
      </c>
      <c r="Q424" s="85">
        <f t="shared" ca="1" si="314"/>
        <v>0</v>
      </c>
      <c r="R424" s="6">
        <f t="shared" ca="1" si="299"/>
        <v>0</v>
      </c>
      <c r="S424" s="6">
        <f t="shared" ca="1" si="300"/>
        <v>0</v>
      </c>
      <c r="T424" s="6">
        <f t="shared" ca="1" si="301"/>
        <v>0</v>
      </c>
      <c r="U424" s="6">
        <f t="shared" ca="1" si="302"/>
        <v>0</v>
      </c>
      <c r="V424" s="6">
        <f t="shared" ca="1" si="303"/>
        <v>0</v>
      </c>
      <c r="W424" s="6">
        <f t="shared" ca="1" si="304"/>
        <v>0</v>
      </c>
      <c r="X424" s="8">
        <f t="shared" ca="1" si="305"/>
        <v>0</v>
      </c>
      <c r="Y424" s="8">
        <f t="shared" ca="1" si="306"/>
        <v>0</v>
      </c>
      <c r="Z424" s="61" t="e">
        <f ca="1">MATCH(P424,AC417:AC436,0)</f>
        <v>#N/A</v>
      </c>
      <c r="AB424">
        <v>8</v>
      </c>
      <c r="AC424" s="81" t="str">
        <f ca="1">INDEX(P417:P436,MATCH(LARGE(Y417:Y436,AB424),Y417:Y436,0))</f>
        <v>Atlethic Club</v>
      </c>
      <c r="AD424" s="85">
        <f ca="1">LOOKUP(AC424,P417:P436,Q417:Q436)</f>
        <v>0</v>
      </c>
      <c r="AE424" s="6">
        <f ca="1">LOOKUP(AC424,P417:P436,R417:R436)</f>
        <v>0</v>
      </c>
      <c r="AF424" s="6">
        <f ca="1">LOOKUP(AC424,P417:P436,S417:S436)</f>
        <v>0</v>
      </c>
      <c r="AG424" s="6">
        <f ca="1">LOOKUP(AC424,P417:P436,T417:T436)</f>
        <v>0</v>
      </c>
      <c r="AH424" s="6">
        <f ca="1">LOOKUP(AC424,P417:P436,U417:U436)</f>
        <v>0</v>
      </c>
      <c r="AI424" s="6">
        <f ca="1">LOOKUP(AC424,P417:P436,V417:V436)</f>
        <v>0</v>
      </c>
      <c r="AJ424" s="6">
        <f ca="1">LOOKUP(AC424,P417:P436,W417:W436)</f>
        <v>0</v>
      </c>
      <c r="AK424" s="8">
        <f ca="1">LOOKUP(AC424,P417:P436,X417:X436)</f>
        <v>0</v>
      </c>
      <c r="AL424" s="8">
        <f ca="1">LOOKUP(AC424,P417:P436,Y417:Y436)</f>
        <v>0</v>
      </c>
    </row>
    <row r="425" spans="5:38" x14ac:dyDescent="0.25">
      <c r="E425" s="81" t="str">
        <f t="shared" si="307"/>
        <v>Levante U.D.</v>
      </c>
      <c r="F425" s="85">
        <f ca="1">SUMIF(INDIRECT(F416),'1-Configuracion'!E425,INDIRECT(G416))+SUMIF(INDIRECT(H416),'1-Configuracion'!E425,INDIRECT(I416))</f>
        <v>0</v>
      </c>
      <c r="G425" s="6">
        <f ca="1">SUMIF(INDIRECT(F416),'1-Configuracion'!E425,INDIRECT(J416))+SUMIF(INDIRECT(H416),'1-Configuracion'!E425,INDIRECT(J416))</f>
        <v>0</v>
      </c>
      <c r="H425" s="6">
        <f t="shared" ca="1" si="308"/>
        <v>0</v>
      </c>
      <c r="I425" s="6">
        <f t="shared" ca="1" si="309"/>
        <v>0</v>
      </c>
      <c r="J425" s="6">
        <f t="shared" ca="1" si="310"/>
        <v>0</v>
      </c>
      <c r="K425" s="6">
        <f ca="1">SUMIF(INDIRECT(F416),'1-Configuracion'!E425,INDIRECT(K416))+SUMIF(INDIRECT(H416),'1-Configuracion'!E425,INDIRECT(L416))</f>
        <v>0</v>
      </c>
      <c r="L425" s="6">
        <f ca="1">SUMIF(INDIRECT(F416),'1-Configuracion'!E425,INDIRECT(L416))+SUMIF(INDIRECT(H416),'1-Configuracion'!E425,INDIRECT(K416))</f>
        <v>0</v>
      </c>
      <c r="M425" s="100">
        <f t="shared" ca="1" si="311"/>
        <v>0</v>
      </c>
      <c r="N425" s="56">
        <f t="shared" ca="1" si="312"/>
        <v>0</v>
      </c>
      <c r="P425" s="81" t="str">
        <f t="shared" si="313"/>
        <v>Levante U.D.</v>
      </c>
      <c r="Q425" s="85">
        <f t="shared" ca="1" si="314"/>
        <v>0</v>
      </c>
      <c r="R425" s="6">
        <f t="shared" ca="1" si="299"/>
        <v>0</v>
      </c>
      <c r="S425" s="6">
        <f t="shared" ca="1" si="300"/>
        <v>0</v>
      </c>
      <c r="T425" s="6">
        <f t="shared" ca="1" si="301"/>
        <v>0</v>
      </c>
      <c r="U425" s="6">
        <f t="shared" ca="1" si="302"/>
        <v>0</v>
      </c>
      <c r="V425" s="6">
        <f t="shared" ca="1" si="303"/>
        <v>0</v>
      </c>
      <c r="W425" s="6">
        <f t="shared" ca="1" si="304"/>
        <v>0</v>
      </c>
      <c r="X425" s="8">
        <f t="shared" ca="1" si="305"/>
        <v>0</v>
      </c>
      <c r="Y425" s="8">
        <f t="shared" ca="1" si="306"/>
        <v>0</v>
      </c>
      <c r="Z425" s="61" t="e">
        <f ca="1">MATCH(P425,AC417:AC436,0)</f>
        <v>#N/A</v>
      </c>
      <c r="AB425">
        <v>9</v>
      </c>
      <c r="AC425" s="81" t="str">
        <f ca="1">INDEX(P417:P436,MATCH(LARGE(Y417:Y436,AB425),Y417:Y436,0))</f>
        <v>Atlethic Club</v>
      </c>
      <c r="AD425" s="85">
        <f ca="1">LOOKUP(AC425,P417:P436,Q417:Q436)</f>
        <v>0</v>
      </c>
      <c r="AE425" s="6">
        <f ca="1">LOOKUP(AC425,P417:P436,R417:R436)</f>
        <v>0</v>
      </c>
      <c r="AF425" s="6">
        <f ca="1">LOOKUP(AC425,P417:P436,S417:S436)</f>
        <v>0</v>
      </c>
      <c r="AG425" s="6">
        <f ca="1">LOOKUP(AC425,P417:P436,T417:T436)</f>
        <v>0</v>
      </c>
      <c r="AH425" s="6">
        <f ca="1">LOOKUP(AC425,P417:P436,U417:U436)</f>
        <v>0</v>
      </c>
      <c r="AI425" s="6">
        <f ca="1">LOOKUP(AC425,P417:P436,V417:V436)</f>
        <v>0</v>
      </c>
      <c r="AJ425" s="6">
        <f ca="1">LOOKUP(AC425,P417:P436,W417:W436)</f>
        <v>0</v>
      </c>
      <c r="AK425" s="8">
        <f ca="1">LOOKUP(AC425,P417:P436,X417:X436)</f>
        <v>0</v>
      </c>
      <c r="AL425" s="8">
        <f ca="1">LOOKUP(AC425,P417:P436,Y417:Y436)</f>
        <v>0</v>
      </c>
    </row>
    <row r="426" spans="5:38" x14ac:dyDescent="0.25">
      <c r="E426" s="81" t="str">
        <f t="shared" si="307"/>
        <v>Málaga C.F.</v>
      </c>
      <c r="F426" s="85">
        <f ca="1">SUMIF(INDIRECT(F416),'1-Configuracion'!E426,INDIRECT(G416))+SUMIF(INDIRECT(H416),'1-Configuracion'!E426,INDIRECT(I416))</f>
        <v>0</v>
      </c>
      <c r="G426" s="6">
        <f ca="1">SUMIF(INDIRECT(F416),'1-Configuracion'!E426,INDIRECT(J416))+SUMIF(INDIRECT(H416),'1-Configuracion'!E426,INDIRECT(J416))</f>
        <v>0</v>
      </c>
      <c r="H426" s="6">
        <f t="shared" ca="1" si="308"/>
        <v>0</v>
      </c>
      <c r="I426" s="6">
        <f t="shared" ca="1" si="309"/>
        <v>0</v>
      </c>
      <c r="J426" s="6">
        <f t="shared" ca="1" si="310"/>
        <v>0</v>
      </c>
      <c r="K426" s="6">
        <f ca="1">SUMIF(INDIRECT(F416),'1-Configuracion'!E426,INDIRECT(K416))+SUMIF(INDIRECT(H416),'1-Configuracion'!E426,INDIRECT(L416))</f>
        <v>0</v>
      </c>
      <c r="L426" s="6">
        <f ca="1">SUMIF(INDIRECT(F416),'1-Configuracion'!E426,INDIRECT(L416))+SUMIF(INDIRECT(H416),'1-Configuracion'!E426,INDIRECT(K416))</f>
        <v>0</v>
      </c>
      <c r="M426" s="100">
        <f t="shared" ca="1" si="311"/>
        <v>0</v>
      </c>
      <c r="N426" s="56">
        <f t="shared" ca="1" si="312"/>
        <v>0</v>
      </c>
      <c r="P426" s="81" t="str">
        <f t="shared" si="313"/>
        <v>Málaga C.F.</v>
      </c>
      <c r="Q426" s="85">
        <f t="shared" ca="1" si="314"/>
        <v>0</v>
      </c>
      <c r="R426" s="6">
        <f t="shared" ca="1" si="299"/>
        <v>0</v>
      </c>
      <c r="S426" s="6">
        <f t="shared" ca="1" si="300"/>
        <v>0</v>
      </c>
      <c r="T426" s="6">
        <f t="shared" ca="1" si="301"/>
        <v>0</v>
      </c>
      <c r="U426" s="6">
        <f t="shared" ca="1" si="302"/>
        <v>0</v>
      </c>
      <c r="V426" s="6">
        <f t="shared" ca="1" si="303"/>
        <v>0</v>
      </c>
      <c r="W426" s="6">
        <f t="shared" ca="1" si="304"/>
        <v>0</v>
      </c>
      <c r="X426" s="8">
        <f t="shared" ca="1" si="305"/>
        <v>0</v>
      </c>
      <c r="Y426" s="8">
        <f t="shared" ca="1" si="306"/>
        <v>0</v>
      </c>
      <c r="Z426" s="61" t="e">
        <f ca="1">MATCH(P426,AC417:AC436,0)</f>
        <v>#N/A</v>
      </c>
      <c r="AB426">
        <v>10</v>
      </c>
      <c r="AC426" s="81" t="str">
        <f ca="1">INDEX(P417:P436,MATCH(LARGE(Y417:Y436,AB426),Y417:Y436,0))</f>
        <v>Atlethic Club</v>
      </c>
      <c r="AD426" s="85">
        <f ca="1">LOOKUP(AC426,P417:P436,Q417:Q436)</f>
        <v>0</v>
      </c>
      <c r="AE426" s="6">
        <f ca="1">LOOKUP(AC426,P417:P436,R417:R436)</f>
        <v>0</v>
      </c>
      <c r="AF426" s="6">
        <f ca="1">LOOKUP(AC426,P417:P436,S417:S436)</f>
        <v>0</v>
      </c>
      <c r="AG426" s="6">
        <f ca="1">LOOKUP(AC426,P417:P436,T417:T436)</f>
        <v>0</v>
      </c>
      <c r="AH426" s="6">
        <f ca="1">LOOKUP(AC426,P417:P436,U417:U436)</f>
        <v>0</v>
      </c>
      <c r="AI426" s="6">
        <f ca="1">LOOKUP(AC426,P417:P436,V417:V436)</f>
        <v>0</v>
      </c>
      <c r="AJ426" s="6">
        <f ca="1">LOOKUP(AC426,P417:P436,W417:W436)</f>
        <v>0</v>
      </c>
      <c r="AK426" s="8">
        <f ca="1">LOOKUP(AC426,P417:P436,X417:X436)</f>
        <v>0</v>
      </c>
      <c r="AL426" s="8">
        <f ca="1">LOOKUP(AC426,P417:P436,Y417:Y436)</f>
        <v>0</v>
      </c>
    </row>
    <row r="427" spans="5:38" x14ac:dyDescent="0.25">
      <c r="E427" s="81" t="str">
        <f t="shared" si="307"/>
        <v>R.C.D. Español</v>
      </c>
      <c r="F427" s="85">
        <f ca="1">SUMIF(INDIRECT(F416),'1-Configuracion'!E427,INDIRECT(G416))+SUMIF(INDIRECT(H416),'1-Configuracion'!E427,INDIRECT(I416))</f>
        <v>0</v>
      </c>
      <c r="G427" s="6">
        <f ca="1">SUMIF(INDIRECT(F416),'1-Configuracion'!E427,INDIRECT(J416))+SUMIF(INDIRECT(H416),'1-Configuracion'!E427,INDIRECT(J416))</f>
        <v>0</v>
      </c>
      <c r="H427" s="6">
        <f t="shared" ca="1" si="308"/>
        <v>0</v>
      </c>
      <c r="I427" s="6">
        <f t="shared" ca="1" si="309"/>
        <v>0</v>
      </c>
      <c r="J427" s="6">
        <f t="shared" ca="1" si="310"/>
        <v>0</v>
      </c>
      <c r="K427" s="6">
        <f ca="1">SUMIF(INDIRECT(F416),'1-Configuracion'!E427,INDIRECT(K416))+SUMIF(INDIRECT(H416),'1-Configuracion'!E427,INDIRECT(L416))</f>
        <v>0</v>
      </c>
      <c r="L427" s="6">
        <f ca="1">SUMIF(INDIRECT(F416),'1-Configuracion'!E427,INDIRECT(L416))+SUMIF(INDIRECT(H416),'1-Configuracion'!E427,INDIRECT(K416))</f>
        <v>0</v>
      </c>
      <c r="M427" s="100">
        <f t="shared" ca="1" si="311"/>
        <v>0</v>
      </c>
      <c r="N427" s="56">
        <f t="shared" ca="1" si="312"/>
        <v>0</v>
      </c>
      <c r="P427" s="81" t="str">
        <f t="shared" si="313"/>
        <v>R.C.D. Español</v>
      </c>
      <c r="Q427" s="85">
        <f t="shared" ca="1" si="314"/>
        <v>0</v>
      </c>
      <c r="R427" s="6">
        <f t="shared" ca="1" si="299"/>
        <v>0</v>
      </c>
      <c r="S427" s="6">
        <f t="shared" ca="1" si="300"/>
        <v>0</v>
      </c>
      <c r="T427" s="6">
        <f t="shared" ca="1" si="301"/>
        <v>0</v>
      </c>
      <c r="U427" s="6">
        <f t="shared" ca="1" si="302"/>
        <v>0</v>
      </c>
      <c r="V427" s="6">
        <f t="shared" ca="1" si="303"/>
        <v>0</v>
      </c>
      <c r="W427" s="6">
        <f t="shared" ca="1" si="304"/>
        <v>0</v>
      </c>
      <c r="X427" s="8">
        <f t="shared" ca="1" si="305"/>
        <v>0</v>
      </c>
      <c r="Y427" s="8">
        <f t="shared" ca="1" si="306"/>
        <v>0</v>
      </c>
      <c r="Z427" s="61" t="e">
        <f ca="1">MATCH(P427,AC417:AC436,0)</f>
        <v>#N/A</v>
      </c>
      <c r="AB427">
        <v>11</v>
      </c>
      <c r="AC427" s="81" t="str">
        <f ca="1">INDEX(P417:P436,MATCH(LARGE(Y417:Y436,AB427),Y417:Y436,0))</f>
        <v>Atlethic Club</v>
      </c>
      <c r="AD427" s="85">
        <f ca="1">LOOKUP(AC427,P417:P436,Q417:Q436)</f>
        <v>0</v>
      </c>
      <c r="AE427" s="6">
        <f ca="1">LOOKUP(AC427,P417:P436,R417:R436)</f>
        <v>0</v>
      </c>
      <c r="AF427" s="6">
        <f ca="1">LOOKUP(AC427,P417:P436,S417:S436)</f>
        <v>0</v>
      </c>
      <c r="AG427" s="6">
        <f ca="1">LOOKUP(AC427,P417:P436,T417:T436)</f>
        <v>0</v>
      </c>
      <c r="AH427" s="6">
        <f ca="1">LOOKUP(AC427,P417:P436,U417:U436)</f>
        <v>0</v>
      </c>
      <c r="AI427" s="6">
        <f ca="1">LOOKUP(AC427,P417:P436,V417:V436)</f>
        <v>0</v>
      </c>
      <c r="AJ427" s="6">
        <f ca="1">LOOKUP(AC427,P417:P436,W417:W436)</f>
        <v>0</v>
      </c>
      <c r="AK427" s="8">
        <f ca="1">LOOKUP(AC427,P417:P436,X417:X436)</f>
        <v>0</v>
      </c>
      <c r="AL427" s="8">
        <f ca="1">LOOKUP(AC427,P417:P436,Y417:Y436)</f>
        <v>0</v>
      </c>
    </row>
    <row r="428" spans="5:38" x14ac:dyDescent="0.25">
      <c r="E428" s="81" t="str">
        <f t="shared" si="307"/>
        <v>R.C.D.Mallorca</v>
      </c>
      <c r="F428" s="85">
        <f ca="1">SUMIF(INDIRECT(F416),'1-Configuracion'!E428,INDIRECT(G416))+SUMIF(INDIRECT(H416),'1-Configuracion'!E428,INDIRECT(I416))</f>
        <v>0</v>
      </c>
      <c r="G428" s="6">
        <f ca="1">SUMIF(INDIRECT(F416),'1-Configuracion'!E428,INDIRECT(J416))+SUMIF(INDIRECT(H416),'1-Configuracion'!E428,INDIRECT(J416))</f>
        <v>0</v>
      </c>
      <c r="H428" s="6">
        <f t="shared" ca="1" si="308"/>
        <v>0</v>
      </c>
      <c r="I428" s="6">
        <f t="shared" ca="1" si="309"/>
        <v>0</v>
      </c>
      <c r="J428" s="6">
        <f t="shared" ca="1" si="310"/>
        <v>0</v>
      </c>
      <c r="K428" s="6">
        <f ca="1">SUMIF(INDIRECT(F416),'1-Configuracion'!E428,INDIRECT(K416))+SUMIF(INDIRECT(H416),'1-Configuracion'!E428,INDIRECT(L416))</f>
        <v>0</v>
      </c>
      <c r="L428" s="6">
        <f ca="1">SUMIF(INDIRECT(F416),'1-Configuracion'!E428,INDIRECT(L416))+SUMIF(INDIRECT(H416),'1-Configuracion'!E428,INDIRECT(K416))</f>
        <v>0</v>
      </c>
      <c r="M428" s="100">
        <f t="shared" ca="1" si="311"/>
        <v>0</v>
      </c>
      <c r="N428" s="56">
        <f t="shared" ca="1" si="312"/>
        <v>0</v>
      </c>
      <c r="P428" s="81" t="str">
        <f t="shared" si="313"/>
        <v>R.C.D.Mallorca</v>
      </c>
      <c r="Q428" s="85">
        <f t="shared" ca="1" si="314"/>
        <v>0</v>
      </c>
      <c r="R428" s="6">
        <f t="shared" ca="1" si="299"/>
        <v>0</v>
      </c>
      <c r="S428" s="6">
        <f t="shared" ca="1" si="300"/>
        <v>0</v>
      </c>
      <c r="T428" s="6">
        <f t="shared" ca="1" si="301"/>
        <v>0</v>
      </c>
      <c r="U428" s="6">
        <f t="shared" ca="1" si="302"/>
        <v>0</v>
      </c>
      <c r="V428" s="6">
        <f t="shared" ca="1" si="303"/>
        <v>0</v>
      </c>
      <c r="W428" s="6">
        <f t="shared" ca="1" si="304"/>
        <v>0</v>
      </c>
      <c r="X428" s="8">
        <f t="shared" ca="1" si="305"/>
        <v>0</v>
      </c>
      <c r="Y428" s="8">
        <f t="shared" ca="1" si="306"/>
        <v>0</v>
      </c>
      <c r="Z428" s="61" t="e">
        <f ca="1">MATCH(P428,AC417:AC436,0)</f>
        <v>#N/A</v>
      </c>
      <c r="AB428">
        <v>12</v>
      </c>
      <c r="AC428" s="81" t="str">
        <f ca="1">INDEX(P417:P436,MATCH(LARGE(Y417:Y436,AB428),Y417:Y436,0))</f>
        <v>Atlethic Club</v>
      </c>
      <c r="AD428" s="85">
        <f ca="1">LOOKUP(AC428,P417:P436,Q417:Q436)</f>
        <v>0</v>
      </c>
      <c r="AE428" s="6">
        <f ca="1">LOOKUP(AC428,P417:P436,R417:R436)</f>
        <v>0</v>
      </c>
      <c r="AF428" s="6">
        <f ca="1">LOOKUP(AC428,P417:P436,S417:S436)</f>
        <v>0</v>
      </c>
      <c r="AG428" s="6">
        <f ca="1">LOOKUP(AC428,P417:P436,T417:T436)</f>
        <v>0</v>
      </c>
      <c r="AH428" s="6">
        <f ca="1">LOOKUP(AC428,P417:P436,U417:U436)</f>
        <v>0</v>
      </c>
      <c r="AI428" s="6">
        <f ca="1">LOOKUP(AC428,P417:P436,V417:V436)</f>
        <v>0</v>
      </c>
      <c r="AJ428" s="6">
        <f ca="1">LOOKUP(AC428,P417:P436,W417:W436)</f>
        <v>0</v>
      </c>
      <c r="AK428" s="8">
        <f ca="1">LOOKUP(AC428,P417:P436,X417:X436)</f>
        <v>0</v>
      </c>
      <c r="AL428" s="8">
        <f ca="1">LOOKUP(AC428,P417:P436,Y417:Y436)</f>
        <v>0</v>
      </c>
    </row>
    <row r="429" spans="5:38" x14ac:dyDescent="0.25">
      <c r="E429" s="81" t="str">
        <f t="shared" si="307"/>
        <v>Rayo Vallecano</v>
      </c>
      <c r="F429" s="85">
        <f ca="1">SUMIF(INDIRECT(F416),'1-Configuracion'!E429,INDIRECT(G416))+SUMIF(INDIRECT(H416),'1-Configuracion'!E429,INDIRECT(I416))</f>
        <v>0</v>
      </c>
      <c r="G429" s="6">
        <f ca="1">SUMIF(INDIRECT(F416),'1-Configuracion'!E429,INDIRECT(J416))+SUMIF(INDIRECT(H416),'1-Configuracion'!E429,INDIRECT(J416))</f>
        <v>0</v>
      </c>
      <c r="H429" s="6">
        <f t="shared" ca="1" si="308"/>
        <v>0</v>
      </c>
      <c r="I429" s="6">
        <f t="shared" ca="1" si="309"/>
        <v>0</v>
      </c>
      <c r="J429" s="6">
        <f t="shared" ca="1" si="310"/>
        <v>0</v>
      </c>
      <c r="K429" s="6">
        <f ca="1">SUMIF(INDIRECT(F416),'1-Configuracion'!E429,INDIRECT(K416))+SUMIF(INDIRECT(H416),'1-Configuracion'!E429,INDIRECT(L416))</f>
        <v>0</v>
      </c>
      <c r="L429" s="6">
        <f ca="1">SUMIF(INDIRECT(F416),'1-Configuracion'!E429,INDIRECT(L416))+SUMIF(INDIRECT(H416),'1-Configuracion'!E429,INDIRECT(K416))</f>
        <v>0</v>
      </c>
      <c r="M429" s="100">
        <f t="shared" ca="1" si="311"/>
        <v>0</v>
      </c>
      <c r="N429" s="56">
        <f t="shared" ca="1" si="312"/>
        <v>0</v>
      </c>
      <c r="P429" s="81" t="str">
        <f t="shared" si="313"/>
        <v>Rayo Vallecano</v>
      </c>
      <c r="Q429" s="85">
        <f t="shared" ca="1" si="314"/>
        <v>0</v>
      </c>
      <c r="R429" s="6">
        <f t="shared" ca="1" si="299"/>
        <v>0</v>
      </c>
      <c r="S429" s="6">
        <f t="shared" ca="1" si="300"/>
        <v>0</v>
      </c>
      <c r="T429" s="6">
        <f t="shared" ca="1" si="301"/>
        <v>0</v>
      </c>
      <c r="U429" s="6">
        <f t="shared" ca="1" si="302"/>
        <v>0</v>
      </c>
      <c r="V429" s="6">
        <f t="shared" ca="1" si="303"/>
        <v>0</v>
      </c>
      <c r="W429" s="6">
        <f t="shared" ca="1" si="304"/>
        <v>0</v>
      </c>
      <c r="X429" s="8">
        <f t="shared" ca="1" si="305"/>
        <v>0</v>
      </c>
      <c r="Y429" s="8">
        <f t="shared" ca="1" si="306"/>
        <v>0</v>
      </c>
      <c r="Z429" s="61" t="e">
        <f ca="1">MATCH(P429,AC417:AC436,0)</f>
        <v>#N/A</v>
      </c>
      <c r="AB429">
        <v>13</v>
      </c>
      <c r="AC429" s="81" t="str">
        <f ca="1">INDEX(P417:P436,MATCH(LARGE(Y417:Y436,AB429),Y417:Y436,0))</f>
        <v>Atlethic Club</v>
      </c>
      <c r="AD429" s="85">
        <f ca="1">LOOKUP(AC429,P417:P436,Q417:Q436)</f>
        <v>0</v>
      </c>
      <c r="AE429" s="6">
        <f ca="1">LOOKUP(AC429,P417:P436,R417:R436)</f>
        <v>0</v>
      </c>
      <c r="AF429" s="6">
        <f ca="1">LOOKUP(AC429,P417:P436,S417:S436)</f>
        <v>0</v>
      </c>
      <c r="AG429" s="6">
        <f ca="1">LOOKUP(AC429,P417:P436,T417:T436)</f>
        <v>0</v>
      </c>
      <c r="AH429" s="6">
        <f ca="1">LOOKUP(AC429,P417:P436,U417:U436)</f>
        <v>0</v>
      </c>
      <c r="AI429" s="6">
        <f ca="1">LOOKUP(AC429,P417:P436,V417:V436)</f>
        <v>0</v>
      </c>
      <c r="AJ429" s="6">
        <f ca="1">LOOKUP(AC429,P417:P436,W417:W436)</f>
        <v>0</v>
      </c>
      <c r="AK429" s="8">
        <f ca="1">LOOKUP(AC429,P417:P436,X417:X436)</f>
        <v>0</v>
      </c>
      <c r="AL429" s="8">
        <f ca="1">LOOKUP(AC429,P417:P436,Y417:Y436)</f>
        <v>0</v>
      </c>
    </row>
    <row r="430" spans="5:38" x14ac:dyDescent="0.25">
      <c r="E430" s="81" t="str">
        <f t="shared" si="307"/>
        <v>Real Betis Balompié</v>
      </c>
      <c r="F430" s="85">
        <f ca="1">SUMIF(INDIRECT(F416),'1-Configuracion'!E430,INDIRECT(G416))+SUMIF(INDIRECT(H416),'1-Configuracion'!E430,INDIRECT(I416))</f>
        <v>0</v>
      </c>
      <c r="G430" s="6">
        <f ca="1">SUMIF(INDIRECT(F416),'1-Configuracion'!E430,INDIRECT(J416))+SUMIF(INDIRECT(H416),'1-Configuracion'!E430,INDIRECT(J416))</f>
        <v>0</v>
      </c>
      <c r="H430" s="6">
        <f t="shared" ca="1" si="308"/>
        <v>0</v>
      </c>
      <c r="I430" s="6">
        <f t="shared" ca="1" si="309"/>
        <v>0</v>
      </c>
      <c r="J430" s="6">
        <f t="shared" ca="1" si="310"/>
        <v>0</v>
      </c>
      <c r="K430" s="6">
        <f ca="1">SUMIF(INDIRECT(F416),'1-Configuracion'!E430,INDIRECT(K416))+SUMIF(INDIRECT(H416),'1-Configuracion'!E430,INDIRECT(L416))</f>
        <v>0</v>
      </c>
      <c r="L430" s="6">
        <f ca="1">SUMIF(INDIRECT(F416),'1-Configuracion'!E430,INDIRECT(L416))+SUMIF(INDIRECT(H416),'1-Configuracion'!E430,INDIRECT(K416))</f>
        <v>0</v>
      </c>
      <c r="M430" s="100">
        <f t="shared" ca="1" si="311"/>
        <v>0</v>
      </c>
      <c r="N430" s="56">
        <f t="shared" ca="1" si="312"/>
        <v>0</v>
      </c>
      <c r="P430" s="81" t="str">
        <f t="shared" si="313"/>
        <v>Real Betis Balompié</v>
      </c>
      <c r="Q430" s="85">
        <f t="shared" ca="1" si="314"/>
        <v>0</v>
      </c>
      <c r="R430" s="6">
        <f t="shared" ca="1" si="299"/>
        <v>0</v>
      </c>
      <c r="S430" s="6">
        <f t="shared" ca="1" si="300"/>
        <v>0</v>
      </c>
      <c r="T430" s="6">
        <f t="shared" ca="1" si="301"/>
        <v>0</v>
      </c>
      <c r="U430" s="6">
        <f t="shared" ca="1" si="302"/>
        <v>0</v>
      </c>
      <c r="V430" s="6">
        <f t="shared" ca="1" si="303"/>
        <v>0</v>
      </c>
      <c r="W430" s="6">
        <f t="shared" ca="1" si="304"/>
        <v>0</v>
      </c>
      <c r="X430" s="8">
        <f t="shared" ca="1" si="305"/>
        <v>0</v>
      </c>
      <c r="Y430" s="8">
        <f t="shared" ca="1" si="306"/>
        <v>0</v>
      </c>
      <c r="Z430" s="61" t="e">
        <f ca="1">MATCH(P430,AC417:AC436,0)</f>
        <v>#N/A</v>
      </c>
      <c r="AB430">
        <v>14</v>
      </c>
      <c r="AC430" s="81" t="str">
        <f ca="1">INDEX(P417:P436,MATCH(LARGE(Y417:Y436,AB430),Y417:Y436,0))</f>
        <v>Atlethic Club</v>
      </c>
      <c r="AD430" s="85">
        <f ca="1">LOOKUP(AC430,P417:P436,Q417:Q436)</f>
        <v>0</v>
      </c>
      <c r="AE430" s="6">
        <f ca="1">LOOKUP(AC430,P417:P436,R417:R436)</f>
        <v>0</v>
      </c>
      <c r="AF430" s="6">
        <f ca="1">LOOKUP(AC430,P417:P436,S417:S436)</f>
        <v>0</v>
      </c>
      <c r="AG430" s="6">
        <f ca="1">LOOKUP(AC430,P417:P436,T417:T436)</f>
        <v>0</v>
      </c>
      <c r="AH430" s="6">
        <f ca="1">LOOKUP(AC430,P417:P436,U417:U436)</f>
        <v>0</v>
      </c>
      <c r="AI430" s="6">
        <f ca="1">LOOKUP(AC430,P417:P436,V417:V436)</f>
        <v>0</v>
      </c>
      <c r="AJ430" s="6">
        <f ca="1">LOOKUP(AC430,P417:P436,W417:W436)</f>
        <v>0</v>
      </c>
      <c r="AK430" s="8">
        <f ca="1">LOOKUP(AC430,P417:P436,X417:X436)</f>
        <v>0</v>
      </c>
      <c r="AL430" s="8">
        <f ca="1">LOOKUP(AC430,P417:P436,Y417:Y436)</f>
        <v>0</v>
      </c>
    </row>
    <row r="431" spans="5:38" x14ac:dyDescent="0.25">
      <c r="E431" s="81" t="str">
        <f t="shared" si="307"/>
        <v>Real Madrid</v>
      </c>
      <c r="F431" s="85">
        <f ca="1">SUMIF(INDIRECT(F416),'1-Configuracion'!E431,INDIRECT(G416))+SUMIF(INDIRECT(H416),'1-Configuracion'!E431,INDIRECT(I416))</f>
        <v>0</v>
      </c>
      <c r="G431" s="6">
        <f ca="1">SUMIF(INDIRECT(F416),'1-Configuracion'!E431,INDIRECT(J416))+SUMIF(INDIRECT(H416),'1-Configuracion'!E431,INDIRECT(J416))</f>
        <v>0</v>
      </c>
      <c r="H431" s="6">
        <f t="shared" ca="1" si="308"/>
        <v>0</v>
      </c>
      <c r="I431" s="6">
        <f t="shared" ca="1" si="309"/>
        <v>0</v>
      </c>
      <c r="J431" s="6">
        <f t="shared" ca="1" si="310"/>
        <v>0</v>
      </c>
      <c r="K431" s="6">
        <f ca="1">SUMIF(INDIRECT(F416),'1-Configuracion'!E431,INDIRECT(K416))+SUMIF(INDIRECT(H416),'1-Configuracion'!E431,INDIRECT(L416))</f>
        <v>0</v>
      </c>
      <c r="L431" s="6">
        <f ca="1">SUMIF(INDIRECT(F416),'1-Configuracion'!E431,INDIRECT(L416))+SUMIF(INDIRECT(H416),'1-Configuracion'!E431,INDIRECT(K416))</f>
        <v>0</v>
      </c>
      <c r="M431" s="100">
        <f t="shared" ca="1" si="311"/>
        <v>0</v>
      </c>
      <c r="N431" s="56">
        <f t="shared" ca="1" si="312"/>
        <v>0</v>
      </c>
      <c r="P431" s="81" t="str">
        <f t="shared" si="313"/>
        <v>Real Madrid</v>
      </c>
      <c r="Q431" s="85">
        <f t="shared" ca="1" si="314"/>
        <v>0</v>
      </c>
      <c r="R431" s="6">
        <f t="shared" ca="1" si="299"/>
        <v>0</v>
      </c>
      <c r="S431" s="6">
        <f t="shared" ca="1" si="300"/>
        <v>0</v>
      </c>
      <c r="T431" s="6">
        <f t="shared" ca="1" si="301"/>
        <v>0</v>
      </c>
      <c r="U431" s="6">
        <f t="shared" ca="1" si="302"/>
        <v>0</v>
      </c>
      <c r="V431" s="6">
        <f t="shared" ca="1" si="303"/>
        <v>0</v>
      </c>
      <c r="W431" s="6">
        <f t="shared" ca="1" si="304"/>
        <v>0</v>
      </c>
      <c r="X431" s="8">
        <f t="shared" ca="1" si="305"/>
        <v>0</v>
      </c>
      <c r="Y431" s="8">
        <f t="shared" ca="1" si="306"/>
        <v>0</v>
      </c>
      <c r="Z431" s="61" t="e">
        <f ca="1">MATCH(P431,AC417:AC436,0)</f>
        <v>#N/A</v>
      </c>
      <c r="AB431">
        <v>15</v>
      </c>
      <c r="AC431" s="81" t="str">
        <f ca="1">INDEX(P417:P436,MATCH(LARGE(Y417:Y436,AB431),Y417:Y436,0))</f>
        <v>Atlethic Club</v>
      </c>
      <c r="AD431" s="85">
        <f ca="1">LOOKUP(AC431,P417:P436,Q417:Q436)</f>
        <v>0</v>
      </c>
      <c r="AE431" s="6">
        <f ca="1">LOOKUP(AC431,P417:P436,R417:R436)</f>
        <v>0</v>
      </c>
      <c r="AF431" s="6">
        <f ca="1">LOOKUP(AC431,P417:P436,S417:S436)</f>
        <v>0</v>
      </c>
      <c r="AG431" s="6">
        <f ca="1">LOOKUP(AC431,P417:P436,T417:T436)</f>
        <v>0</v>
      </c>
      <c r="AH431" s="6">
        <f ca="1">LOOKUP(AC431,P417:P436,U417:U436)</f>
        <v>0</v>
      </c>
      <c r="AI431" s="6">
        <f ca="1">LOOKUP(AC431,P417:P436,V417:V436)</f>
        <v>0</v>
      </c>
      <c r="AJ431" s="6">
        <f ca="1">LOOKUP(AC431,P417:P436,W417:W436)</f>
        <v>0</v>
      </c>
      <c r="AK431" s="8">
        <f ca="1">LOOKUP(AC431,P417:P436,X417:X436)</f>
        <v>0</v>
      </c>
      <c r="AL431" s="8">
        <f ca="1">LOOKUP(AC431,P417:P436,Y417:Y436)</f>
        <v>0</v>
      </c>
    </row>
    <row r="432" spans="5:38" x14ac:dyDescent="0.25">
      <c r="E432" s="81" t="str">
        <f t="shared" si="307"/>
        <v>Real Sociedad</v>
      </c>
      <c r="F432" s="85">
        <f ca="1">SUMIF(INDIRECT(F416),'1-Configuracion'!E432,INDIRECT(G416))+SUMIF(INDIRECT(H416),'1-Configuracion'!E432,INDIRECT(I416))</f>
        <v>0</v>
      </c>
      <c r="G432" s="6">
        <f ca="1">SUMIF(INDIRECT(F416),'1-Configuracion'!E432,INDIRECT(J416))+SUMIF(INDIRECT(H416),'1-Configuracion'!E432,INDIRECT(J416))</f>
        <v>0</v>
      </c>
      <c r="H432" s="6">
        <f t="shared" ca="1" si="308"/>
        <v>0</v>
      </c>
      <c r="I432" s="6">
        <f t="shared" ca="1" si="309"/>
        <v>0</v>
      </c>
      <c r="J432" s="6">
        <f t="shared" ca="1" si="310"/>
        <v>0</v>
      </c>
      <c r="K432" s="6">
        <f ca="1">SUMIF(INDIRECT(F416),'1-Configuracion'!E432,INDIRECT(K416))+SUMIF(INDIRECT(H416),'1-Configuracion'!E432,INDIRECT(L416))</f>
        <v>0</v>
      </c>
      <c r="L432" s="6">
        <f ca="1">SUMIF(INDIRECT(F416),'1-Configuracion'!E432,INDIRECT(L416))+SUMIF(INDIRECT(H416),'1-Configuracion'!E432,INDIRECT(K416))</f>
        <v>0</v>
      </c>
      <c r="M432" s="100">
        <f t="shared" ca="1" si="311"/>
        <v>0</v>
      </c>
      <c r="N432" s="56">
        <f t="shared" ca="1" si="312"/>
        <v>0</v>
      </c>
      <c r="P432" s="81" t="str">
        <f t="shared" si="313"/>
        <v>Real Sociedad</v>
      </c>
      <c r="Q432" s="85">
        <f t="shared" ca="1" si="314"/>
        <v>0</v>
      </c>
      <c r="R432" s="6">
        <f t="shared" ca="1" si="299"/>
        <v>0</v>
      </c>
      <c r="S432" s="6">
        <f t="shared" ca="1" si="300"/>
        <v>0</v>
      </c>
      <c r="T432" s="6">
        <f t="shared" ca="1" si="301"/>
        <v>0</v>
      </c>
      <c r="U432" s="6">
        <f t="shared" ca="1" si="302"/>
        <v>0</v>
      </c>
      <c r="V432" s="6">
        <f t="shared" ca="1" si="303"/>
        <v>0</v>
      </c>
      <c r="W432" s="6">
        <f t="shared" ca="1" si="304"/>
        <v>0</v>
      </c>
      <c r="X432" s="8">
        <f t="shared" ca="1" si="305"/>
        <v>0</v>
      </c>
      <c r="Y432" s="8">
        <f t="shared" ca="1" si="306"/>
        <v>0</v>
      </c>
      <c r="Z432" s="61" t="e">
        <f ca="1">MATCH(P432,AC417:AC436,0)</f>
        <v>#N/A</v>
      </c>
      <c r="AB432">
        <v>16</v>
      </c>
      <c r="AC432" s="81" t="str">
        <f ca="1">INDEX(P417:P436,MATCH(LARGE(Y417:Y436,AB432),Y417:Y436,0))</f>
        <v>Atlethic Club</v>
      </c>
      <c r="AD432" s="85">
        <f ca="1">LOOKUP(AC432,P417:P436,Q417:Q436)</f>
        <v>0</v>
      </c>
      <c r="AE432" s="6">
        <f ca="1">LOOKUP(AC432,P417:P436,R417:R436)</f>
        <v>0</v>
      </c>
      <c r="AF432" s="6">
        <f ca="1">LOOKUP(AC432,P417:P436,S417:S436)</f>
        <v>0</v>
      </c>
      <c r="AG432" s="6">
        <f ca="1">LOOKUP(AC432,P417:P436,T417:T436)</f>
        <v>0</v>
      </c>
      <c r="AH432" s="6">
        <f ca="1">LOOKUP(AC432,P417:P436,U417:U436)</f>
        <v>0</v>
      </c>
      <c r="AI432" s="6">
        <f ca="1">LOOKUP(AC432,P417:P436,V417:V436)</f>
        <v>0</v>
      </c>
      <c r="AJ432" s="6">
        <f ca="1">LOOKUP(AC432,P417:P436,W417:W436)</f>
        <v>0</v>
      </c>
      <c r="AK432" s="8">
        <f ca="1">LOOKUP(AC432,P417:P436,X417:X436)</f>
        <v>0</v>
      </c>
      <c r="AL432" s="8">
        <f ca="1">LOOKUP(AC432,P417:P436,Y417:Y436)</f>
        <v>0</v>
      </c>
    </row>
    <row r="433" spans="3:38" x14ac:dyDescent="0.25">
      <c r="E433" s="81" t="str">
        <f t="shared" si="307"/>
        <v>Real Valladolid</v>
      </c>
      <c r="F433" s="85">
        <f ca="1">SUMIF(INDIRECT(F416),'1-Configuracion'!E433,INDIRECT(G416))+SUMIF(INDIRECT(H416),'1-Configuracion'!E433,INDIRECT(I416))</f>
        <v>0</v>
      </c>
      <c r="G433" s="6">
        <f ca="1">SUMIF(INDIRECT(F416),'1-Configuracion'!E433,INDIRECT(J416))+SUMIF(INDIRECT(H416),'1-Configuracion'!E433,INDIRECT(J416))</f>
        <v>0</v>
      </c>
      <c r="H433" s="6">
        <f t="shared" ca="1" si="308"/>
        <v>0</v>
      </c>
      <c r="I433" s="6">
        <f t="shared" ca="1" si="309"/>
        <v>0</v>
      </c>
      <c r="J433" s="6">
        <f t="shared" ca="1" si="310"/>
        <v>0</v>
      </c>
      <c r="K433" s="6">
        <f ca="1">SUMIF(INDIRECT(F416),'1-Configuracion'!E433,INDIRECT(K416))+SUMIF(INDIRECT(H416),'1-Configuracion'!E433,INDIRECT(L416))</f>
        <v>0</v>
      </c>
      <c r="L433" s="6">
        <f ca="1">SUMIF(INDIRECT(F416),'1-Configuracion'!E433,INDIRECT(L416))+SUMIF(INDIRECT(H416),'1-Configuracion'!E433,INDIRECT(K416))</f>
        <v>0</v>
      </c>
      <c r="M433" s="100">
        <f t="shared" ca="1" si="311"/>
        <v>0</v>
      </c>
      <c r="N433" s="56">
        <f t="shared" ca="1" si="312"/>
        <v>0</v>
      </c>
      <c r="P433" s="81" t="str">
        <f t="shared" si="313"/>
        <v>Real Valladolid</v>
      </c>
      <c r="Q433" s="85">
        <f t="shared" ca="1" si="314"/>
        <v>0</v>
      </c>
      <c r="R433" s="6">
        <f t="shared" ca="1" si="299"/>
        <v>0</v>
      </c>
      <c r="S433" s="6">
        <f t="shared" ca="1" si="300"/>
        <v>0</v>
      </c>
      <c r="T433" s="6">
        <f t="shared" ca="1" si="301"/>
        <v>0</v>
      </c>
      <c r="U433" s="6">
        <f t="shared" ca="1" si="302"/>
        <v>0</v>
      </c>
      <c r="V433" s="6">
        <f t="shared" ca="1" si="303"/>
        <v>0</v>
      </c>
      <c r="W433" s="6">
        <f t="shared" ca="1" si="304"/>
        <v>0</v>
      </c>
      <c r="X433" s="8">
        <f t="shared" ca="1" si="305"/>
        <v>0</v>
      </c>
      <c r="Y433" s="8">
        <f t="shared" ca="1" si="306"/>
        <v>0</v>
      </c>
      <c r="Z433" s="61" t="e">
        <f ca="1">MATCH(P433,AC417:AC436,0)</f>
        <v>#N/A</v>
      </c>
      <c r="AB433">
        <v>17</v>
      </c>
      <c r="AC433" s="81" t="str">
        <f ca="1">INDEX(P417:P436,MATCH(LARGE(Y417:Y436,AB433),Y417:Y436,0))</f>
        <v>Atlethic Club</v>
      </c>
      <c r="AD433" s="85">
        <f ca="1">LOOKUP(AC433,P417:P436,Q417:Q436)</f>
        <v>0</v>
      </c>
      <c r="AE433" s="6">
        <f ca="1">LOOKUP(AC433,P417:P436,R417:R436)</f>
        <v>0</v>
      </c>
      <c r="AF433" s="6">
        <f ca="1">LOOKUP(AC433,P417:P436,S417:S436)</f>
        <v>0</v>
      </c>
      <c r="AG433" s="6">
        <f ca="1">LOOKUP(AC433,P417:P436,T417:T436)</f>
        <v>0</v>
      </c>
      <c r="AH433" s="6">
        <f ca="1">LOOKUP(AC433,P417:P436,U417:U436)</f>
        <v>0</v>
      </c>
      <c r="AI433" s="6">
        <f ca="1">LOOKUP(AC433,P417:P436,V417:V436)</f>
        <v>0</v>
      </c>
      <c r="AJ433" s="6">
        <f ca="1">LOOKUP(AC433,P417:P436,W417:W436)</f>
        <v>0</v>
      </c>
      <c r="AK433" s="8">
        <f ca="1">LOOKUP(AC433,P417:P436,X417:X436)</f>
        <v>0</v>
      </c>
      <c r="AL433" s="8">
        <f ca="1">LOOKUP(AC433,P417:P436,Y417:Y436)</f>
        <v>0</v>
      </c>
    </row>
    <row r="434" spans="3:38" x14ac:dyDescent="0.25">
      <c r="E434" s="81" t="str">
        <f t="shared" si="307"/>
        <v>Real Zaragoza</v>
      </c>
      <c r="F434" s="85">
        <f ca="1">SUMIF(INDIRECT(F416),'1-Configuracion'!E434,INDIRECT(G416))+SUMIF(INDIRECT(H416),'1-Configuracion'!E434,INDIRECT(I416))</f>
        <v>0</v>
      </c>
      <c r="G434" s="6">
        <f ca="1">SUMIF(INDIRECT(F416),'1-Configuracion'!E434,INDIRECT(J416))+SUMIF(INDIRECT(H416),'1-Configuracion'!E434,INDIRECT(J416))</f>
        <v>0</v>
      </c>
      <c r="H434" s="6">
        <f t="shared" ca="1" si="308"/>
        <v>0</v>
      </c>
      <c r="I434" s="6">
        <f t="shared" ca="1" si="309"/>
        <v>0</v>
      </c>
      <c r="J434" s="6">
        <f t="shared" ca="1" si="310"/>
        <v>0</v>
      </c>
      <c r="K434" s="6">
        <f ca="1">SUMIF(INDIRECT(F416),'1-Configuracion'!E434,INDIRECT(K416))+SUMIF(INDIRECT(H416),'1-Configuracion'!E434,INDIRECT(L416))</f>
        <v>0</v>
      </c>
      <c r="L434" s="6">
        <f ca="1">SUMIF(INDIRECT(F416),'1-Configuracion'!E434,INDIRECT(L416))+SUMIF(INDIRECT(H416),'1-Configuracion'!E434,INDIRECT(K416))</f>
        <v>0</v>
      </c>
      <c r="M434" s="100">
        <f t="shared" ca="1" si="311"/>
        <v>0</v>
      </c>
      <c r="N434" s="56">
        <f t="shared" ca="1" si="312"/>
        <v>0</v>
      </c>
      <c r="P434" s="81" t="str">
        <f t="shared" si="313"/>
        <v>Real Zaragoza</v>
      </c>
      <c r="Q434" s="85">
        <f t="shared" ca="1" si="314"/>
        <v>0</v>
      </c>
      <c r="R434" s="6">
        <f t="shared" ca="1" si="299"/>
        <v>0</v>
      </c>
      <c r="S434" s="6">
        <f t="shared" ca="1" si="300"/>
        <v>0</v>
      </c>
      <c r="T434" s="6">
        <f t="shared" ca="1" si="301"/>
        <v>0</v>
      </c>
      <c r="U434" s="6">
        <f t="shared" ca="1" si="302"/>
        <v>0</v>
      </c>
      <c r="V434" s="6">
        <f t="shared" ca="1" si="303"/>
        <v>0</v>
      </c>
      <c r="W434" s="6">
        <f t="shared" ca="1" si="304"/>
        <v>0</v>
      </c>
      <c r="X434" s="8">
        <f t="shared" ca="1" si="305"/>
        <v>0</v>
      </c>
      <c r="Y434" s="8">
        <f t="shared" ca="1" si="306"/>
        <v>0</v>
      </c>
      <c r="Z434" s="61" t="e">
        <f ca="1">MATCH(P434,AC417:AC436,0)</f>
        <v>#N/A</v>
      </c>
      <c r="AB434">
        <v>18</v>
      </c>
      <c r="AC434" s="81" t="str">
        <f ca="1">INDEX(P417:P436,MATCH(LARGE(Y417:Y436,AB434),Y417:Y436,0))</f>
        <v>Atlethic Club</v>
      </c>
      <c r="AD434" s="85">
        <f ca="1">LOOKUP(AC434,P417:P436,Q417:Q436)</f>
        <v>0</v>
      </c>
      <c r="AE434" s="6">
        <f ca="1">LOOKUP(AC434,P417:P436,R417:R436)</f>
        <v>0</v>
      </c>
      <c r="AF434" s="6">
        <f ca="1">LOOKUP(AC434,P417:P436,S417:S436)</f>
        <v>0</v>
      </c>
      <c r="AG434" s="6">
        <f ca="1">LOOKUP(AC434,P417:P436,T417:T436)</f>
        <v>0</v>
      </c>
      <c r="AH434" s="6">
        <f ca="1">LOOKUP(AC434,P417:P436,U417:U436)</f>
        <v>0</v>
      </c>
      <c r="AI434" s="6">
        <f ca="1">LOOKUP(AC434,P417:P436,V417:V436)</f>
        <v>0</v>
      </c>
      <c r="AJ434" s="6">
        <f ca="1">LOOKUP(AC434,P417:P436,W417:W436)</f>
        <v>0</v>
      </c>
      <c r="AK434" s="8">
        <f ca="1">LOOKUP(AC434,P417:P436,X417:X436)</f>
        <v>0</v>
      </c>
      <c r="AL434" s="8">
        <f ca="1">LOOKUP(AC434,P417:P436,Y417:Y436)</f>
        <v>0</v>
      </c>
    </row>
    <row r="435" spans="3:38" x14ac:dyDescent="0.25">
      <c r="E435" s="81" t="str">
        <f t="shared" si="307"/>
        <v>Sevilla F.C.</v>
      </c>
      <c r="F435" s="85">
        <f ca="1">SUMIF(INDIRECT(F416),'1-Configuracion'!E435,INDIRECT(G416))+SUMIF(INDIRECT(H416),'1-Configuracion'!E435,INDIRECT(I416))</f>
        <v>0</v>
      </c>
      <c r="G435" s="6">
        <f ca="1">SUMIF(INDIRECT(F416),'1-Configuracion'!E435,INDIRECT(J416))+SUMIF(INDIRECT(H416),'1-Configuracion'!E435,INDIRECT(J416))</f>
        <v>0</v>
      </c>
      <c r="H435" s="6">
        <f t="shared" ca="1" si="308"/>
        <v>0</v>
      </c>
      <c r="I435" s="6">
        <f t="shared" ca="1" si="309"/>
        <v>0</v>
      </c>
      <c r="J435" s="6">
        <f t="shared" ca="1" si="310"/>
        <v>0</v>
      </c>
      <c r="K435" s="6">
        <f ca="1">SUMIF(INDIRECT(F416),'1-Configuracion'!E435,INDIRECT(K416))+SUMIF(INDIRECT(H416),'1-Configuracion'!E435,INDIRECT(L416))</f>
        <v>0</v>
      </c>
      <c r="L435" s="6">
        <f ca="1">SUMIF(INDIRECT(F416),'1-Configuracion'!E435,INDIRECT(L416))+SUMIF(INDIRECT(H416),'1-Configuracion'!E435,INDIRECT(K416))</f>
        <v>0</v>
      </c>
      <c r="M435" s="100">
        <f t="shared" ca="1" si="311"/>
        <v>0</v>
      </c>
      <c r="N435" s="56">
        <f t="shared" ca="1" si="312"/>
        <v>0</v>
      </c>
      <c r="P435" s="81" t="str">
        <f t="shared" si="313"/>
        <v>Sevilla F.C.</v>
      </c>
      <c r="Q435" s="85">
        <f t="shared" ca="1" si="314"/>
        <v>0</v>
      </c>
      <c r="R435" s="6">
        <f t="shared" ca="1" si="299"/>
        <v>0</v>
      </c>
      <c r="S435" s="6">
        <f t="shared" ca="1" si="300"/>
        <v>0</v>
      </c>
      <c r="T435" s="6">
        <f t="shared" ca="1" si="301"/>
        <v>0</v>
      </c>
      <c r="U435" s="6">
        <f t="shared" ca="1" si="302"/>
        <v>0</v>
      </c>
      <c r="V435" s="6">
        <f t="shared" ca="1" si="303"/>
        <v>0</v>
      </c>
      <c r="W435" s="6">
        <f t="shared" ca="1" si="304"/>
        <v>0</v>
      </c>
      <c r="X435" s="8">
        <f t="shared" ca="1" si="305"/>
        <v>0</v>
      </c>
      <c r="Y435" s="8">
        <f t="shared" ca="1" si="306"/>
        <v>0</v>
      </c>
      <c r="Z435" s="61" t="e">
        <f ca="1">MATCH(P435,AC417:AC436,0)</f>
        <v>#N/A</v>
      </c>
      <c r="AB435">
        <v>19</v>
      </c>
      <c r="AC435" s="81" t="str">
        <f ca="1">INDEX(P417:P436,MATCH(LARGE(Y417:Y436,AB435),Y417:Y436,0))</f>
        <v>Atlethic Club</v>
      </c>
      <c r="AD435" s="85">
        <f ca="1">LOOKUP(AC435,P417:P436,Q417:Q436)</f>
        <v>0</v>
      </c>
      <c r="AE435" s="6">
        <f ca="1">LOOKUP(AC435,P417:P436,R417:R436)</f>
        <v>0</v>
      </c>
      <c r="AF435" s="6">
        <f ca="1">LOOKUP(AC435,P417:P436,S417:S436)</f>
        <v>0</v>
      </c>
      <c r="AG435" s="6">
        <f ca="1">LOOKUP(AC435,P417:P436,T417:T436)</f>
        <v>0</v>
      </c>
      <c r="AH435" s="6">
        <f ca="1">LOOKUP(AC435,P417:P436,U417:U436)</f>
        <v>0</v>
      </c>
      <c r="AI435" s="6">
        <f ca="1">LOOKUP(AC435,P417:P436,V417:V436)</f>
        <v>0</v>
      </c>
      <c r="AJ435" s="6">
        <f ca="1">LOOKUP(AC435,P417:P436,W417:W436)</f>
        <v>0</v>
      </c>
      <c r="AK435" s="8">
        <f ca="1">LOOKUP(AC435,P417:P436,X417:X436)</f>
        <v>0</v>
      </c>
      <c r="AL435" s="8">
        <f ca="1">LOOKUP(AC435,P417:P436,Y417:Y436)</f>
        <v>0</v>
      </c>
    </row>
    <row r="436" spans="3:38" ht="15.75" thickBot="1" x14ac:dyDescent="0.3">
      <c r="E436" s="82" t="str">
        <f t="shared" si="307"/>
        <v>Valencia C.F.</v>
      </c>
      <c r="F436" s="86">
        <f ca="1">SUMIF(INDIRECT(F416),'1-Configuracion'!E436,INDIRECT(G416))+SUMIF(INDIRECT(H416),'1-Configuracion'!E436,INDIRECT(I416))</f>
        <v>0</v>
      </c>
      <c r="G436" s="34">
        <f ca="1">SUMIF(INDIRECT(F416),'1-Configuracion'!E436,INDIRECT(J416))+SUMIF(INDIRECT(H416),'1-Configuracion'!E436,INDIRECT(J416))</f>
        <v>0</v>
      </c>
      <c r="H436" s="34">
        <f t="shared" ca="1" si="308"/>
        <v>0</v>
      </c>
      <c r="I436" s="34">
        <f t="shared" ca="1" si="309"/>
        <v>0</v>
      </c>
      <c r="J436" s="34">
        <f t="shared" ca="1" si="310"/>
        <v>0</v>
      </c>
      <c r="K436" s="34">
        <f ca="1">SUMIF(INDIRECT(F416),'1-Configuracion'!E436,INDIRECT(K416))+SUMIF(INDIRECT(H416),'1-Configuracion'!E436,INDIRECT(L416))</f>
        <v>0</v>
      </c>
      <c r="L436" s="34">
        <f ca="1">SUMIF(INDIRECT(F416),'1-Configuracion'!E436,INDIRECT(L416))+SUMIF(INDIRECT(H416),'1-Configuracion'!E436,INDIRECT(K416))</f>
        <v>0</v>
      </c>
      <c r="M436" s="101">
        <f t="shared" ca="1" si="311"/>
        <v>0</v>
      </c>
      <c r="N436" s="57">
        <f t="shared" ca="1" si="312"/>
        <v>0</v>
      </c>
      <c r="P436" s="82" t="str">
        <f t="shared" si="313"/>
        <v>Valencia C.F.</v>
      </c>
      <c r="Q436" s="86">
        <f t="shared" ca="1" si="314"/>
        <v>0</v>
      </c>
      <c r="R436" s="34">
        <f t="shared" ca="1" si="299"/>
        <v>0</v>
      </c>
      <c r="S436" s="34">
        <f t="shared" ca="1" si="300"/>
        <v>0</v>
      </c>
      <c r="T436" s="34">
        <f t="shared" ca="1" si="301"/>
        <v>0</v>
      </c>
      <c r="U436" s="34">
        <f t="shared" ca="1" si="302"/>
        <v>0</v>
      </c>
      <c r="V436" s="34">
        <f t="shared" ca="1" si="303"/>
        <v>0</v>
      </c>
      <c r="W436" s="34">
        <f t="shared" ca="1" si="304"/>
        <v>0</v>
      </c>
      <c r="X436" s="37">
        <f t="shared" ca="1" si="305"/>
        <v>0</v>
      </c>
      <c r="Y436" s="37">
        <f t="shared" ca="1" si="306"/>
        <v>0</v>
      </c>
      <c r="Z436" s="61" t="e">
        <f ca="1">MATCH(P436,AC417:AC436,0)</f>
        <v>#N/A</v>
      </c>
      <c r="AB436">
        <v>20</v>
      </c>
      <c r="AC436" s="82" t="str">
        <f ca="1">INDEX(P417:P436,MATCH(LARGE(Y417:Y436,AB436),Y417:Y436,0))</f>
        <v>Atlethic Club</v>
      </c>
      <c r="AD436" s="86">
        <f ca="1">LOOKUP(AC436,P417:P436,Q417:Q436)</f>
        <v>0</v>
      </c>
      <c r="AE436" s="34">
        <f ca="1">LOOKUP(AC436,P417:P436,R417:R436)</f>
        <v>0</v>
      </c>
      <c r="AF436" s="34">
        <f ca="1">LOOKUP(AC436,P417:P436,S417:S436)</f>
        <v>0</v>
      </c>
      <c r="AG436" s="34">
        <f ca="1">LOOKUP(AC436,P417:P436,T417:T436)</f>
        <v>0</v>
      </c>
      <c r="AH436" s="34">
        <f ca="1">LOOKUP(AC436,P417:P436,U417:U436)</f>
        <v>0</v>
      </c>
      <c r="AI436" s="34">
        <f ca="1">LOOKUP(AC436,P417:P436,V417:V436)</f>
        <v>0</v>
      </c>
      <c r="AJ436" s="34">
        <f ca="1">LOOKUP(AC436,P417:P436,W417:W436)</f>
        <v>0</v>
      </c>
      <c r="AK436" s="37">
        <f ca="1">LOOKUP(AC436,P417:P436,X417:X436)</f>
        <v>0</v>
      </c>
      <c r="AL436" s="37">
        <f ca="1">LOOKUP(AC436,P417:P436,Y417:Y436)</f>
        <v>0</v>
      </c>
    </row>
    <row r="437" spans="3:38" ht="15.75" thickBot="1" x14ac:dyDescent="0.3"/>
    <row r="438" spans="3:38" ht="19.5" thickBot="1" x14ac:dyDescent="0.35">
      <c r="C438" s="106" t="s">
        <v>78</v>
      </c>
      <c r="E438" s="88">
        <v>20</v>
      </c>
      <c r="F438" s="95" t="s">
        <v>21</v>
      </c>
      <c r="G438" s="95" t="s">
        <v>22</v>
      </c>
      <c r="H438" s="95" t="s">
        <v>23</v>
      </c>
      <c r="I438" s="95" t="s">
        <v>24</v>
      </c>
      <c r="J438" s="95" t="s">
        <v>25</v>
      </c>
      <c r="K438" s="95" t="s">
        <v>26</v>
      </c>
      <c r="L438" s="95" t="s">
        <v>27</v>
      </c>
      <c r="M438" s="96" t="s">
        <v>135</v>
      </c>
      <c r="N438" s="98" t="s">
        <v>136</v>
      </c>
      <c r="P438" s="88">
        <f>E438</f>
        <v>20</v>
      </c>
      <c r="Q438" s="89" t="s">
        <v>21</v>
      </c>
      <c r="R438" s="87" t="s">
        <v>22</v>
      </c>
      <c r="S438" s="83" t="s">
        <v>23</v>
      </c>
      <c r="T438" s="83" t="s">
        <v>24</v>
      </c>
      <c r="U438" s="83" t="s">
        <v>25</v>
      </c>
      <c r="V438" s="83" t="s">
        <v>26</v>
      </c>
      <c r="W438" s="83" t="s">
        <v>27</v>
      </c>
      <c r="X438" s="84" t="s">
        <v>135</v>
      </c>
      <c r="Y438" s="84" t="s">
        <v>136</v>
      </c>
      <c r="AC438" s="88">
        <f>P438</f>
        <v>20</v>
      </c>
      <c r="AD438" s="89" t="s">
        <v>21</v>
      </c>
      <c r="AE438" s="87" t="s">
        <v>22</v>
      </c>
      <c r="AF438" s="83" t="s">
        <v>23</v>
      </c>
      <c r="AG438" s="83" t="s">
        <v>24</v>
      </c>
      <c r="AH438" s="83" t="s">
        <v>25</v>
      </c>
      <c r="AI438" s="83" t="s">
        <v>26</v>
      </c>
      <c r="AJ438" s="83" t="s">
        <v>27</v>
      </c>
      <c r="AK438" s="84" t="s">
        <v>135</v>
      </c>
      <c r="AL438" s="84" t="s">
        <v>136</v>
      </c>
    </row>
    <row r="439" spans="3:38" ht="15.75" thickBot="1" x14ac:dyDescent="0.3">
      <c r="E439" s="91"/>
      <c r="F439" s="93" t="str">
        <f>'1-Rangos'!C20</f>
        <v>'1-Jornadas'!P56:P65</v>
      </c>
      <c r="G439" s="93" t="str">
        <f>'1-Rangos'!D20</f>
        <v>'1-Jornadas'!N56:N65</v>
      </c>
      <c r="H439" s="93" t="str">
        <f>'1-Rangos'!E20</f>
        <v>'1-Jornadas'!S56:S65</v>
      </c>
      <c r="I439" s="93" t="str">
        <f>'1-Rangos'!F20</f>
        <v>'1-Jornadas'!U56:U65</v>
      </c>
      <c r="J439" s="93" t="str">
        <f>'1-Rangos'!G20</f>
        <v>'1-Jornadas'!M56:M65</v>
      </c>
      <c r="K439" s="93" t="str">
        <f>'1-Rangos'!H20</f>
        <v>'1-Jornadas'!Q56:Q65</v>
      </c>
      <c r="L439" s="93" t="str">
        <f>'1-Rangos'!I20</f>
        <v>'1-Jornadas'!R56:R65</v>
      </c>
      <c r="M439" s="91"/>
      <c r="N439" s="91"/>
    </row>
    <row r="440" spans="3:38" x14ac:dyDescent="0.25">
      <c r="E440" s="81" t="str">
        <f>E417</f>
        <v>Atlethic Club</v>
      </c>
      <c r="F440" s="97">
        <f ca="1">SUMIF(INDIRECT(F439),'1-Configuracion'!E440,INDIRECT(G439))+SUMIF(INDIRECT(H439),'1-Configuracion'!E440,INDIRECT(I439))</f>
        <v>0</v>
      </c>
      <c r="G440" s="94">
        <f ca="1">SUMIF(INDIRECT(F439),'1-Configuracion'!E440,INDIRECT(J439))+SUMIF(INDIRECT(H439),'1-Configuracion'!E440,INDIRECT(J439))</f>
        <v>0</v>
      </c>
      <c r="H440" s="94">
        <f ca="1">IF(G440&gt;0,IF(F440=3,1,0),0)</f>
        <v>0</v>
      </c>
      <c r="I440" s="94">
        <f ca="1">IF(G440&gt;0,IF(F440=1,1,0),0)</f>
        <v>0</v>
      </c>
      <c r="J440" s="94">
        <f ca="1">IF(G440&gt;0,IF(F440=0,1,0),0)</f>
        <v>0</v>
      </c>
      <c r="K440" s="94">
        <f ca="1">SUMIF(INDIRECT(F439),'1-Configuracion'!E440,INDIRECT(K439))+SUMIF(INDIRECT(H439),'1-Configuracion'!E440,INDIRECT(L439))</f>
        <v>0</v>
      </c>
      <c r="L440" s="94">
        <f ca="1">SUMIF(INDIRECT(F439),'1-Configuracion'!E440,INDIRECT(L439))+SUMIF(INDIRECT(H439),'1-Configuracion'!E440,INDIRECT(K439))</f>
        <v>0</v>
      </c>
      <c r="M440" s="99">
        <f ca="1">K440-L440</f>
        <v>0</v>
      </c>
      <c r="N440" s="102">
        <f ca="1">F440*1000+M440*100+K440</f>
        <v>0</v>
      </c>
      <c r="P440" s="81" t="str">
        <f>E440</f>
        <v>Atlethic Club</v>
      </c>
      <c r="Q440" s="85">
        <f ca="1">F440+Q417</f>
        <v>0</v>
      </c>
      <c r="R440" s="6">
        <f t="shared" ref="R440:R459" ca="1" si="315">G440+R417</f>
        <v>0</v>
      </c>
      <c r="S440" s="6">
        <f t="shared" ref="S440:S459" ca="1" si="316">H440+S417</f>
        <v>0</v>
      </c>
      <c r="T440" s="6">
        <f t="shared" ref="T440:T459" ca="1" si="317">I440+T417</f>
        <v>0</v>
      </c>
      <c r="U440" s="6">
        <f t="shared" ref="U440:U459" ca="1" si="318">J440+U417</f>
        <v>0</v>
      </c>
      <c r="V440" s="6">
        <f t="shared" ref="V440:V459" ca="1" si="319">K440+V417</f>
        <v>0</v>
      </c>
      <c r="W440" s="6">
        <f t="shared" ref="W440:W459" ca="1" si="320">L440+W417</f>
        <v>0</v>
      </c>
      <c r="X440" s="8">
        <f t="shared" ref="X440:X459" ca="1" si="321">M440+X417</f>
        <v>0</v>
      </c>
      <c r="Y440" s="8">
        <f t="shared" ref="Y440:Y459" ca="1" si="322">N440+Y417</f>
        <v>0</v>
      </c>
      <c r="Z440" s="61">
        <f ca="1">MATCH(P440,AC440:AC459,0)</f>
        <v>1</v>
      </c>
      <c r="AB440">
        <v>1</v>
      </c>
      <c r="AC440" s="81" t="str">
        <f ca="1">INDEX(P440:P459,MATCH(LARGE(Y440:Y459,AB440),Y440:Y459,0))</f>
        <v>Atlethic Club</v>
      </c>
      <c r="AD440" s="85">
        <f ca="1">LOOKUP(AC440,P440:P459,Q440:Q459)</f>
        <v>0</v>
      </c>
      <c r="AE440" s="6">
        <f ca="1">LOOKUP(AC440,P440:P459,R440:R459)</f>
        <v>0</v>
      </c>
      <c r="AF440" s="6">
        <f ca="1">LOOKUP(AC440,P440:P459,S440:S459)</f>
        <v>0</v>
      </c>
      <c r="AG440" s="6">
        <f ca="1">LOOKUP(AC440,P440:P459,T440:T459)</f>
        <v>0</v>
      </c>
      <c r="AH440" s="6">
        <f ca="1">LOOKUP(AC440,P440:P459,U440:U459)</f>
        <v>0</v>
      </c>
      <c r="AI440" s="6">
        <f ca="1">LOOKUP(AC440,P440:P459,V440:V459)</f>
        <v>0</v>
      </c>
      <c r="AJ440" s="6">
        <f ca="1">LOOKUP(AC440,P440:P459,W440:W459)</f>
        <v>0</v>
      </c>
      <c r="AK440" s="8">
        <f ca="1">LOOKUP(AC440,P440:P459,X440:X459)</f>
        <v>0</v>
      </c>
      <c r="AL440" s="8">
        <f ca="1">LOOKUP(AC440,P440:P459,Y440:Y459)</f>
        <v>0</v>
      </c>
    </row>
    <row r="441" spans="3:38" x14ac:dyDescent="0.25">
      <c r="E441" s="81" t="str">
        <f t="shared" ref="E441:E459" si="323">E418</f>
        <v>Atlético Madrid</v>
      </c>
      <c r="F441" s="85">
        <f ca="1">SUMIF(INDIRECT(F439),'1-Configuracion'!E441,INDIRECT(G439))+SUMIF(INDIRECT(H439),'1-Configuracion'!E441,INDIRECT(I439))</f>
        <v>0</v>
      </c>
      <c r="G441" s="6">
        <f ca="1">SUMIF(INDIRECT(F439),'1-Configuracion'!E441,INDIRECT(J439))+SUMIF(INDIRECT(H439),'1-Configuracion'!E441,INDIRECT(J439))</f>
        <v>0</v>
      </c>
      <c r="H441" s="6">
        <f t="shared" ref="H441:H459" ca="1" si="324">IF(G441&gt;0,IF(F441=3,1,0),0)</f>
        <v>0</v>
      </c>
      <c r="I441" s="6">
        <f t="shared" ref="I441:I459" ca="1" si="325">IF(G441&gt;0,IF(F441=1,1,0),0)</f>
        <v>0</v>
      </c>
      <c r="J441" s="6">
        <f t="shared" ref="J441:J459" ca="1" si="326">IF(G441&gt;0,IF(F441=0,1,0),0)</f>
        <v>0</v>
      </c>
      <c r="K441" s="6">
        <f ca="1">SUMIF(INDIRECT(F439),'1-Configuracion'!E441,INDIRECT(K439))+SUMIF(INDIRECT(H439),'1-Configuracion'!E441,INDIRECT(L439))</f>
        <v>0</v>
      </c>
      <c r="L441" s="6">
        <f ca="1">SUMIF(INDIRECT(F439),'1-Configuracion'!E441,INDIRECT(L439))+SUMIF(INDIRECT(H439),'1-Configuracion'!E441,INDIRECT(K439))</f>
        <v>0</v>
      </c>
      <c r="M441" s="100">
        <f t="shared" ref="M441:M459" ca="1" si="327">K441-L441</f>
        <v>0</v>
      </c>
      <c r="N441" s="56">
        <f t="shared" ref="N441:N459" ca="1" si="328">F441*1000+M441*100+K441</f>
        <v>0</v>
      </c>
      <c r="P441" s="81" t="str">
        <f t="shared" ref="P441:P459" si="329">E441</f>
        <v>Atlético Madrid</v>
      </c>
      <c r="Q441" s="85">
        <f t="shared" ref="Q441:Q459" ca="1" si="330">F441+Q418</f>
        <v>0</v>
      </c>
      <c r="R441" s="6">
        <f t="shared" ca="1" si="315"/>
        <v>0</v>
      </c>
      <c r="S441" s="6">
        <f t="shared" ca="1" si="316"/>
        <v>0</v>
      </c>
      <c r="T441" s="6">
        <f t="shared" ca="1" si="317"/>
        <v>0</v>
      </c>
      <c r="U441" s="6">
        <f t="shared" ca="1" si="318"/>
        <v>0</v>
      </c>
      <c r="V441" s="6">
        <f t="shared" ca="1" si="319"/>
        <v>0</v>
      </c>
      <c r="W441" s="6">
        <f t="shared" ca="1" si="320"/>
        <v>0</v>
      </c>
      <c r="X441" s="8">
        <f t="shared" ca="1" si="321"/>
        <v>0</v>
      </c>
      <c r="Y441" s="8">
        <f t="shared" ca="1" si="322"/>
        <v>0</v>
      </c>
      <c r="Z441" s="61" t="e">
        <f ca="1">MATCH(P441,AC440:AC459,0)</f>
        <v>#N/A</v>
      </c>
      <c r="AB441">
        <v>2</v>
      </c>
      <c r="AC441" s="81" t="str">
        <f ca="1">INDEX(P440:P459,MATCH(LARGE(Y440:Y459,AB441),Y440:Y459,0))</f>
        <v>Atlethic Club</v>
      </c>
      <c r="AD441" s="85">
        <f ca="1">LOOKUP(AC441,P440:P459,Q440:Q459)</f>
        <v>0</v>
      </c>
      <c r="AE441" s="6">
        <f ca="1">LOOKUP(AC441,P440:P459,R440:R459)</f>
        <v>0</v>
      </c>
      <c r="AF441" s="6">
        <f ca="1">LOOKUP(AC441,P440:P459,S440:S459)</f>
        <v>0</v>
      </c>
      <c r="AG441" s="6">
        <f ca="1">LOOKUP(AC441,P440:P459,T440:T459)</f>
        <v>0</v>
      </c>
      <c r="AH441" s="6">
        <f ca="1">LOOKUP(AC441,P440:P459,U440:U459)</f>
        <v>0</v>
      </c>
      <c r="AI441" s="6">
        <f ca="1">LOOKUP(AC441,P440:P459,V440:V459)</f>
        <v>0</v>
      </c>
      <c r="AJ441" s="6">
        <f ca="1">LOOKUP(AC441,P440:P459,W440:W459)</f>
        <v>0</v>
      </c>
      <c r="AK441" s="8">
        <f ca="1">LOOKUP(AC441,P440:P459,X440:X459)</f>
        <v>0</v>
      </c>
      <c r="AL441" s="8">
        <f ca="1">LOOKUP(AC441,P440:P459,Y440:Y459)</f>
        <v>0</v>
      </c>
    </row>
    <row r="442" spans="3:38" x14ac:dyDescent="0.25">
      <c r="E442" s="81" t="str">
        <f t="shared" si="323"/>
        <v>C.A. Osasuna</v>
      </c>
      <c r="F442" s="85">
        <f ca="1">SUMIF(INDIRECT(F439),'1-Configuracion'!E442,INDIRECT(G439))+SUMIF(INDIRECT(H439),'1-Configuracion'!E442,INDIRECT(I439))</f>
        <v>0</v>
      </c>
      <c r="G442" s="6">
        <f ca="1">SUMIF(INDIRECT(F439),'1-Configuracion'!E442,INDIRECT(J439))+SUMIF(INDIRECT(H439),'1-Configuracion'!E442,INDIRECT(J439))</f>
        <v>0</v>
      </c>
      <c r="H442" s="6">
        <f t="shared" ca="1" si="324"/>
        <v>0</v>
      </c>
      <c r="I442" s="6">
        <f t="shared" ca="1" si="325"/>
        <v>0</v>
      </c>
      <c r="J442" s="6">
        <f t="shared" ca="1" si="326"/>
        <v>0</v>
      </c>
      <c r="K442" s="6">
        <f ca="1">SUMIF(INDIRECT(F439),'1-Configuracion'!E442,INDIRECT(K439))+SUMIF(INDIRECT(H439),'1-Configuracion'!E442,INDIRECT(L439))</f>
        <v>0</v>
      </c>
      <c r="L442" s="6">
        <f ca="1">SUMIF(INDIRECT(F439),'1-Configuracion'!E442,INDIRECT(L439))+SUMIF(INDIRECT(H439),'1-Configuracion'!E442,INDIRECT(K439))</f>
        <v>0</v>
      </c>
      <c r="M442" s="100">
        <f t="shared" ca="1" si="327"/>
        <v>0</v>
      </c>
      <c r="N442" s="56">
        <f t="shared" ca="1" si="328"/>
        <v>0</v>
      </c>
      <c r="P442" s="81" t="str">
        <f t="shared" si="329"/>
        <v>C.A. Osasuna</v>
      </c>
      <c r="Q442" s="85">
        <f t="shared" ca="1" si="330"/>
        <v>0</v>
      </c>
      <c r="R442" s="6">
        <f t="shared" ca="1" si="315"/>
        <v>0</v>
      </c>
      <c r="S442" s="6">
        <f t="shared" ca="1" si="316"/>
        <v>0</v>
      </c>
      <c r="T442" s="6">
        <f t="shared" ca="1" si="317"/>
        <v>0</v>
      </c>
      <c r="U442" s="6">
        <f t="shared" ca="1" si="318"/>
        <v>0</v>
      </c>
      <c r="V442" s="6">
        <f t="shared" ca="1" si="319"/>
        <v>0</v>
      </c>
      <c r="W442" s="6">
        <f t="shared" ca="1" si="320"/>
        <v>0</v>
      </c>
      <c r="X442" s="8">
        <f t="shared" ca="1" si="321"/>
        <v>0</v>
      </c>
      <c r="Y442" s="8">
        <f t="shared" ca="1" si="322"/>
        <v>0</v>
      </c>
      <c r="Z442" s="61" t="e">
        <f ca="1">MATCH(P442,AC440:AC459,0)</f>
        <v>#N/A</v>
      </c>
      <c r="AB442">
        <v>3</v>
      </c>
      <c r="AC442" s="81" t="str">
        <f ca="1">INDEX(P440:P459,MATCH(LARGE(Y440:Y459,AB442),Y440:Y459,0))</f>
        <v>Atlethic Club</v>
      </c>
      <c r="AD442" s="85">
        <f ca="1">LOOKUP(AC442,P440:P459,Q440:Q459)</f>
        <v>0</v>
      </c>
      <c r="AE442" s="6">
        <f ca="1">LOOKUP(AC442,P440:P459,R440:R459)</f>
        <v>0</v>
      </c>
      <c r="AF442" s="6">
        <f ca="1">LOOKUP(AC442,P440:P459,S440:S459)</f>
        <v>0</v>
      </c>
      <c r="AG442" s="6">
        <f ca="1">LOOKUP(AC442,P440:P459,T440:T459)</f>
        <v>0</v>
      </c>
      <c r="AH442" s="6">
        <f ca="1">LOOKUP(AC442,P440:P459,U440:U459)</f>
        <v>0</v>
      </c>
      <c r="AI442" s="6">
        <f ca="1">LOOKUP(AC442,P440:P459,V440:V459)</f>
        <v>0</v>
      </c>
      <c r="AJ442" s="6">
        <f ca="1">LOOKUP(AC442,P440:P459,W440:W459)</f>
        <v>0</v>
      </c>
      <c r="AK442" s="8">
        <f ca="1">LOOKUP(AC442,P440:P459,X440:X459)</f>
        <v>0</v>
      </c>
      <c r="AL442" s="8">
        <f ca="1">LOOKUP(AC442,P440:P459,Y440:Y459)</f>
        <v>0</v>
      </c>
    </row>
    <row r="443" spans="3:38" x14ac:dyDescent="0.25">
      <c r="E443" s="81" t="str">
        <f t="shared" si="323"/>
        <v>Celta de Vigo</v>
      </c>
      <c r="F443" s="85">
        <f ca="1">SUMIF(INDIRECT(F439),'1-Configuracion'!E443,INDIRECT(G439))+SUMIF(INDIRECT(H439),'1-Configuracion'!E443,INDIRECT(I439))</f>
        <v>0</v>
      </c>
      <c r="G443" s="6">
        <f ca="1">SUMIF(INDIRECT(F439),'1-Configuracion'!E443,INDIRECT(J439))+SUMIF(INDIRECT(H439),'1-Configuracion'!E443,INDIRECT(J439))</f>
        <v>0</v>
      </c>
      <c r="H443" s="6">
        <f t="shared" ca="1" si="324"/>
        <v>0</v>
      </c>
      <c r="I443" s="6">
        <f t="shared" ca="1" si="325"/>
        <v>0</v>
      </c>
      <c r="J443" s="6">
        <f t="shared" ca="1" si="326"/>
        <v>0</v>
      </c>
      <c r="K443" s="6">
        <f ca="1">SUMIF(INDIRECT(F439),'1-Configuracion'!E443,INDIRECT(K439))+SUMIF(INDIRECT(H439),'1-Configuracion'!E443,INDIRECT(L439))</f>
        <v>0</v>
      </c>
      <c r="L443" s="6">
        <f ca="1">SUMIF(INDIRECT(F439),'1-Configuracion'!E443,INDIRECT(L439))+SUMIF(INDIRECT(H439),'1-Configuracion'!E443,INDIRECT(K439))</f>
        <v>0</v>
      </c>
      <c r="M443" s="100">
        <f t="shared" ca="1" si="327"/>
        <v>0</v>
      </c>
      <c r="N443" s="56">
        <f t="shared" ca="1" si="328"/>
        <v>0</v>
      </c>
      <c r="P443" s="81" t="str">
        <f t="shared" si="329"/>
        <v>Celta de Vigo</v>
      </c>
      <c r="Q443" s="85">
        <f t="shared" ca="1" si="330"/>
        <v>0</v>
      </c>
      <c r="R443" s="6">
        <f t="shared" ca="1" si="315"/>
        <v>0</v>
      </c>
      <c r="S443" s="6">
        <f t="shared" ca="1" si="316"/>
        <v>0</v>
      </c>
      <c r="T443" s="6">
        <f t="shared" ca="1" si="317"/>
        <v>0</v>
      </c>
      <c r="U443" s="6">
        <f t="shared" ca="1" si="318"/>
        <v>0</v>
      </c>
      <c r="V443" s="6">
        <f t="shared" ca="1" si="319"/>
        <v>0</v>
      </c>
      <c r="W443" s="6">
        <f t="shared" ca="1" si="320"/>
        <v>0</v>
      </c>
      <c r="X443" s="8">
        <f t="shared" ca="1" si="321"/>
        <v>0</v>
      </c>
      <c r="Y443" s="8">
        <f t="shared" ca="1" si="322"/>
        <v>0</v>
      </c>
      <c r="Z443" s="61" t="e">
        <f ca="1">MATCH(P443,AC440:AC459,0)</f>
        <v>#N/A</v>
      </c>
      <c r="AB443">
        <v>4</v>
      </c>
      <c r="AC443" s="81" t="str">
        <f ca="1">INDEX(P440:P459,MATCH(LARGE(Y440:Y459,AB443),Y440:Y459,0))</f>
        <v>Atlethic Club</v>
      </c>
      <c r="AD443" s="85">
        <f ca="1">LOOKUP(AC443,P440:P459,Q440:Q459)</f>
        <v>0</v>
      </c>
      <c r="AE443" s="6">
        <f ca="1">LOOKUP(AC443,P440:P459,R440:R459)</f>
        <v>0</v>
      </c>
      <c r="AF443" s="6">
        <f ca="1">LOOKUP(AC443,P440:P459,S440:S459)</f>
        <v>0</v>
      </c>
      <c r="AG443" s="6">
        <f ca="1">LOOKUP(AC443,P440:P459,T440:T459)</f>
        <v>0</v>
      </c>
      <c r="AH443" s="6">
        <f ca="1">LOOKUP(AC443,P440:P459,U440:U459)</f>
        <v>0</v>
      </c>
      <c r="AI443" s="6">
        <f ca="1">LOOKUP(AC443,P440:P459,V440:V459)</f>
        <v>0</v>
      </c>
      <c r="AJ443" s="6">
        <f ca="1">LOOKUP(AC443,P440:P459,W440:W459)</f>
        <v>0</v>
      </c>
      <c r="AK443" s="8">
        <f ca="1">LOOKUP(AC443,P440:P459,X440:X459)</f>
        <v>0</v>
      </c>
      <c r="AL443" s="8">
        <f ca="1">LOOKUP(AC443,P440:P459,Y440:Y459)</f>
        <v>0</v>
      </c>
    </row>
    <row r="444" spans="3:38" x14ac:dyDescent="0.25">
      <c r="E444" s="81" t="str">
        <f t="shared" si="323"/>
        <v>Deportivo de la Coruña</v>
      </c>
      <c r="F444" s="85">
        <f ca="1">SUMIF(INDIRECT(F439),'1-Configuracion'!E444,INDIRECT(G439))+SUMIF(INDIRECT(H439),'1-Configuracion'!E444,INDIRECT(I439))</f>
        <v>0</v>
      </c>
      <c r="G444" s="6">
        <f ca="1">SUMIF(INDIRECT(F439),'1-Configuracion'!E444,INDIRECT(J439))+SUMIF(INDIRECT(H439),'1-Configuracion'!E444,INDIRECT(J439))</f>
        <v>0</v>
      </c>
      <c r="H444" s="6">
        <f t="shared" ca="1" si="324"/>
        <v>0</v>
      </c>
      <c r="I444" s="6">
        <f t="shared" ca="1" si="325"/>
        <v>0</v>
      </c>
      <c r="J444" s="6">
        <f t="shared" ca="1" si="326"/>
        <v>0</v>
      </c>
      <c r="K444" s="6">
        <f ca="1">SUMIF(INDIRECT(F439),'1-Configuracion'!E444,INDIRECT(K439))+SUMIF(INDIRECT(H439),'1-Configuracion'!E444,INDIRECT(L439))</f>
        <v>0</v>
      </c>
      <c r="L444" s="6">
        <f ca="1">SUMIF(INDIRECT(F439),'1-Configuracion'!E444,INDIRECT(L439))+SUMIF(INDIRECT(H439),'1-Configuracion'!E444,INDIRECT(K439))</f>
        <v>0</v>
      </c>
      <c r="M444" s="100">
        <f t="shared" ca="1" si="327"/>
        <v>0</v>
      </c>
      <c r="N444" s="56">
        <f t="shared" ca="1" si="328"/>
        <v>0</v>
      </c>
      <c r="P444" s="81" t="str">
        <f t="shared" si="329"/>
        <v>Deportivo de la Coruña</v>
      </c>
      <c r="Q444" s="85">
        <f t="shared" ca="1" si="330"/>
        <v>0</v>
      </c>
      <c r="R444" s="6">
        <f t="shared" ca="1" si="315"/>
        <v>0</v>
      </c>
      <c r="S444" s="6">
        <f t="shared" ca="1" si="316"/>
        <v>0</v>
      </c>
      <c r="T444" s="6">
        <f t="shared" ca="1" si="317"/>
        <v>0</v>
      </c>
      <c r="U444" s="6">
        <f t="shared" ca="1" si="318"/>
        <v>0</v>
      </c>
      <c r="V444" s="6">
        <f t="shared" ca="1" si="319"/>
        <v>0</v>
      </c>
      <c r="W444" s="6">
        <f t="shared" ca="1" si="320"/>
        <v>0</v>
      </c>
      <c r="X444" s="8">
        <f t="shared" ca="1" si="321"/>
        <v>0</v>
      </c>
      <c r="Y444" s="8">
        <f t="shared" ca="1" si="322"/>
        <v>0</v>
      </c>
      <c r="Z444" s="61" t="e">
        <f ca="1">MATCH(P444,AC440:AC459,0)</f>
        <v>#N/A</v>
      </c>
      <c r="AB444">
        <v>5</v>
      </c>
      <c r="AC444" s="81" t="str">
        <f ca="1">INDEX(P440:P459,MATCH(LARGE(Y440:Y459,AB444),Y440:Y459,0))</f>
        <v>Atlethic Club</v>
      </c>
      <c r="AD444" s="85">
        <f ca="1">LOOKUP(AC444,P440:P459,Q440:Q459)</f>
        <v>0</v>
      </c>
      <c r="AE444" s="6">
        <f ca="1">LOOKUP(AC444,P440:P459,R440:R459)</f>
        <v>0</v>
      </c>
      <c r="AF444" s="6">
        <f ca="1">LOOKUP(AC444,P440:P459,S440:S459)</f>
        <v>0</v>
      </c>
      <c r="AG444" s="6">
        <f ca="1">LOOKUP(AC444,P440:P459,T440:T459)</f>
        <v>0</v>
      </c>
      <c r="AH444" s="6">
        <f ca="1">LOOKUP(AC444,P440:P459,U440:U459)</f>
        <v>0</v>
      </c>
      <c r="AI444" s="6">
        <f ca="1">LOOKUP(AC444,P440:P459,V440:V459)</f>
        <v>0</v>
      </c>
      <c r="AJ444" s="6">
        <f ca="1">LOOKUP(AC444,P440:P459,W440:W459)</f>
        <v>0</v>
      </c>
      <c r="AK444" s="8">
        <f ca="1">LOOKUP(AC444,P440:P459,X440:X459)</f>
        <v>0</v>
      </c>
      <c r="AL444" s="8">
        <f ca="1">LOOKUP(AC444,P440:P459,Y440:Y459)</f>
        <v>0</v>
      </c>
    </row>
    <row r="445" spans="3:38" x14ac:dyDescent="0.25">
      <c r="E445" s="81" t="str">
        <f t="shared" si="323"/>
        <v>F.C. Barcelona</v>
      </c>
      <c r="F445" s="85">
        <f ca="1">SUMIF(INDIRECT(F439),'1-Configuracion'!E445,INDIRECT(G439))+SUMIF(INDIRECT(H439),'1-Configuracion'!E445,INDIRECT(I439))</f>
        <v>0</v>
      </c>
      <c r="G445" s="6">
        <f ca="1">SUMIF(INDIRECT(F439),'1-Configuracion'!E445,INDIRECT(J439))+SUMIF(INDIRECT(H439),'1-Configuracion'!E445,INDIRECT(J439))</f>
        <v>0</v>
      </c>
      <c r="H445" s="6">
        <f t="shared" ca="1" si="324"/>
        <v>0</v>
      </c>
      <c r="I445" s="6">
        <f t="shared" ca="1" si="325"/>
        <v>0</v>
      </c>
      <c r="J445" s="6">
        <f t="shared" ca="1" si="326"/>
        <v>0</v>
      </c>
      <c r="K445" s="6">
        <f ca="1">SUMIF(INDIRECT(F439),'1-Configuracion'!E445,INDIRECT(K439))+SUMIF(INDIRECT(H439),'1-Configuracion'!E445,INDIRECT(L439))</f>
        <v>0</v>
      </c>
      <c r="L445" s="6">
        <f ca="1">SUMIF(INDIRECT(F439),'1-Configuracion'!E445,INDIRECT(L439))+SUMIF(INDIRECT(H439),'1-Configuracion'!E445,INDIRECT(K439))</f>
        <v>0</v>
      </c>
      <c r="M445" s="100">
        <f t="shared" ca="1" si="327"/>
        <v>0</v>
      </c>
      <c r="N445" s="56">
        <f t="shared" ca="1" si="328"/>
        <v>0</v>
      </c>
      <c r="P445" s="81" t="str">
        <f t="shared" si="329"/>
        <v>F.C. Barcelona</v>
      </c>
      <c r="Q445" s="85">
        <f t="shared" ca="1" si="330"/>
        <v>0</v>
      </c>
      <c r="R445" s="6">
        <f t="shared" ca="1" si="315"/>
        <v>0</v>
      </c>
      <c r="S445" s="6">
        <f t="shared" ca="1" si="316"/>
        <v>0</v>
      </c>
      <c r="T445" s="6">
        <f t="shared" ca="1" si="317"/>
        <v>0</v>
      </c>
      <c r="U445" s="6">
        <f t="shared" ca="1" si="318"/>
        <v>0</v>
      </c>
      <c r="V445" s="6">
        <f t="shared" ca="1" si="319"/>
        <v>0</v>
      </c>
      <c r="W445" s="6">
        <f t="shared" ca="1" si="320"/>
        <v>0</v>
      </c>
      <c r="X445" s="8">
        <f t="shared" ca="1" si="321"/>
        <v>0</v>
      </c>
      <c r="Y445" s="8">
        <f t="shared" ca="1" si="322"/>
        <v>0</v>
      </c>
      <c r="Z445" s="61" t="e">
        <f ca="1">MATCH(P445,AC440:AC459,0)</f>
        <v>#N/A</v>
      </c>
      <c r="AB445">
        <v>6</v>
      </c>
      <c r="AC445" s="81" t="str">
        <f ca="1">INDEX(P440:P459,MATCH(LARGE(Y440:Y459,AB445),Y440:Y459,0))</f>
        <v>Atlethic Club</v>
      </c>
      <c r="AD445" s="85">
        <f ca="1">LOOKUP(AC445,P440:P459,Q440:Q459)</f>
        <v>0</v>
      </c>
      <c r="AE445" s="6">
        <f ca="1">LOOKUP(AC445,P440:P459,R440:R459)</f>
        <v>0</v>
      </c>
      <c r="AF445" s="6">
        <f ca="1">LOOKUP(AC445,P440:P459,S440:S459)</f>
        <v>0</v>
      </c>
      <c r="AG445" s="6">
        <f ca="1">LOOKUP(AC445,P440:P459,T440:T459)</f>
        <v>0</v>
      </c>
      <c r="AH445" s="6">
        <f ca="1">LOOKUP(AC445,P440:P459,U440:U459)</f>
        <v>0</v>
      </c>
      <c r="AI445" s="6">
        <f ca="1">LOOKUP(AC445,P440:P459,V440:V459)</f>
        <v>0</v>
      </c>
      <c r="AJ445" s="6">
        <f ca="1">LOOKUP(AC445,P440:P459,W440:W459)</f>
        <v>0</v>
      </c>
      <c r="AK445" s="8">
        <f ca="1">LOOKUP(AC445,P440:P459,X440:X459)</f>
        <v>0</v>
      </c>
      <c r="AL445" s="8">
        <f ca="1">LOOKUP(AC445,P440:P459,Y440:Y459)</f>
        <v>0</v>
      </c>
    </row>
    <row r="446" spans="3:38" x14ac:dyDescent="0.25">
      <c r="E446" s="81" t="str">
        <f t="shared" si="323"/>
        <v>Getafe C.F.</v>
      </c>
      <c r="F446" s="85">
        <f ca="1">SUMIF(INDIRECT(F439),'1-Configuracion'!E446,INDIRECT(G439))+SUMIF(INDIRECT(H439),'1-Configuracion'!E446,INDIRECT(I439))</f>
        <v>0</v>
      </c>
      <c r="G446" s="6">
        <f ca="1">SUMIF(INDIRECT(F439),'1-Configuracion'!E446,INDIRECT(J439))+SUMIF(INDIRECT(H439),'1-Configuracion'!E446,INDIRECT(J439))</f>
        <v>0</v>
      </c>
      <c r="H446" s="6">
        <f t="shared" ca="1" si="324"/>
        <v>0</v>
      </c>
      <c r="I446" s="6">
        <f t="shared" ca="1" si="325"/>
        <v>0</v>
      </c>
      <c r="J446" s="6">
        <f t="shared" ca="1" si="326"/>
        <v>0</v>
      </c>
      <c r="K446" s="6">
        <f ca="1">SUMIF(INDIRECT(F439),'1-Configuracion'!E446,INDIRECT(K439))+SUMIF(INDIRECT(H439),'1-Configuracion'!E446,INDIRECT(L439))</f>
        <v>0</v>
      </c>
      <c r="L446" s="6">
        <f ca="1">SUMIF(INDIRECT(F439),'1-Configuracion'!E446,INDIRECT(L439))+SUMIF(INDIRECT(H439),'1-Configuracion'!E446,INDIRECT(K439))</f>
        <v>0</v>
      </c>
      <c r="M446" s="100">
        <f t="shared" ca="1" si="327"/>
        <v>0</v>
      </c>
      <c r="N446" s="56">
        <f t="shared" ca="1" si="328"/>
        <v>0</v>
      </c>
      <c r="P446" s="81" t="str">
        <f t="shared" si="329"/>
        <v>Getafe C.F.</v>
      </c>
      <c r="Q446" s="85">
        <f t="shared" ca="1" si="330"/>
        <v>0</v>
      </c>
      <c r="R446" s="6">
        <f t="shared" ca="1" si="315"/>
        <v>0</v>
      </c>
      <c r="S446" s="6">
        <f t="shared" ca="1" si="316"/>
        <v>0</v>
      </c>
      <c r="T446" s="6">
        <f t="shared" ca="1" si="317"/>
        <v>0</v>
      </c>
      <c r="U446" s="6">
        <f t="shared" ca="1" si="318"/>
        <v>0</v>
      </c>
      <c r="V446" s="6">
        <f t="shared" ca="1" si="319"/>
        <v>0</v>
      </c>
      <c r="W446" s="6">
        <f t="shared" ca="1" si="320"/>
        <v>0</v>
      </c>
      <c r="X446" s="8">
        <f t="shared" ca="1" si="321"/>
        <v>0</v>
      </c>
      <c r="Y446" s="8">
        <f t="shared" ca="1" si="322"/>
        <v>0</v>
      </c>
      <c r="Z446" s="61" t="e">
        <f ca="1">MATCH(P446,AC440:AC459,0)</f>
        <v>#N/A</v>
      </c>
      <c r="AB446">
        <v>7</v>
      </c>
      <c r="AC446" s="81" t="str">
        <f ca="1">INDEX(P440:P459,MATCH(LARGE(Y440:Y459,AB446),Y440:Y459,0))</f>
        <v>Atlethic Club</v>
      </c>
      <c r="AD446" s="85">
        <f ca="1">LOOKUP(AC446,P440:P459,Q440:Q459)</f>
        <v>0</v>
      </c>
      <c r="AE446" s="6">
        <f ca="1">LOOKUP(AC446,P440:P459,R440:R459)</f>
        <v>0</v>
      </c>
      <c r="AF446" s="6">
        <f ca="1">LOOKUP(AC446,P440:P459,S440:S459)</f>
        <v>0</v>
      </c>
      <c r="AG446" s="6">
        <f ca="1">LOOKUP(AC446,P440:P459,T440:T459)</f>
        <v>0</v>
      </c>
      <c r="AH446" s="6">
        <f ca="1">LOOKUP(AC446,P440:P459,U440:U459)</f>
        <v>0</v>
      </c>
      <c r="AI446" s="6">
        <f ca="1">LOOKUP(AC446,P440:P459,V440:V459)</f>
        <v>0</v>
      </c>
      <c r="AJ446" s="6">
        <f ca="1">LOOKUP(AC446,P440:P459,W440:W459)</f>
        <v>0</v>
      </c>
      <c r="AK446" s="8">
        <f ca="1">LOOKUP(AC446,P440:P459,X440:X459)</f>
        <v>0</v>
      </c>
      <c r="AL446" s="8">
        <f ca="1">LOOKUP(AC446,P440:P459,Y440:Y459)</f>
        <v>0</v>
      </c>
    </row>
    <row r="447" spans="3:38" x14ac:dyDescent="0.25">
      <c r="E447" s="81" t="str">
        <f t="shared" si="323"/>
        <v>Granada C.F.</v>
      </c>
      <c r="F447" s="85">
        <f ca="1">SUMIF(INDIRECT(F439),'1-Configuracion'!E447,INDIRECT(G439))+SUMIF(INDIRECT(H439),'1-Configuracion'!E447,INDIRECT(I439))</f>
        <v>0</v>
      </c>
      <c r="G447" s="6">
        <f ca="1">SUMIF(INDIRECT(F439),'1-Configuracion'!E447,INDIRECT(J439))+SUMIF(INDIRECT(H439),'1-Configuracion'!E447,INDIRECT(J439))</f>
        <v>0</v>
      </c>
      <c r="H447" s="6">
        <f t="shared" ca="1" si="324"/>
        <v>0</v>
      </c>
      <c r="I447" s="6">
        <f t="shared" ca="1" si="325"/>
        <v>0</v>
      </c>
      <c r="J447" s="6">
        <f t="shared" ca="1" si="326"/>
        <v>0</v>
      </c>
      <c r="K447" s="6">
        <f ca="1">SUMIF(INDIRECT(F439),'1-Configuracion'!E447,INDIRECT(K439))+SUMIF(INDIRECT(H439),'1-Configuracion'!E447,INDIRECT(L439))</f>
        <v>0</v>
      </c>
      <c r="L447" s="6">
        <f ca="1">SUMIF(INDIRECT(F439),'1-Configuracion'!E447,INDIRECT(L439))+SUMIF(INDIRECT(H439),'1-Configuracion'!E447,INDIRECT(K439))</f>
        <v>0</v>
      </c>
      <c r="M447" s="100">
        <f t="shared" ca="1" si="327"/>
        <v>0</v>
      </c>
      <c r="N447" s="56">
        <f t="shared" ca="1" si="328"/>
        <v>0</v>
      </c>
      <c r="P447" s="81" t="str">
        <f t="shared" si="329"/>
        <v>Granada C.F.</v>
      </c>
      <c r="Q447" s="85">
        <f t="shared" ca="1" si="330"/>
        <v>0</v>
      </c>
      <c r="R447" s="6">
        <f t="shared" ca="1" si="315"/>
        <v>0</v>
      </c>
      <c r="S447" s="6">
        <f t="shared" ca="1" si="316"/>
        <v>0</v>
      </c>
      <c r="T447" s="6">
        <f t="shared" ca="1" si="317"/>
        <v>0</v>
      </c>
      <c r="U447" s="6">
        <f t="shared" ca="1" si="318"/>
        <v>0</v>
      </c>
      <c r="V447" s="6">
        <f t="shared" ca="1" si="319"/>
        <v>0</v>
      </c>
      <c r="W447" s="6">
        <f t="shared" ca="1" si="320"/>
        <v>0</v>
      </c>
      <c r="X447" s="8">
        <f t="shared" ca="1" si="321"/>
        <v>0</v>
      </c>
      <c r="Y447" s="8">
        <f t="shared" ca="1" si="322"/>
        <v>0</v>
      </c>
      <c r="Z447" s="61" t="e">
        <f ca="1">MATCH(P447,AC440:AC459,0)</f>
        <v>#N/A</v>
      </c>
      <c r="AB447">
        <v>8</v>
      </c>
      <c r="AC447" s="81" t="str">
        <f ca="1">INDEX(P440:P459,MATCH(LARGE(Y440:Y459,AB447),Y440:Y459,0))</f>
        <v>Atlethic Club</v>
      </c>
      <c r="AD447" s="85">
        <f ca="1">LOOKUP(AC447,P440:P459,Q440:Q459)</f>
        <v>0</v>
      </c>
      <c r="AE447" s="6">
        <f ca="1">LOOKUP(AC447,P440:P459,R440:R459)</f>
        <v>0</v>
      </c>
      <c r="AF447" s="6">
        <f ca="1">LOOKUP(AC447,P440:P459,S440:S459)</f>
        <v>0</v>
      </c>
      <c r="AG447" s="6">
        <f ca="1">LOOKUP(AC447,P440:P459,T440:T459)</f>
        <v>0</v>
      </c>
      <c r="AH447" s="6">
        <f ca="1">LOOKUP(AC447,P440:P459,U440:U459)</f>
        <v>0</v>
      </c>
      <c r="AI447" s="6">
        <f ca="1">LOOKUP(AC447,P440:P459,V440:V459)</f>
        <v>0</v>
      </c>
      <c r="AJ447" s="6">
        <f ca="1">LOOKUP(AC447,P440:P459,W440:W459)</f>
        <v>0</v>
      </c>
      <c r="AK447" s="8">
        <f ca="1">LOOKUP(AC447,P440:P459,X440:X459)</f>
        <v>0</v>
      </c>
      <c r="AL447" s="8">
        <f ca="1">LOOKUP(AC447,P440:P459,Y440:Y459)</f>
        <v>0</v>
      </c>
    </row>
    <row r="448" spans="3:38" x14ac:dyDescent="0.25">
      <c r="E448" s="81" t="str">
        <f t="shared" si="323"/>
        <v>Levante U.D.</v>
      </c>
      <c r="F448" s="85">
        <f ca="1">SUMIF(INDIRECT(F439),'1-Configuracion'!E448,INDIRECT(G439))+SUMIF(INDIRECT(H439),'1-Configuracion'!E448,INDIRECT(I439))</f>
        <v>0</v>
      </c>
      <c r="G448" s="6">
        <f ca="1">SUMIF(INDIRECT(F439),'1-Configuracion'!E448,INDIRECT(J439))+SUMIF(INDIRECT(H439),'1-Configuracion'!E448,INDIRECT(J439))</f>
        <v>0</v>
      </c>
      <c r="H448" s="6">
        <f t="shared" ca="1" si="324"/>
        <v>0</v>
      </c>
      <c r="I448" s="6">
        <f t="shared" ca="1" si="325"/>
        <v>0</v>
      </c>
      <c r="J448" s="6">
        <f t="shared" ca="1" si="326"/>
        <v>0</v>
      </c>
      <c r="K448" s="6">
        <f ca="1">SUMIF(INDIRECT(F439),'1-Configuracion'!E448,INDIRECT(K439))+SUMIF(INDIRECT(H439),'1-Configuracion'!E448,INDIRECT(L439))</f>
        <v>0</v>
      </c>
      <c r="L448" s="6">
        <f ca="1">SUMIF(INDIRECT(F439),'1-Configuracion'!E448,INDIRECT(L439))+SUMIF(INDIRECT(H439),'1-Configuracion'!E448,INDIRECT(K439))</f>
        <v>0</v>
      </c>
      <c r="M448" s="100">
        <f t="shared" ca="1" si="327"/>
        <v>0</v>
      </c>
      <c r="N448" s="56">
        <f t="shared" ca="1" si="328"/>
        <v>0</v>
      </c>
      <c r="P448" s="81" t="str">
        <f t="shared" si="329"/>
        <v>Levante U.D.</v>
      </c>
      <c r="Q448" s="85">
        <f t="shared" ca="1" si="330"/>
        <v>0</v>
      </c>
      <c r="R448" s="6">
        <f t="shared" ca="1" si="315"/>
        <v>0</v>
      </c>
      <c r="S448" s="6">
        <f t="shared" ca="1" si="316"/>
        <v>0</v>
      </c>
      <c r="T448" s="6">
        <f t="shared" ca="1" si="317"/>
        <v>0</v>
      </c>
      <c r="U448" s="6">
        <f t="shared" ca="1" si="318"/>
        <v>0</v>
      </c>
      <c r="V448" s="6">
        <f t="shared" ca="1" si="319"/>
        <v>0</v>
      </c>
      <c r="W448" s="6">
        <f t="shared" ca="1" si="320"/>
        <v>0</v>
      </c>
      <c r="X448" s="8">
        <f t="shared" ca="1" si="321"/>
        <v>0</v>
      </c>
      <c r="Y448" s="8">
        <f t="shared" ca="1" si="322"/>
        <v>0</v>
      </c>
      <c r="Z448" s="61" t="e">
        <f ca="1">MATCH(P448,AC440:AC459,0)</f>
        <v>#N/A</v>
      </c>
      <c r="AB448">
        <v>9</v>
      </c>
      <c r="AC448" s="81" t="str">
        <f ca="1">INDEX(P440:P459,MATCH(LARGE(Y440:Y459,AB448),Y440:Y459,0))</f>
        <v>Atlethic Club</v>
      </c>
      <c r="AD448" s="85">
        <f ca="1">LOOKUP(AC448,P440:P459,Q440:Q459)</f>
        <v>0</v>
      </c>
      <c r="AE448" s="6">
        <f ca="1">LOOKUP(AC448,P440:P459,R440:R459)</f>
        <v>0</v>
      </c>
      <c r="AF448" s="6">
        <f ca="1">LOOKUP(AC448,P440:P459,S440:S459)</f>
        <v>0</v>
      </c>
      <c r="AG448" s="6">
        <f ca="1">LOOKUP(AC448,P440:P459,T440:T459)</f>
        <v>0</v>
      </c>
      <c r="AH448" s="6">
        <f ca="1">LOOKUP(AC448,P440:P459,U440:U459)</f>
        <v>0</v>
      </c>
      <c r="AI448" s="6">
        <f ca="1">LOOKUP(AC448,P440:P459,V440:V459)</f>
        <v>0</v>
      </c>
      <c r="AJ448" s="6">
        <f ca="1">LOOKUP(AC448,P440:P459,W440:W459)</f>
        <v>0</v>
      </c>
      <c r="AK448" s="8">
        <f ca="1">LOOKUP(AC448,P440:P459,X440:X459)</f>
        <v>0</v>
      </c>
      <c r="AL448" s="8">
        <f ca="1">LOOKUP(AC448,P440:P459,Y440:Y459)</f>
        <v>0</v>
      </c>
    </row>
    <row r="449" spans="5:38" x14ac:dyDescent="0.25">
      <c r="E449" s="81" t="str">
        <f t="shared" si="323"/>
        <v>Málaga C.F.</v>
      </c>
      <c r="F449" s="85">
        <f ca="1">SUMIF(INDIRECT(F439),'1-Configuracion'!E449,INDIRECT(G439))+SUMIF(INDIRECT(H439),'1-Configuracion'!E449,INDIRECT(I439))</f>
        <v>0</v>
      </c>
      <c r="G449" s="6">
        <f ca="1">SUMIF(INDIRECT(F439),'1-Configuracion'!E449,INDIRECT(J439))+SUMIF(INDIRECT(H439),'1-Configuracion'!E449,INDIRECT(J439))</f>
        <v>0</v>
      </c>
      <c r="H449" s="6">
        <f t="shared" ca="1" si="324"/>
        <v>0</v>
      </c>
      <c r="I449" s="6">
        <f t="shared" ca="1" si="325"/>
        <v>0</v>
      </c>
      <c r="J449" s="6">
        <f t="shared" ca="1" si="326"/>
        <v>0</v>
      </c>
      <c r="K449" s="6">
        <f ca="1">SUMIF(INDIRECT(F439),'1-Configuracion'!E449,INDIRECT(K439))+SUMIF(INDIRECT(H439),'1-Configuracion'!E449,INDIRECT(L439))</f>
        <v>0</v>
      </c>
      <c r="L449" s="6">
        <f ca="1">SUMIF(INDIRECT(F439),'1-Configuracion'!E449,INDIRECT(L439))+SUMIF(INDIRECT(H439),'1-Configuracion'!E449,INDIRECT(K439))</f>
        <v>0</v>
      </c>
      <c r="M449" s="100">
        <f t="shared" ca="1" si="327"/>
        <v>0</v>
      </c>
      <c r="N449" s="56">
        <f t="shared" ca="1" si="328"/>
        <v>0</v>
      </c>
      <c r="P449" s="81" t="str">
        <f t="shared" si="329"/>
        <v>Málaga C.F.</v>
      </c>
      <c r="Q449" s="85">
        <f t="shared" ca="1" si="330"/>
        <v>0</v>
      </c>
      <c r="R449" s="6">
        <f t="shared" ca="1" si="315"/>
        <v>0</v>
      </c>
      <c r="S449" s="6">
        <f t="shared" ca="1" si="316"/>
        <v>0</v>
      </c>
      <c r="T449" s="6">
        <f t="shared" ca="1" si="317"/>
        <v>0</v>
      </c>
      <c r="U449" s="6">
        <f t="shared" ca="1" si="318"/>
        <v>0</v>
      </c>
      <c r="V449" s="6">
        <f t="shared" ca="1" si="319"/>
        <v>0</v>
      </c>
      <c r="W449" s="6">
        <f t="shared" ca="1" si="320"/>
        <v>0</v>
      </c>
      <c r="X449" s="8">
        <f t="shared" ca="1" si="321"/>
        <v>0</v>
      </c>
      <c r="Y449" s="8">
        <f t="shared" ca="1" si="322"/>
        <v>0</v>
      </c>
      <c r="Z449" s="61" t="e">
        <f ca="1">MATCH(P449,AC440:AC459,0)</f>
        <v>#N/A</v>
      </c>
      <c r="AB449">
        <v>10</v>
      </c>
      <c r="AC449" s="81" t="str">
        <f ca="1">INDEX(P440:P459,MATCH(LARGE(Y440:Y459,AB449),Y440:Y459,0))</f>
        <v>Atlethic Club</v>
      </c>
      <c r="AD449" s="85">
        <f ca="1">LOOKUP(AC449,P440:P459,Q440:Q459)</f>
        <v>0</v>
      </c>
      <c r="AE449" s="6">
        <f ca="1">LOOKUP(AC449,P440:P459,R440:R459)</f>
        <v>0</v>
      </c>
      <c r="AF449" s="6">
        <f ca="1">LOOKUP(AC449,P440:P459,S440:S459)</f>
        <v>0</v>
      </c>
      <c r="AG449" s="6">
        <f ca="1">LOOKUP(AC449,P440:P459,T440:T459)</f>
        <v>0</v>
      </c>
      <c r="AH449" s="6">
        <f ca="1">LOOKUP(AC449,P440:P459,U440:U459)</f>
        <v>0</v>
      </c>
      <c r="AI449" s="6">
        <f ca="1">LOOKUP(AC449,P440:P459,V440:V459)</f>
        <v>0</v>
      </c>
      <c r="AJ449" s="6">
        <f ca="1">LOOKUP(AC449,P440:P459,W440:W459)</f>
        <v>0</v>
      </c>
      <c r="AK449" s="8">
        <f ca="1">LOOKUP(AC449,P440:P459,X440:X459)</f>
        <v>0</v>
      </c>
      <c r="AL449" s="8">
        <f ca="1">LOOKUP(AC449,P440:P459,Y440:Y459)</f>
        <v>0</v>
      </c>
    </row>
    <row r="450" spans="5:38" x14ac:dyDescent="0.25">
      <c r="E450" s="81" t="str">
        <f t="shared" si="323"/>
        <v>R.C.D. Español</v>
      </c>
      <c r="F450" s="85">
        <f ca="1">SUMIF(INDIRECT(F439),'1-Configuracion'!E450,INDIRECT(G439))+SUMIF(INDIRECT(H439),'1-Configuracion'!E450,INDIRECT(I439))</f>
        <v>0</v>
      </c>
      <c r="G450" s="6">
        <f ca="1">SUMIF(INDIRECT(F439),'1-Configuracion'!E450,INDIRECT(J439))+SUMIF(INDIRECT(H439),'1-Configuracion'!E450,INDIRECT(J439))</f>
        <v>0</v>
      </c>
      <c r="H450" s="6">
        <f t="shared" ca="1" si="324"/>
        <v>0</v>
      </c>
      <c r="I450" s="6">
        <f t="shared" ca="1" si="325"/>
        <v>0</v>
      </c>
      <c r="J450" s="6">
        <f t="shared" ca="1" si="326"/>
        <v>0</v>
      </c>
      <c r="K450" s="6">
        <f ca="1">SUMIF(INDIRECT(F439),'1-Configuracion'!E450,INDIRECT(K439))+SUMIF(INDIRECT(H439),'1-Configuracion'!E450,INDIRECT(L439))</f>
        <v>0</v>
      </c>
      <c r="L450" s="6">
        <f ca="1">SUMIF(INDIRECT(F439),'1-Configuracion'!E450,INDIRECT(L439))+SUMIF(INDIRECT(H439),'1-Configuracion'!E450,INDIRECT(K439))</f>
        <v>0</v>
      </c>
      <c r="M450" s="100">
        <f t="shared" ca="1" si="327"/>
        <v>0</v>
      </c>
      <c r="N450" s="56">
        <f t="shared" ca="1" si="328"/>
        <v>0</v>
      </c>
      <c r="P450" s="81" t="str">
        <f t="shared" si="329"/>
        <v>R.C.D. Español</v>
      </c>
      <c r="Q450" s="85">
        <f t="shared" ca="1" si="330"/>
        <v>0</v>
      </c>
      <c r="R450" s="6">
        <f t="shared" ca="1" si="315"/>
        <v>0</v>
      </c>
      <c r="S450" s="6">
        <f t="shared" ca="1" si="316"/>
        <v>0</v>
      </c>
      <c r="T450" s="6">
        <f t="shared" ca="1" si="317"/>
        <v>0</v>
      </c>
      <c r="U450" s="6">
        <f t="shared" ca="1" si="318"/>
        <v>0</v>
      </c>
      <c r="V450" s="6">
        <f t="shared" ca="1" si="319"/>
        <v>0</v>
      </c>
      <c r="W450" s="6">
        <f t="shared" ca="1" si="320"/>
        <v>0</v>
      </c>
      <c r="X450" s="8">
        <f t="shared" ca="1" si="321"/>
        <v>0</v>
      </c>
      <c r="Y450" s="8">
        <f t="shared" ca="1" si="322"/>
        <v>0</v>
      </c>
      <c r="Z450" s="61" t="e">
        <f ca="1">MATCH(P450,AC440:AC459,0)</f>
        <v>#N/A</v>
      </c>
      <c r="AB450">
        <v>11</v>
      </c>
      <c r="AC450" s="81" t="str">
        <f ca="1">INDEX(P440:P459,MATCH(LARGE(Y440:Y459,AB450),Y440:Y459,0))</f>
        <v>Atlethic Club</v>
      </c>
      <c r="AD450" s="85">
        <f ca="1">LOOKUP(AC450,P440:P459,Q440:Q459)</f>
        <v>0</v>
      </c>
      <c r="AE450" s="6">
        <f ca="1">LOOKUP(AC450,P440:P459,R440:R459)</f>
        <v>0</v>
      </c>
      <c r="AF450" s="6">
        <f ca="1">LOOKUP(AC450,P440:P459,S440:S459)</f>
        <v>0</v>
      </c>
      <c r="AG450" s="6">
        <f ca="1">LOOKUP(AC450,P440:P459,T440:T459)</f>
        <v>0</v>
      </c>
      <c r="AH450" s="6">
        <f ca="1">LOOKUP(AC450,P440:P459,U440:U459)</f>
        <v>0</v>
      </c>
      <c r="AI450" s="6">
        <f ca="1">LOOKUP(AC450,P440:P459,V440:V459)</f>
        <v>0</v>
      </c>
      <c r="AJ450" s="6">
        <f ca="1">LOOKUP(AC450,P440:P459,W440:W459)</f>
        <v>0</v>
      </c>
      <c r="AK450" s="8">
        <f ca="1">LOOKUP(AC450,P440:P459,X440:X459)</f>
        <v>0</v>
      </c>
      <c r="AL450" s="8">
        <f ca="1">LOOKUP(AC450,P440:P459,Y440:Y459)</f>
        <v>0</v>
      </c>
    </row>
    <row r="451" spans="5:38" x14ac:dyDescent="0.25">
      <c r="E451" s="81" t="str">
        <f t="shared" si="323"/>
        <v>R.C.D.Mallorca</v>
      </c>
      <c r="F451" s="85">
        <f ca="1">SUMIF(INDIRECT(F439),'1-Configuracion'!E451,INDIRECT(G439))+SUMIF(INDIRECT(H439),'1-Configuracion'!E451,INDIRECT(I439))</f>
        <v>0</v>
      </c>
      <c r="G451" s="6">
        <f ca="1">SUMIF(INDIRECT(F439),'1-Configuracion'!E451,INDIRECT(J439))+SUMIF(INDIRECT(H439),'1-Configuracion'!E451,INDIRECT(J439))</f>
        <v>0</v>
      </c>
      <c r="H451" s="6">
        <f t="shared" ca="1" si="324"/>
        <v>0</v>
      </c>
      <c r="I451" s="6">
        <f t="shared" ca="1" si="325"/>
        <v>0</v>
      </c>
      <c r="J451" s="6">
        <f t="shared" ca="1" si="326"/>
        <v>0</v>
      </c>
      <c r="K451" s="6">
        <f ca="1">SUMIF(INDIRECT(F439),'1-Configuracion'!E451,INDIRECT(K439))+SUMIF(INDIRECT(H439),'1-Configuracion'!E451,INDIRECT(L439))</f>
        <v>0</v>
      </c>
      <c r="L451" s="6">
        <f ca="1">SUMIF(INDIRECT(F439),'1-Configuracion'!E451,INDIRECT(L439))+SUMIF(INDIRECT(H439),'1-Configuracion'!E451,INDIRECT(K439))</f>
        <v>0</v>
      </c>
      <c r="M451" s="100">
        <f t="shared" ca="1" si="327"/>
        <v>0</v>
      </c>
      <c r="N451" s="56">
        <f t="shared" ca="1" si="328"/>
        <v>0</v>
      </c>
      <c r="P451" s="81" t="str">
        <f t="shared" si="329"/>
        <v>R.C.D.Mallorca</v>
      </c>
      <c r="Q451" s="85">
        <f t="shared" ca="1" si="330"/>
        <v>0</v>
      </c>
      <c r="R451" s="6">
        <f t="shared" ca="1" si="315"/>
        <v>0</v>
      </c>
      <c r="S451" s="6">
        <f t="shared" ca="1" si="316"/>
        <v>0</v>
      </c>
      <c r="T451" s="6">
        <f t="shared" ca="1" si="317"/>
        <v>0</v>
      </c>
      <c r="U451" s="6">
        <f t="shared" ca="1" si="318"/>
        <v>0</v>
      </c>
      <c r="V451" s="6">
        <f t="shared" ca="1" si="319"/>
        <v>0</v>
      </c>
      <c r="W451" s="6">
        <f t="shared" ca="1" si="320"/>
        <v>0</v>
      </c>
      <c r="X451" s="8">
        <f t="shared" ca="1" si="321"/>
        <v>0</v>
      </c>
      <c r="Y451" s="8">
        <f t="shared" ca="1" si="322"/>
        <v>0</v>
      </c>
      <c r="Z451" s="61" t="e">
        <f ca="1">MATCH(P451,AC440:AC459,0)</f>
        <v>#N/A</v>
      </c>
      <c r="AB451">
        <v>12</v>
      </c>
      <c r="AC451" s="81" t="str">
        <f ca="1">INDEX(P440:P459,MATCH(LARGE(Y440:Y459,AB451),Y440:Y459,0))</f>
        <v>Atlethic Club</v>
      </c>
      <c r="AD451" s="85">
        <f ca="1">LOOKUP(AC451,P440:P459,Q440:Q459)</f>
        <v>0</v>
      </c>
      <c r="AE451" s="6">
        <f ca="1">LOOKUP(AC451,P440:P459,R440:R459)</f>
        <v>0</v>
      </c>
      <c r="AF451" s="6">
        <f ca="1">LOOKUP(AC451,P440:P459,S440:S459)</f>
        <v>0</v>
      </c>
      <c r="AG451" s="6">
        <f ca="1">LOOKUP(AC451,P440:P459,T440:T459)</f>
        <v>0</v>
      </c>
      <c r="AH451" s="6">
        <f ca="1">LOOKUP(AC451,P440:P459,U440:U459)</f>
        <v>0</v>
      </c>
      <c r="AI451" s="6">
        <f ca="1">LOOKUP(AC451,P440:P459,V440:V459)</f>
        <v>0</v>
      </c>
      <c r="AJ451" s="6">
        <f ca="1">LOOKUP(AC451,P440:P459,W440:W459)</f>
        <v>0</v>
      </c>
      <c r="AK451" s="8">
        <f ca="1">LOOKUP(AC451,P440:P459,X440:X459)</f>
        <v>0</v>
      </c>
      <c r="AL451" s="8">
        <f ca="1">LOOKUP(AC451,P440:P459,Y440:Y459)</f>
        <v>0</v>
      </c>
    </row>
    <row r="452" spans="5:38" x14ac:dyDescent="0.25">
      <c r="E452" s="81" t="str">
        <f t="shared" si="323"/>
        <v>Rayo Vallecano</v>
      </c>
      <c r="F452" s="85">
        <f ca="1">SUMIF(INDIRECT(F439),'1-Configuracion'!E452,INDIRECT(G439))+SUMIF(INDIRECT(H439),'1-Configuracion'!E452,INDIRECT(I439))</f>
        <v>0</v>
      </c>
      <c r="G452" s="6">
        <f ca="1">SUMIF(INDIRECT(F439),'1-Configuracion'!E452,INDIRECT(J439))+SUMIF(INDIRECT(H439),'1-Configuracion'!E452,INDIRECT(J439))</f>
        <v>0</v>
      </c>
      <c r="H452" s="6">
        <f t="shared" ca="1" si="324"/>
        <v>0</v>
      </c>
      <c r="I452" s="6">
        <f t="shared" ca="1" si="325"/>
        <v>0</v>
      </c>
      <c r="J452" s="6">
        <f t="shared" ca="1" si="326"/>
        <v>0</v>
      </c>
      <c r="K452" s="6">
        <f ca="1">SUMIF(INDIRECT(F439),'1-Configuracion'!E452,INDIRECT(K439))+SUMIF(INDIRECT(H439),'1-Configuracion'!E452,INDIRECT(L439))</f>
        <v>0</v>
      </c>
      <c r="L452" s="6">
        <f ca="1">SUMIF(INDIRECT(F439),'1-Configuracion'!E452,INDIRECT(L439))+SUMIF(INDIRECT(H439),'1-Configuracion'!E452,INDIRECT(K439))</f>
        <v>0</v>
      </c>
      <c r="M452" s="100">
        <f t="shared" ca="1" si="327"/>
        <v>0</v>
      </c>
      <c r="N452" s="56">
        <f t="shared" ca="1" si="328"/>
        <v>0</v>
      </c>
      <c r="P452" s="81" t="str">
        <f t="shared" si="329"/>
        <v>Rayo Vallecano</v>
      </c>
      <c r="Q452" s="85">
        <f t="shared" ca="1" si="330"/>
        <v>0</v>
      </c>
      <c r="R452" s="6">
        <f t="shared" ca="1" si="315"/>
        <v>0</v>
      </c>
      <c r="S452" s="6">
        <f t="shared" ca="1" si="316"/>
        <v>0</v>
      </c>
      <c r="T452" s="6">
        <f t="shared" ca="1" si="317"/>
        <v>0</v>
      </c>
      <c r="U452" s="6">
        <f t="shared" ca="1" si="318"/>
        <v>0</v>
      </c>
      <c r="V452" s="6">
        <f t="shared" ca="1" si="319"/>
        <v>0</v>
      </c>
      <c r="W452" s="6">
        <f t="shared" ca="1" si="320"/>
        <v>0</v>
      </c>
      <c r="X452" s="8">
        <f t="shared" ca="1" si="321"/>
        <v>0</v>
      </c>
      <c r="Y452" s="8">
        <f t="shared" ca="1" si="322"/>
        <v>0</v>
      </c>
      <c r="Z452" s="61" t="e">
        <f ca="1">MATCH(P452,AC440:AC459,0)</f>
        <v>#N/A</v>
      </c>
      <c r="AB452">
        <v>13</v>
      </c>
      <c r="AC452" s="81" t="str">
        <f ca="1">INDEX(P440:P459,MATCH(LARGE(Y440:Y459,AB452),Y440:Y459,0))</f>
        <v>Atlethic Club</v>
      </c>
      <c r="AD452" s="85">
        <f ca="1">LOOKUP(AC452,P440:P459,Q440:Q459)</f>
        <v>0</v>
      </c>
      <c r="AE452" s="6">
        <f ca="1">LOOKUP(AC452,P440:P459,R440:R459)</f>
        <v>0</v>
      </c>
      <c r="AF452" s="6">
        <f ca="1">LOOKUP(AC452,P440:P459,S440:S459)</f>
        <v>0</v>
      </c>
      <c r="AG452" s="6">
        <f ca="1">LOOKUP(AC452,P440:P459,T440:T459)</f>
        <v>0</v>
      </c>
      <c r="AH452" s="6">
        <f ca="1">LOOKUP(AC452,P440:P459,U440:U459)</f>
        <v>0</v>
      </c>
      <c r="AI452" s="6">
        <f ca="1">LOOKUP(AC452,P440:P459,V440:V459)</f>
        <v>0</v>
      </c>
      <c r="AJ452" s="6">
        <f ca="1">LOOKUP(AC452,P440:P459,W440:W459)</f>
        <v>0</v>
      </c>
      <c r="AK452" s="8">
        <f ca="1">LOOKUP(AC452,P440:P459,X440:X459)</f>
        <v>0</v>
      </c>
      <c r="AL452" s="8">
        <f ca="1">LOOKUP(AC452,P440:P459,Y440:Y459)</f>
        <v>0</v>
      </c>
    </row>
    <row r="453" spans="5:38" x14ac:dyDescent="0.25">
      <c r="E453" s="81" t="str">
        <f t="shared" si="323"/>
        <v>Real Betis Balompié</v>
      </c>
      <c r="F453" s="85">
        <f ca="1">SUMIF(INDIRECT(F439),'1-Configuracion'!E453,INDIRECT(G439))+SUMIF(INDIRECT(H439),'1-Configuracion'!E453,INDIRECT(I439))</f>
        <v>0</v>
      </c>
      <c r="G453" s="6">
        <f ca="1">SUMIF(INDIRECT(F439),'1-Configuracion'!E453,INDIRECT(J439))+SUMIF(INDIRECT(H439),'1-Configuracion'!E453,INDIRECT(J439))</f>
        <v>0</v>
      </c>
      <c r="H453" s="6">
        <f t="shared" ca="1" si="324"/>
        <v>0</v>
      </c>
      <c r="I453" s="6">
        <f t="shared" ca="1" si="325"/>
        <v>0</v>
      </c>
      <c r="J453" s="6">
        <f t="shared" ca="1" si="326"/>
        <v>0</v>
      </c>
      <c r="K453" s="6">
        <f ca="1">SUMIF(INDIRECT(F439),'1-Configuracion'!E453,INDIRECT(K439))+SUMIF(INDIRECT(H439),'1-Configuracion'!E453,INDIRECT(L439))</f>
        <v>0</v>
      </c>
      <c r="L453" s="6">
        <f ca="1">SUMIF(INDIRECT(F439),'1-Configuracion'!E453,INDIRECT(L439))+SUMIF(INDIRECT(H439),'1-Configuracion'!E453,INDIRECT(K439))</f>
        <v>0</v>
      </c>
      <c r="M453" s="100">
        <f t="shared" ca="1" si="327"/>
        <v>0</v>
      </c>
      <c r="N453" s="56">
        <f t="shared" ca="1" si="328"/>
        <v>0</v>
      </c>
      <c r="P453" s="81" t="str">
        <f t="shared" si="329"/>
        <v>Real Betis Balompié</v>
      </c>
      <c r="Q453" s="85">
        <f t="shared" ca="1" si="330"/>
        <v>0</v>
      </c>
      <c r="R453" s="6">
        <f t="shared" ca="1" si="315"/>
        <v>0</v>
      </c>
      <c r="S453" s="6">
        <f t="shared" ca="1" si="316"/>
        <v>0</v>
      </c>
      <c r="T453" s="6">
        <f t="shared" ca="1" si="317"/>
        <v>0</v>
      </c>
      <c r="U453" s="6">
        <f t="shared" ca="1" si="318"/>
        <v>0</v>
      </c>
      <c r="V453" s="6">
        <f t="shared" ca="1" si="319"/>
        <v>0</v>
      </c>
      <c r="W453" s="6">
        <f t="shared" ca="1" si="320"/>
        <v>0</v>
      </c>
      <c r="X453" s="8">
        <f t="shared" ca="1" si="321"/>
        <v>0</v>
      </c>
      <c r="Y453" s="8">
        <f t="shared" ca="1" si="322"/>
        <v>0</v>
      </c>
      <c r="Z453" s="61" t="e">
        <f ca="1">MATCH(P453,AC440:AC459,0)</f>
        <v>#N/A</v>
      </c>
      <c r="AB453">
        <v>14</v>
      </c>
      <c r="AC453" s="81" t="str">
        <f ca="1">INDEX(P440:P459,MATCH(LARGE(Y440:Y459,AB453),Y440:Y459,0))</f>
        <v>Atlethic Club</v>
      </c>
      <c r="AD453" s="85">
        <f ca="1">LOOKUP(AC453,P440:P459,Q440:Q459)</f>
        <v>0</v>
      </c>
      <c r="AE453" s="6">
        <f ca="1">LOOKUP(AC453,P440:P459,R440:R459)</f>
        <v>0</v>
      </c>
      <c r="AF453" s="6">
        <f ca="1">LOOKUP(AC453,P440:P459,S440:S459)</f>
        <v>0</v>
      </c>
      <c r="AG453" s="6">
        <f ca="1">LOOKUP(AC453,P440:P459,T440:T459)</f>
        <v>0</v>
      </c>
      <c r="AH453" s="6">
        <f ca="1">LOOKUP(AC453,P440:P459,U440:U459)</f>
        <v>0</v>
      </c>
      <c r="AI453" s="6">
        <f ca="1">LOOKUP(AC453,P440:P459,V440:V459)</f>
        <v>0</v>
      </c>
      <c r="AJ453" s="6">
        <f ca="1">LOOKUP(AC453,P440:P459,W440:W459)</f>
        <v>0</v>
      </c>
      <c r="AK453" s="8">
        <f ca="1">LOOKUP(AC453,P440:P459,X440:X459)</f>
        <v>0</v>
      </c>
      <c r="AL453" s="8">
        <f ca="1">LOOKUP(AC453,P440:P459,Y440:Y459)</f>
        <v>0</v>
      </c>
    </row>
    <row r="454" spans="5:38" x14ac:dyDescent="0.25">
      <c r="E454" s="81" t="str">
        <f t="shared" si="323"/>
        <v>Real Madrid</v>
      </c>
      <c r="F454" s="85">
        <f ca="1">SUMIF(INDIRECT(F439),'1-Configuracion'!E454,INDIRECT(G439))+SUMIF(INDIRECT(H439),'1-Configuracion'!E454,INDIRECT(I439))</f>
        <v>0</v>
      </c>
      <c r="G454" s="6">
        <f ca="1">SUMIF(INDIRECT(F439),'1-Configuracion'!E454,INDIRECT(J439))+SUMIF(INDIRECT(H439),'1-Configuracion'!E454,INDIRECT(J439))</f>
        <v>0</v>
      </c>
      <c r="H454" s="6">
        <f t="shared" ca="1" si="324"/>
        <v>0</v>
      </c>
      <c r="I454" s="6">
        <f t="shared" ca="1" si="325"/>
        <v>0</v>
      </c>
      <c r="J454" s="6">
        <f t="shared" ca="1" si="326"/>
        <v>0</v>
      </c>
      <c r="K454" s="6">
        <f ca="1">SUMIF(INDIRECT(F439),'1-Configuracion'!E454,INDIRECT(K439))+SUMIF(INDIRECT(H439),'1-Configuracion'!E454,INDIRECT(L439))</f>
        <v>0</v>
      </c>
      <c r="L454" s="6">
        <f ca="1">SUMIF(INDIRECT(F439),'1-Configuracion'!E454,INDIRECT(L439))+SUMIF(INDIRECT(H439),'1-Configuracion'!E454,INDIRECT(K439))</f>
        <v>0</v>
      </c>
      <c r="M454" s="100">
        <f t="shared" ca="1" si="327"/>
        <v>0</v>
      </c>
      <c r="N454" s="56">
        <f t="shared" ca="1" si="328"/>
        <v>0</v>
      </c>
      <c r="P454" s="81" t="str">
        <f t="shared" si="329"/>
        <v>Real Madrid</v>
      </c>
      <c r="Q454" s="85">
        <f t="shared" ca="1" si="330"/>
        <v>0</v>
      </c>
      <c r="R454" s="6">
        <f t="shared" ca="1" si="315"/>
        <v>0</v>
      </c>
      <c r="S454" s="6">
        <f t="shared" ca="1" si="316"/>
        <v>0</v>
      </c>
      <c r="T454" s="6">
        <f t="shared" ca="1" si="317"/>
        <v>0</v>
      </c>
      <c r="U454" s="6">
        <f t="shared" ca="1" si="318"/>
        <v>0</v>
      </c>
      <c r="V454" s="6">
        <f t="shared" ca="1" si="319"/>
        <v>0</v>
      </c>
      <c r="W454" s="6">
        <f t="shared" ca="1" si="320"/>
        <v>0</v>
      </c>
      <c r="X454" s="8">
        <f t="shared" ca="1" si="321"/>
        <v>0</v>
      </c>
      <c r="Y454" s="8">
        <f t="shared" ca="1" si="322"/>
        <v>0</v>
      </c>
      <c r="Z454" s="61" t="e">
        <f ca="1">MATCH(P454,AC440:AC459,0)</f>
        <v>#N/A</v>
      </c>
      <c r="AB454">
        <v>15</v>
      </c>
      <c r="AC454" s="81" t="str">
        <f ca="1">INDEX(P440:P459,MATCH(LARGE(Y440:Y459,AB454),Y440:Y459,0))</f>
        <v>Atlethic Club</v>
      </c>
      <c r="AD454" s="85">
        <f ca="1">LOOKUP(AC454,P440:P459,Q440:Q459)</f>
        <v>0</v>
      </c>
      <c r="AE454" s="6">
        <f ca="1">LOOKUP(AC454,P440:P459,R440:R459)</f>
        <v>0</v>
      </c>
      <c r="AF454" s="6">
        <f ca="1">LOOKUP(AC454,P440:P459,S440:S459)</f>
        <v>0</v>
      </c>
      <c r="AG454" s="6">
        <f ca="1">LOOKUP(AC454,P440:P459,T440:T459)</f>
        <v>0</v>
      </c>
      <c r="AH454" s="6">
        <f ca="1">LOOKUP(AC454,P440:P459,U440:U459)</f>
        <v>0</v>
      </c>
      <c r="AI454" s="6">
        <f ca="1">LOOKUP(AC454,P440:P459,V440:V459)</f>
        <v>0</v>
      </c>
      <c r="AJ454" s="6">
        <f ca="1">LOOKUP(AC454,P440:P459,W440:W459)</f>
        <v>0</v>
      </c>
      <c r="AK454" s="8">
        <f ca="1">LOOKUP(AC454,P440:P459,X440:X459)</f>
        <v>0</v>
      </c>
      <c r="AL454" s="8">
        <f ca="1">LOOKUP(AC454,P440:P459,Y440:Y459)</f>
        <v>0</v>
      </c>
    </row>
    <row r="455" spans="5:38" x14ac:dyDescent="0.25">
      <c r="E455" s="81" t="str">
        <f t="shared" si="323"/>
        <v>Real Sociedad</v>
      </c>
      <c r="F455" s="85">
        <f ca="1">SUMIF(INDIRECT(F439),'1-Configuracion'!E455,INDIRECT(G439))+SUMIF(INDIRECT(H439),'1-Configuracion'!E455,INDIRECT(I439))</f>
        <v>0</v>
      </c>
      <c r="G455" s="6">
        <f ca="1">SUMIF(INDIRECT(F439),'1-Configuracion'!E455,INDIRECT(J439))+SUMIF(INDIRECT(H439),'1-Configuracion'!E455,INDIRECT(J439))</f>
        <v>0</v>
      </c>
      <c r="H455" s="6">
        <f t="shared" ca="1" si="324"/>
        <v>0</v>
      </c>
      <c r="I455" s="6">
        <f t="shared" ca="1" si="325"/>
        <v>0</v>
      </c>
      <c r="J455" s="6">
        <f t="shared" ca="1" si="326"/>
        <v>0</v>
      </c>
      <c r="K455" s="6">
        <f ca="1">SUMIF(INDIRECT(F439),'1-Configuracion'!E455,INDIRECT(K439))+SUMIF(INDIRECT(H439),'1-Configuracion'!E455,INDIRECT(L439))</f>
        <v>0</v>
      </c>
      <c r="L455" s="6">
        <f ca="1">SUMIF(INDIRECT(F439),'1-Configuracion'!E455,INDIRECT(L439))+SUMIF(INDIRECT(H439),'1-Configuracion'!E455,INDIRECT(K439))</f>
        <v>0</v>
      </c>
      <c r="M455" s="100">
        <f t="shared" ca="1" si="327"/>
        <v>0</v>
      </c>
      <c r="N455" s="56">
        <f t="shared" ca="1" si="328"/>
        <v>0</v>
      </c>
      <c r="P455" s="81" t="str">
        <f t="shared" si="329"/>
        <v>Real Sociedad</v>
      </c>
      <c r="Q455" s="85">
        <f t="shared" ca="1" si="330"/>
        <v>0</v>
      </c>
      <c r="R455" s="6">
        <f t="shared" ca="1" si="315"/>
        <v>0</v>
      </c>
      <c r="S455" s="6">
        <f t="shared" ca="1" si="316"/>
        <v>0</v>
      </c>
      <c r="T455" s="6">
        <f t="shared" ca="1" si="317"/>
        <v>0</v>
      </c>
      <c r="U455" s="6">
        <f t="shared" ca="1" si="318"/>
        <v>0</v>
      </c>
      <c r="V455" s="6">
        <f t="shared" ca="1" si="319"/>
        <v>0</v>
      </c>
      <c r="W455" s="6">
        <f t="shared" ca="1" si="320"/>
        <v>0</v>
      </c>
      <c r="X455" s="8">
        <f t="shared" ca="1" si="321"/>
        <v>0</v>
      </c>
      <c r="Y455" s="8">
        <f t="shared" ca="1" si="322"/>
        <v>0</v>
      </c>
      <c r="Z455" s="61" t="e">
        <f ca="1">MATCH(P455,AC440:AC459,0)</f>
        <v>#N/A</v>
      </c>
      <c r="AB455">
        <v>16</v>
      </c>
      <c r="AC455" s="81" t="str">
        <f ca="1">INDEX(P440:P459,MATCH(LARGE(Y440:Y459,AB455),Y440:Y459,0))</f>
        <v>Atlethic Club</v>
      </c>
      <c r="AD455" s="85">
        <f ca="1">LOOKUP(AC455,P440:P459,Q440:Q459)</f>
        <v>0</v>
      </c>
      <c r="AE455" s="6">
        <f ca="1">LOOKUP(AC455,P440:P459,R440:R459)</f>
        <v>0</v>
      </c>
      <c r="AF455" s="6">
        <f ca="1">LOOKUP(AC455,P440:P459,S440:S459)</f>
        <v>0</v>
      </c>
      <c r="AG455" s="6">
        <f ca="1">LOOKUP(AC455,P440:P459,T440:T459)</f>
        <v>0</v>
      </c>
      <c r="AH455" s="6">
        <f ca="1">LOOKUP(AC455,P440:P459,U440:U459)</f>
        <v>0</v>
      </c>
      <c r="AI455" s="6">
        <f ca="1">LOOKUP(AC455,P440:P459,V440:V459)</f>
        <v>0</v>
      </c>
      <c r="AJ455" s="6">
        <f ca="1">LOOKUP(AC455,P440:P459,W440:W459)</f>
        <v>0</v>
      </c>
      <c r="AK455" s="8">
        <f ca="1">LOOKUP(AC455,P440:P459,X440:X459)</f>
        <v>0</v>
      </c>
      <c r="AL455" s="8">
        <f ca="1">LOOKUP(AC455,P440:P459,Y440:Y459)</f>
        <v>0</v>
      </c>
    </row>
    <row r="456" spans="5:38" x14ac:dyDescent="0.25">
      <c r="E456" s="81" t="str">
        <f t="shared" si="323"/>
        <v>Real Valladolid</v>
      </c>
      <c r="F456" s="85">
        <f ca="1">SUMIF(INDIRECT(F439),'1-Configuracion'!E456,INDIRECT(G439))+SUMIF(INDIRECT(H439),'1-Configuracion'!E456,INDIRECT(I439))</f>
        <v>0</v>
      </c>
      <c r="G456" s="6">
        <f ca="1">SUMIF(INDIRECT(F439),'1-Configuracion'!E456,INDIRECT(J439))+SUMIF(INDIRECT(H439),'1-Configuracion'!E456,INDIRECT(J439))</f>
        <v>0</v>
      </c>
      <c r="H456" s="6">
        <f t="shared" ca="1" si="324"/>
        <v>0</v>
      </c>
      <c r="I456" s="6">
        <f t="shared" ca="1" si="325"/>
        <v>0</v>
      </c>
      <c r="J456" s="6">
        <f t="shared" ca="1" si="326"/>
        <v>0</v>
      </c>
      <c r="K456" s="6">
        <f ca="1">SUMIF(INDIRECT(F439),'1-Configuracion'!E456,INDIRECT(K439))+SUMIF(INDIRECT(H439),'1-Configuracion'!E456,INDIRECT(L439))</f>
        <v>0</v>
      </c>
      <c r="L456" s="6">
        <f ca="1">SUMIF(INDIRECT(F439),'1-Configuracion'!E456,INDIRECT(L439))+SUMIF(INDIRECT(H439),'1-Configuracion'!E456,INDIRECT(K439))</f>
        <v>0</v>
      </c>
      <c r="M456" s="100">
        <f t="shared" ca="1" si="327"/>
        <v>0</v>
      </c>
      <c r="N456" s="56">
        <f t="shared" ca="1" si="328"/>
        <v>0</v>
      </c>
      <c r="P456" s="81" t="str">
        <f t="shared" si="329"/>
        <v>Real Valladolid</v>
      </c>
      <c r="Q456" s="85">
        <f t="shared" ca="1" si="330"/>
        <v>0</v>
      </c>
      <c r="R456" s="6">
        <f t="shared" ca="1" si="315"/>
        <v>0</v>
      </c>
      <c r="S456" s="6">
        <f t="shared" ca="1" si="316"/>
        <v>0</v>
      </c>
      <c r="T456" s="6">
        <f t="shared" ca="1" si="317"/>
        <v>0</v>
      </c>
      <c r="U456" s="6">
        <f t="shared" ca="1" si="318"/>
        <v>0</v>
      </c>
      <c r="V456" s="6">
        <f t="shared" ca="1" si="319"/>
        <v>0</v>
      </c>
      <c r="W456" s="6">
        <f t="shared" ca="1" si="320"/>
        <v>0</v>
      </c>
      <c r="X456" s="8">
        <f t="shared" ca="1" si="321"/>
        <v>0</v>
      </c>
      <c r="Y456" s="8">
        <f t="shared" ca="1" si="322"/>
        <v>0</v>
      </c>
      <c r="Z456" s="61" t="e">
        <f ca="1">MATCH(P456,AC440:AC459,0)</f>
        <v>#N/A</v>
      </c>
      <c r="AB456">
        <v>17</v>
      </c>
      <c r="AC456" s="81" t="str">
        <f ca="1">INDEX(P440:P459,MATCH(LARGE(Y440:Y459,AB456),Y440:Y459,0))</f>
        <v>Atlethic Club</v>
      </c>
      <c r="AD456" s="85">
        <f ca="1">LOOKUP(AC456,P440:P459,Q440:Q459)</f>
        <v>0</v>
      </c>
      <c r="AE456" s="6">
        <f ca="1">LOOKUP(AC456,P440:P459,R440:R459)</f>
        <v>0</v>
      </c>
      <c r="AF456" s="6">
        <f ca="1">LOOKUP(AC456,P440:P459,S440:S459)</f>
        <v>0</v>
      </c>
      <c r="AG456" s="6">
        <f ca="1">LOOKUP(AC456,P440:P459,T440:T459)</f>
        <v>0</v>
      </c>
      <c r="AH456" s="6">
        <f ca="1">LOOKUP(AC456,P440:P459,U440:U459)</f>
        <v>0</v>
      </c>
      <c r="AI456" s="6">
        <f ca="1">LOOKUP(AC456,P440:P459,V440:V459)</f>
        <v>0</v>
      </c>
      <c r="AJ456" s="6">
        <f ca="1">LOOKUP(AC456,P440:P459,W440:W459)</f>
        <v>0</v>
      </c>
      <c r="AK456" s="8">
        <f ca="1">LOOKUP(AC456,P440:P459,X440:X459)</f>
        <v>0</v>
      </c>
      <c r="AL456" s="8">
        <f ca="1">LOOKUP(AC456,P440:P459,Y440:Y459)</f>
        <v>0</v>
      </c>
    </row>
    <row r="457" spans="5:38" x14ac:dyDescent="0.25">
      <c r="E457" s="81" t="str">
        <f t="shared" si="323"/>
        <v>Real Zaragoza</v>
      </c>
      <c r="F457" s="85">
        <f ca="1">SUMIF(INDIRECT(F439),'1-Configuracion'!E457,INDIRECT(G439))+SUMIF(INDIRECT(H439),'1-Configuracion'!E457,INDIRECT(I439))</f>
        <v>0</v>
      </c>
      <c r="G457" s="6">
        <f ca="1">SUMIF(INDIRECT(F439),'1-Configuracion'!E457,INDIRECT(J439))+SUMIF(INDIRECT(H439),'1-Configuracion'!E457,INDIRECT(J439))</f>
        <v>0</v>
      </c>
      <c r="H457" s="6">
        <f t="shared" ca="1" si="324"/>
        <v>0</v>
      </c>
      <c r="I457" s="6">
        <f t="shared" ca="1" si="325"/>
        <v>0</v>
      </c>
      <c r="J457" s="6">
        <f t="shared" ca="1" si="326"/>
        <v>0</v>
      </c>
      <c r="K457" s="6">
        <f ca="1">SUMIF(INDIRECT(F439),'1-Configuracion'!E457,INDIRECT(K439))+SUMIF(INDIRECT(H439),'1-Configuracion'!E457,INDIRECT(L439))</f>
        <v>0</v>
      </c>
      <c r="L457" s="6">
        <f ca="1">SUMIF(INDIRECT(F439),'1-Configuracion'!E457,INDIRECT(L439))+SUMIF(INDIRECT(H439),'1-Configuracion'!E457,INDIRECT(K439))</f>
        <v>0</v>
      </c>
      <c r="M457" s="100">
        <f t="shared" ca="1" si="327"/>
        <v>0</v>
      </c>
      <c r="N457" s="56">
        <f t="shared" ca="1" si="328"/>
        <v>0</v>
      </c>
      <c r="P457" s="81" t="str">
        <f t="shared" si="329"/>
        <v>Real Zaragoza</v>
      </c>
      <c r="Q457" s="85">
        <f t="shared" ca="1" si="330"/>
        <v>0</v>
      </c>
      <c r="R457" s="6">
        <f t="shared" ca="1" si="315"/>
        <v>0</v>
      </c>
      <c r="S457" s="6">
        <f t="shared" ca="1" si="316"/>
        <v>0</v>
      </c>
      <c r="T457" s="6">
        <f t="shared" ca="1" si="317"/>
        <v>0</v>
      </c>
      <c r="U457" s="6">
        <f t="shared" ca="1" si="318"/>
        <v>0</v>
      </c>
      <c r="V457" s="6">
        <f t="shared" ca="1" si="319"/>
        <v>0</v>
      </c>
      <c r="W457" s="6">
        <f t="shared" ca="1" si="320"/>
        <v>0</v>
      </c>
      <c r="X457" s="8">
        <f t="shared" ca="1" si="321"/>
        <v>0</v>
      </c>
      <c r="Y457" s="8">
        <f t="shared" ca="1" si="322"/>
        <v>0</v>
      </c>
      <c r="Z457" s="61" t="e">
        <f ca="1">MATCH(P457,AC440:AC459,0)</f>
        <v>#N/A</v>
      </c>
      <c r="AB457">
        <v>18</v>
      </c>
      <c r="AC457" s="81" t="str">
        <f ca="1">INDEX(P440:P459,MATCH(LARGE(Y440:Y459,AB457),Y440:Y459,0))</f>
        <v>Atlethic Club</v>
      </c>
      <c r="AD457" s="85">
        <f ca="1">LOOKUP(AC457,P440:P459,Q440:Q459)</f>
        <v>0</v>
      </c>
      <c r="AE457" s="6">
        <f ca="1">LOOKUP(AC457,P440:P459,R440:R459)</f>
        <v>0</v>
      </c>
      <c r="AF457" s="6">
        <f ca="1">LOOKUP(AC457,P440:P459,S440:S459)</f>
        <v>0</v>
      </c>
      <c r="AG457" s="6">
        <f ca="1">LOOKUP(AC457,P440:P459,T440:T459)</f>
        <v>0</v>
      </c>
      <c r="AH457" s="6">
        <f ca="1">LOOKUP(AC457,P440:P459,U440:U459)</f>
        <v>0</v>
      </c>
      <c r="AI457" s="6">
        <f ca="1">LOOKUP(AC457,P440:P459,V440:V459)</f>
        <v>0</v>
      </c>
      <c r="AJ457" s="6">
        <f ca="1">LOOKUP(AC457,P440:P459,W440:W459)</f>
        <v>0</v>
      </c>
      <c r="AK457" s="8">
        <f ca="1">LOOKUP(AC457,P440:P459,X440:X459)</f>
        <v>0</v>
      </c>
      <c r="AL457" s="8">
        <f ca="1">LOOKUP(AC457,P440:P459,Y440:Y459)</f>
        <v>0</v>
      </c>
    </row>
    <row r="458" spans="5:38" x14ac:dyDescent="0.25">
      <c r="E458" s="81" t="str">
        <f t="shared" si="323"/>
        <v>Sevilla F.C.</v>
      </c>
      <c r="F458" s="85">
        <f ca="1">SUMIF(INDIRECT(F439),'1-Configuracion'!E458,INDIRECT(G439))+SUMIF(INDIRECT(H439),'1-Configuracion'!E458,INDIRECT(I439))</f>
        <v>0</v>
      </c>
      <c r="G458" s="6">
        <f ca="1">SUMIF(INDIRECT(F439),'1-Configuracion'!E458,INDIRECT(J439))+SUMIF(INDIRECT(H439),'1-Configuracion'!E458,INDIRECT(J439))</f>
        <v>0</v>
      </c>
      <c r="H458" s="6">
        <f t="shared" ca="1" si="324"/>
        <v>0</v>
      </c>
      <c r="I458" s="6">
        <f t="shared" ca="1" si="325"/>
        <v>0</v>
      </c>
      <c r="J458" s="6">
        <f t="shared" ca="1" si="326"/>
        <v>0</v>
      </c>
      <c r="K458" s="6">
        <f ca="1">SUMIF(INDIRECT(F439),'1-Configuracion'!E458,INDIRECT(K439))+SUMIF(INDIRECT(H439),'1-Configuracion'!E458,INDIRECT(L439))</f>
        <v>0</v>
      </c>
      <c r="L458" s="6">
        <f ca="1">SUMIF(INDIRECT(F439),'1-Configuracion'!E458,INDIRECT(L439))+SUMIF(INDIRECT(H439),'1-Configuracion'!E458,INDIRECT(K439))</f>
        <v>0</v>
      </c>
      <c r="M458" s="100">
        <f t="shared" ca="1" si="327"/>
        <v>0</v>
      </c>
      <c r="N458" s="56">
        <f t="shared" ca="1" si="328"/>
        <v>0</v>
      </c>
      <c r="P458" s="81" t="str">
        <f t="shared" si="329"/>
        <v>Sevilla F.C.</v>
      </c>
      <c r="Q458" s="85">
        <f t="shared" ca="1" si="330"/>
        <v>0</v>
      </c>
      <c r="R458" s="6">
        <f t="shared" ca="1" si="315"/>
        <v>0</v>
      </c>
      <c r="S458" s="6">
        <f t="shared" ca="1" si="316"/>
        <v>0</v>
      </c>
      <c r="T458" s="6">
        <f t="shared" ca="1" si="317"/>
        <v>0</v>
      </c>
      <c r="U458" s="6">
        <f t="shared" ca="1" si="318"/>
        <v>0</v>
      </c>
      <c r="V458" s="6">
        <f t="shared" ca="1" si="319"/>
        <v>0</v>
      </c>
      <c r="W458" s="6">
        <f t="shared" ca="1" si="320"/>
        <v>0</v>
      </c>
      <c r="X458" s="8">
        <f t="shared" ca="1" si="321"/>
        <v>0</v>
      </c>
      <c r="Y458" s="8">
        <f t="shared" ca="1" si="322"/>
        <v>0</v>
      </c>
      <c r="Z458" s="61" t="e">
        <f ca="1">MATCH(P458,AC440:AC459,0)</f>
        <v>#N/A</v>
      </c>
      <c r="AB458">
        <v>19</v>
      </c>
      <c r="AC458" s="81" t="str">
        <f ca="1">INDEX(P440:P459,MATCH(LARGE(Y440:Y459,AB458),Y440:Y459,0))</f>
        <v>Atlethic Club</v>
      </c>
      <c r="AD458" s="85">
        <f ca="1">LOOKUP(AC458,P440:P459,Q440:Q459)</f>
        <v>0</v>
      </c>
      <c r="AE458" s="6">
        <f ca="1">LOOKUP(AC458,P440:P459,R440:R459)</f>
        <v>0</v>
      </c>
      <c r="AF458" s="6">
        <f ca="1">LOOKUP(AC458,P440:P459,S440:S459)</f>
        <v>0</v>
      </c>
      <c r="AG458" s="6">
        <f ca="1">LOOKUP(AC458,P440:P459,T440:T459)</f>
        <v>0</v>
      </c>
      <c r="AH458" s="6">
        <f ca="1">LOOKUP(AC458,P440:P459,U440:U459)</f>
        <v>0</v>
      </c>
      <c r="AI458" s="6">
        <f ca="1">LOOKUP(AC458,P440:P459,V440:V459)</f>
        <v>0</v>
      </c>
      <c r="AJ458" s="6">
        <f ca="1">LOOKUP(AC458,P440:P459,W440:W459)</f>
        <v>0</v>
      </c>
      <c r="AK458" s="8">
        <f ca="1">LOOKUP(AC458,P440:P459,X440:X459)</f>
        <v>0</v>
      </c>
      <c r="AL458" s="8">
        <f ca="1">LOOKUP(AC458,P440:P459,Y440:Y459)</f>
        <v>0</v>
      </c>
    </row>
    <row r="459" spans="5:38" ht="15.75" thickBot="1" x14ac:dyDescent="0.3">
      <c r="E459" s="82" t="str">
        <f t="shared" si="323"/>
        <v>Valencia C.F.</v>
      </c>
      <c r="F459" s="86">
        <f ca="1">SUMIF(INDIRECT(F439),'1-Configuracion'!E459,INDIRECT(G439))+SUMIF(INDIRECT(H439),'1-Configuracion'!E459,INDIRECT(I439))</f>
        <v>0</v>
      </c>
      <c r="G459" s="34">
        <f ca="1">SUMIF(INDIRECT(F439),'1-Configuracion'!E459,INDIRECT(J439))+SUMIF(INDIRECT(H439),'1-Configuracion'!E459,INDIRECT(J439))</f>
        <v>0</v>
      </c>
      <c r="H459" s="34">
        <f t="shared" ca="1" si="324"/>
        <v>0</v>
      </c>
      <c r="I459" s="34">
        <f t="shared" ca="1" si="325"/>
        <v>0</v>
      </c>
      <c r="J459" s="34">
        <f t="shared" ca="1" si="326"/>
        <v>0</v>
      </c>
      <c r="K459" s="34">
        <f ca="1">SUMIF(INDIRECT(F439),'1-Configuracion'!E459,INDIRECT(K439))+SUMIF(INDIRECT(H439),'1-Configuracion'!E459,INDIRECT(L439))</f>
        <v>0</v>
      </c>
      <c r="L459" s="34">
        <f ca="1">SUMIF(INDIRECT(F439),'1-Configuracion'!E459,INDIRECT(L439))+SUMIF(INDIRECT(H439),'1-Configuracion'!E459,INDIRECT(K439))</f>
        <v>0</v>
      </c>
      <c r="M459" s="101">
        <f t="shared" ca="1" si="327"/>
        <v>0</v>
      </c>
      <c r="N459" s="57">
        <f t="shared" ca="1" si="328"/>
        <v>0</v>
      </c>
      <c r="P459" s="82" t="str">
        <f t="shared" si="329"/>
        <v>Valencia C.F.</v>
      </c>
      <c r="Q459" s="86">
        <f t="shared" ca="1" si="330"/>
        <v>0</v>
      </c>
      <c r="R459" s="34">
        <f t="shared" ca="1" si="315"/>
        <v>0</v>
      </c>
      <c r="S459" s="34">
        <f t="shared" ca="1" si="316"/>
        <v>0</v>
      </c>
      <c r="T459" s="34">
        <f t="shared" ca="1" si="317"/>
        <v>0</v>
      </c>
      <c r="U459" s="34">
        <f t="shared" ca="1" si="318"/>
        <v>0</v>
      </c>
      <c r="V459" s="34">
        <f t="shared" ca="1" si="319"/>
        <v>0</v>
      </c>
      <c r="W459" s="34">
        <f t="shared" ca="1" si="320"/>
        <v>0</v>
      </c>
      <c r="X459" s="37">
        <f t="shared" ca="1" si="321"/>
        <v>0</v>
      </c>
      <c r="Y459" s="37">
        <f t="shared" ca="1" si="322"/>
        <v>0</v>
      </c>
      <c r="Z459" s="61" t="e">
        <f ca="1">MATCH(P459,AC440:AC459,0)</f>
        <v>#N/A</v>
      </c>
      <c r="AB459">
        <v>20</v>
      </c>
      <c r="AC459" s="82" t="str">
        <f ca="1">INDEX(P440:P459,MATCH(LARGE(Y440:Y459,AB459),Y440:Y459,0))</f>
        <v>Atlethic Club</v>
      </c>
      <c r="AD459" s="86">
        <f ca="1">LOOKUP(AC459,P440:P459,Q440:Q459)</f>
        <v>0</v>
      </c>
      <c r="AE459" s="34">
        <f ca="1">LOOKUP(AC459,P440:P459,R440:R459)</f>
        <v>0</v>
      </c>
      <c r="AF459" s="34">
        <f ca="1">LOOKUP(AC459,P440:P459,S440:S459)</f>
        <v>0</v>
      </c>
      <c r="AG459" s="34">
        <f ca="1">LOOKUP(AC459,P440:P459,T440:T459)</f>
        <v>0</v>
      </c>
      <c r="AH459" s="34">
        <f ca="1">LOOKUP(AC459,P440:P459,U440:U459)</f>
        <v>0</v>
      </c>
      <c r="AI459" s="34">
        <f ca="1">LOOKUP(AC459,P440:P459,V440:V459)</f>
        <v>0</v>
      </c>
      <c r="AJ459" s="34">
        <f ca="1">LOOKUP(AC459,P440:P459,W440:W459)</f>
        <v>0</v>
      </c>
      <c r="AK459" s="37">
        <f ca="1">LOOKUP(AC459,P440:P459,X440:X459)</f>
        <v>0</v>
      </c>
      <c r="AL459" s="37">
        <f ca="1">LOOKUP(AC459,P440:P459,Y440:Y459)</f>
        <v>0</v>
      </c>
    </row>
    <row r="460" spans="5:38" ht="15.75" thickBot="1" x14ac:dyDescent="0.3"/>
    <row r="461" spans="5:38" ht="15.75" thickBot="1" x14ac:dyDescent="0.3">
      <c r="E461" s="88">
        <v>21</v>
      </c>
      <c r="F461" s="95" t="s">
        <v>21</v>
      </c>
      <c r="G461" s="95" t="s">
        <v>22</v>
      </c>
      <c r="H461" s="95" t="s">
        <v>23</v>
      </c>
      <c r="I461" s="95" t="s">
        <v>24</v>
      </c>
      <c r="J461" s="95" t="s">
        <v>25</v>
      </c>
      <c r="K461" s="95" t="s">
        <v>26</v>
      </c>
      <c r="L461" s="95" t="s">
        <v>27</v>
      </c>
      <c r="M461" s="96" t="s">
        <v>135</v>
      </c>
      <c r="N461" s="98" t="s">
        <v>136</v>
      </c>
      <c r="P461" s="88">
        <f>E461</f>
        <v>21</v>
      </c>
      <c r="Q461" s="89" t="s">
        <v>21</v>
      </c>
      <c r="R461" s="87" t="s">
        <v>22</v>
      </c>
      <c r="S461" s="83" t="s">
        <v>23</v>
      </c>
      <c r="T461" s="83" t="s">
        <v>24</v>
      </c>
      <c r="U461" s="83" t="s">
        <v>25</v>
      </c>
      <c r="V461" s="83" t="s">
        <v>26</v>
      </c>
      <c r="W461" s="83" t="s">
        <v>27</v>
      </c>
      <c r="X461" s="84" t="s">
        <v>135</v>
      </c>
      <c r="Y461" s="84" t="s">
        <v>136</v>
      </c>
      <c r="AC461" s="88">
        <f>P461</f>
        <v>21</v>
      </c>
      <c r="AD461" s="89" t="s">
        <v>21</v>
      </c>
      <c r="AE461" s="87" t="s">
        <v>22</v>
      </c>
      <c r="AF461" s="83" t="s">
        <v>23</v>
      </c>
      <c r="AG461" s="83" t="s">
        <v>24</v>
      </c>
      <c r="AH461" s="83" t="s">
        <v>25</v>
      </c>
      <c r="AI461" s="83" t="s">
        <v>26</v>
      </c>
      <c r="AJ461" s="83" t="s">
        <v>27</v>
      </c>
      <c r="AK461" s="84" t="s">
        <v>135</v>
      </c>
      <c r="AL461" s="84" t="s">
        <v>136</v>
      </c>
    </row>
    <row r="462" spans="5:38" ht="15.75" thickBot="1" x14ac:dyDescent="0.3">
      <c r="E462" s="91"/>
      <c r="F462" s="93" t="str">
        <f>'1-Rangos'!C21</f>
        <v>'1-Jornadas'!P68:P77</v>
      </c>
      <c r="G462" s="93" t="str">
        <f>'1-Rangos'!D21</f>
        <v>'1-Jornadas'!N68:N77</v>
      </c>
      <c r="H462" s="93" t="str">
        <f>'1-Rangos'!E21</f>
        <v>'1-Jornadas'!S68:S77</v>
      </c>
      <c r="I462" s="93" t="str">
        <f>'1-Rangos'!F21</f>
        <v>'1-Jornadas'!U68:U77</v>
      </c>
      <c r="J462" s="93" t="str">
        <f>'1-Rangos'!G21</f>
        <v>'1-Jornadas'!M68:M77</v>
      </c>
      <c r="K462" s="93" t="str">
        <f>'1-Rangos'!H21</f>
        <v>'1-Jornadas'!Q68:Q77</v>
      </c>
      <c r="L462" s="93" t="str">
        <f>'1-Rangos'!I21</f>
        <v>'1-Jornadas'!R68:R77</v>
      </c>
      <c r="M462" s="91"/>
      <c r="N462" s="91"/>
    </row>
    <row r="463" spans="5:38" x14ac:dyDescent="0.25">
      <c r="E463" s="81" t="str">
        <f>E440</f>
        <v>Atlethic Club</v>
      </c>
      <c r="F463" s="97">
        <f ca="1">SUMIF(INDIRECT(F462),'1-Configuracion'!E463,INDIRECT(G462))+SUMIF(INDIRECT(H462),'1-Configuracion'!E463,INDIRECT(I462))</f>
        <v>0</v>
      </c>
      <c r="G463" s="94">
        <f ca="1">SUMIF(INDIRECT(F462),'1-Configuracion'!E463,INDIRECT(J462))+SUMIF(INDIRECT(H462),'1-Configuracion'!E463,INDIRECT(J462))</f>
        <v>0</v>
      </c>
      <c r="H463" s="94">
        <f ca="1">IF(G463&gt;0,IF(F463=3,1,0),0)</f>
        <v>0</v>
      </c>
      <c r="I463" s="94">
        <f ca="1">IF(G463&gt;0,IF(F463=1,1,0),0)</f>
        <v>0</v>
      </c>
      <c r="J463" s="94">
        <f ca="1">IF(G463&gt;0,IF(F463=0,1,0),0)</f>
        <v>0</v>
      </c>
      <c r="K463" s="94">
        <f ca="1">SUMIF(INDIRECT(F462),'1-Configuracion'!E463,INDIRECT(K462))+SUMIF(INDIRECT(H462),'1-Configuracion'!E463,INDIRECT(L462))</f>
        <v>0</v>
      </c>
      <c r="L463" s="94">
        <f ca="1">SUMIF(INDIRECT(F462),'1-Configuracion'!E463,INDIRECT(L462))+SUMIF(INDIRECT(H462),'1-Configuracion'!E463,INDIRECT(K462))</f>
        <v>0</v>
      </c>
      <c r="M463" s="99">
        <f ca="1">K463-L463</f>
        <v>0</v>
      </c>
      <c r="N463" s="102">
        <f ca="1">F463*1000+M463*100+K463</f>
        <v>0</v>
      </c>
      <c r="P463" s="81" t="str">
        <f>E463</f>
        <v>Atlethic Club</v>
      </c>
      <c r="Q463" s="85">
        <f ca="1">F463+Q440</f>
        <v>0</v>
      </c>
      <c r="R463" s="6">
        <f t="shared" ref="R463:R482" ca="1" si="331">G463+R440</f>
        <v>0</v>
      </c>
      <c r="S463" s="6">
        <f t="shared" ref="S463:S482" ca="1" si="332">H463+S440</f>
        <v>0</v>
      </c>
      <c r="T463" s="6">
        <f t="shared" ref="T463:T482" ca="1" si="333">I463+T440</f>
        <v>0</v>
      </c>
      <c r="U463" s="6">
        <f t="shared" ref="U463:U482" ca="1" si="334">J463+U440</f>
        <v>0</v>
      </c>
      <c r="V463" s="6">
        <f t="shared" ref="V463:V482" ca="1" si="335">K463+V440</f>
        <v>0</v>
      </c>
      <c r="W463" s="6">
        <f t="shared" ref="W463:W482" ca="1" si="336">L463+W440</f>
        <v>0</v>
      </c>
      <c r="X463" s="8">
        <f t="shared" ref="X463:X482" ca="1" si="337">M463+X440</f>
        <v>0</v>
      </c>
      <c r="Y463" s="8">
        <f t="shared" ref="Y463:Y482" ca="1" si="338">N463+Y440</f>
        <v>0</v>
      </c>
      <c r="Z463" s="61">
        <f ca="1">MATCH(P463,AC463:AC482,0)</f>
        <v>1</v>
      </c>
      <c r="AB463">
        <v>1</v>
      </c>
      <c r="AC463" s="81" t="str">
        <f ca="1">INDEX(P463:P482,MATCH(LARGE(Y463:Y482,AB463),Y463:Y482,0))</f>
        <v>Atlethic Club</v>
      </c>
      <c r="AD463" s="85">
        <f ca="1">LOOKUP(AC463,P463:P482,Q463:Q482)</f>
        <v>0</v>
      </c>
      <c r="AE463" s="6">
        <f ca="1">LOOKUP(AC463,P463:P482,R463:R482)</f>
        <v>0</v>
      </c>
      <c r="AF463" s="6">
        <f ca="1">LOOKUP(AC463,P463:P482,S463:S482)</f>
        <v>0</v>
      </c>
      <c r="AG463" s="6">
        <f ca="1">LOOKUP(AC463,P463:P482,T463:T482)</f>
        <v>0</v>
      </c>
      <c r="AH463" s="6">
        <f ca="1">LOOKUP(AC463,P463:P482,U463:U482)</f>
        <v>0</v>
      </c>
      <c r="AI463" s="6">
        <f ca="1">LOOKUP(AC463,P463:P482,V463:V482)</f>
        <v>0</v>
      </c>
      <c r="AJ463" s="6">
        <f ca="1">LOOKUP(AC463,P463:P482,W463:W482)</f>
        <v>0</v>
      </c>
      <c r="AK463" s="8">
        <f ca="1">LOOKUP(AC463,P463:P482,X463:X482)</f>
        <v>0</v>
      </c>
      <c r="AL463" s="8">
        <f ca="1">LOOKUP(AC463,P463:P482,Y463:Y482)</f>
        <v>0</v>
      </c>
    </row>
    <row r="464" spans="5:38" x14ac:dyDescent="0.25">
      <c r="E464" s="81" t="str">
        <f t="shared" ref="E464:E482" si="339">E441</f>
        <v>Atlético Madrid</v>
      </c>
      <c r="F464" s="85">
        <f ca="1">SUMIF(INDIRECT(F462),'1-Configuracion'!E464,INDIRECT(G462))+SUMIF(INDIRECT(H462),'1-Configuracion'!E464,INDIRECT(I462))</f>
        <v>0</v>
      </c>
      <c r="G464" s="6">
        <f ca="1">SUMIF(INDIRECT(F462),'1-Configuracion'!E464,INDIRECT(J462))+SUMIF(INDIRECT(H462),'1-Configuracion'!E464,INDIRECT(J462))</f>
        <v>0</v>
      </c>
      <c r="H464" s="6">
        <f t="shared" ref="H464:H482" ca="1" si="340">IF(G464&gt;0,IF(F464=3,1,0),0)</f>
        <v>0</v>
      </c>
      <c r="I464" s="6">
        <f t="shared" ref="I464:I482" ca="1" si="341">IF(G464&gt;0,IF(F464=1,1,0),0)</f>
        <v>0</v>
      </c>
      <c r="J464" s="6">
        <f t="shared" ref="J464:J482" ca="1" si="342">IF(G464&gt;0,IF(F464=0,1,0),0)</f>
        <v>0</v>
      </c>
      <c r="K464" s="6">
        <f ca="1">SUMIF(INDIRECT(F462),'1-Configuracion'!E464,INDIRECT(K462))+SUMIF(INDIRECT(H462),'1-Configuracion'!E464,INDIRECT(L462))</f>
        <v>0</v>
      </c>
      <c r="L464" s="6">
        <f ca="1">SUMIF(INDIRECT(F462),'1-Configuracion'!E464,INDIRECT(L462))+SUMIF(INDIRECT(H462),'1-Configuracion'!E464,INDIRECT(K462))</f>
        <v>0</v>
      </c>
      <c r="M464" s="100">
        <f t="shared" ref="M464:M482" ca="1" si="343">K464-L464</f>
        <v>0</v>
      </c>
      <c r="N464" s="56">
        <f t="shared" ref="N464:N482" ca="1" si="344">F464*1000+M464*100+K464</f>
        <v>0</v>
      </c>
      <c r="P464" s="81" t="str">
        <f t="shared" ref="P464:P482" si="345">E464</f>
        <v>Atlético Madrid</v>
      </c>
      <c r="Q464" s="85">
        <f t="shared" ref="Q464:Q482" ca="1" si="346">F464+Q441</f>
        <v>0</v>
      </c>
      <c r="R464" s="6">
        <f t="shared" ca="1" si="331"/>
        <v>0</v>
      </c>
      <c r="S464" s="6">
        <f t="shared" ca="1" si="332"/>
        <v>0</v>
      </c>
      <c r="T464" s="6">
        <f t="shared" ca="1" si="333"/>
        <v>0</v>
      </c>
      <c r="U464" s="6">
        <f t="shared" ca="1" si="334"/>
        <v>0</v>
      </c>
      <c r="V464" s="6">
        <f t="shared" ca="1" si="335"/>
        <v>0</v>
      </c>
      <c r="W464" s="6">
        <f t="shared" ca="1" si="336"/>
        <v>0</v>
      </c>
      <c r="X464" s="8">
        <f t="shared" ca="1" si="337"/>
        <v>0</v>
      </c>
      <c r="Y464" s="8">
        <f t="shared" ca="1" si="338"/>
        <v>0</v>
      </c>
      <c r="Z464" s="61" t="e">
        <f ca="1">MATCH(P464,AC463:AC482,0)</f>
        <v>#N/A</v>
      </c>
      <c r="AB464">
        <v>2</v>
      </c>
      <c r="AC464" s="81" t="str">
        <f ca="1">INDEX(P463:P482,MATCH(LARGE(Y463:Y482,AB464),Y463:Y482,0))</f>
        <v>Atlethic Club</v>
      </c>
      <c r="AD464" s="85">
        <f ca="1">LOOKUP(AC464,P463:P482,Q463:Q482)</f>
        <v>0</v>
      </c>
      <c r="AE464" s="6">
        <f ca="1">LOOKUP(AC464,P463:P482,R463:R482)</f>
        <v>0</v>
      </c>
      <c r="AF464" s="6">
        <f ca="1">LOOKUP(AC464,P463:P482,S463:S482)</f>
        <v>0</v>
      </c>
      <c r="AG464" s="6">
        <f ca="1">LOOKUP(AC464,P463:P482,T463:T482)</f>
        <v>0</v>
      </c>
      <c r="AH464" s="6">
        <f ca="1">LOOKUP(AC464,P463:P482,U463:U482)</f>
        <v>0</v>
      </c>
      <c r="AI464" s="6">
        <f ca="1">LOOKUP(AC464,P463:P482,V463:V482)</f>
        <v>0</v>
      </c>
      <c r="AJ464" s="6">
        <f ca="1">LOOKUP(AC464,P463:P482,W463:W482)</f>
        <v>0</v>
      </c>
      <c r="AK464" s="8">
        <f ca="1">LOOKUP(AC464,P463:P482,X463:X482)</f>
        <v>0</v>
      </c>
      <c r="AL464" s="8">
        <f ca="1">LOOKUP(AC464,P463:P482,Y463:Y482)</f>
        <v>0</v>
      </c>
    </row>
    <row r="465" spans="5:38" x14ac:dyDescent="0.25">
      <c r="E465" s="81" t="str">
        <f t="shared" si="339"/>
        <v>C.A. Osasuna</v>
      </c>
      <c r="F465" s="85">
        <f ca="1">SUMIF(INDIRECT(F462),'1-Configuracion'!E465,INDIRECT(G462))+SUMIF(INDIRECT(H462),'1-Configuracion'!E465,INDIRECT(I462))</f>
        <v>0</v>
      </c>
      <c r="G465" s="6">
        <f ca="1">SUMIF(INDIRECT(F462),'1-Configuracion'!E465,INDIRECT(J462))+SUMIF(INDIRECT(H462),'1-Configuracion'!E465,INDIRECT(J462))</f>
        <v>0</v>
      </c>
      <c r="H465" s="6">
        <f t="shared" ca="1" si="340"/>
        <v>0</v>
      </c>
      <c r="I465" s="6">
        <f t="shared" ca="1" si="341"/>
        <v>0</v>
      </c>
      <c r="J465" s="6">
        <f t="shared" ca="1" si="342"/>
        <v>0</v>
      </c>
      <c r="K465" s="6">
        <f ca="1">SUMIF(INDIRECT(F462),'1-Configuracion'!E465,INDIRECT(K462))+SUMIF(INDIRECT(H462),'1-Configuracion'!E465,INDIRECT(L462))</f>
        <v>0</v>
      </c>
      <c r="L465" s="6">
        <f ca="1">SUMIF(INDIRECT(F462),'1-Configuracion'!E465,INDIRECT(L462))+SUMIF(INDIRECT(H462),'1-Configuracion'!E465,INDIRECT(K462))</f>
        <v>0</v>
      </c>
      <c r="M465" s="100">
        <f t="shared" ca="1" si="343"/>
        <v>0</v>
      </c>
      <c r="N465" s="56">
        <f t="shared" ca="1" si="344"/>
        <v>0</v>
      </c>
      <c r="P465" s="81" t="str">
        <f t="shared" si="345"/>
        <v>C.A. Osasuna</v>
      </c>
      <c r="Q465" s="85">
        <f t="shared" ca="1" si="346"/>
        <v>0</v>
      </c>
      <c r="R465" s="6">
        <f t="shared" ca="1" si="331"/>
        <v>0</v>
      </c>
      <c r="S465" s="6">
        <f t="shared" ca="1" si="332"/>
        <v>0</v>
      </c>
      <c r="T465" s="6">
        <f t="shared" ca="1" si="333"/>
        <v>0</v>
      </c>
      <c r="U465" s="6">
        <f t="shared" ca="1" si="334"/>
        <v>0</v>
      </c>
      <c r="V465" s="6">
        <f t="shared" ca="1" si="335"/>
        <v>0</v>
      </c>
      <c r="W465" s="6">
        <f t="shared" ca="1" si="336"/>
        <v>0</v>
      </c>
      <c r="X465" s="8">
        <f t="shared" ca="1" si="337"/>
        <v>0</v>
      </c>
      <c r="Y465" s="8">
        <f t="shared" ca="1" si="338"/>
        <v>0</v>
      </c>
      <c r="Z465" s="61" t="e">
        <f ca="1">MATCH(P465,AC463:AC482,0)</f>
        <v>#N/A</v>
      </c>
      <c r="AB465">
        <v>3</v>
      </c>
      <c r="AC465" s="81" t="str">
        <f ca="1">INDEX(P463:P482,MATCH(LARGE(Y463:Y482,AB465),Y463:Y482,0))</f>
        <v>Atlethic Club</v>
      </c>
      <c r="AD465" s="85">
        <f ca="1">LOOKUP(AC465,P463:P482,Q463:Q482)</f>
        <v>0</v>
      </c>
      <c r="AE465" s="6">
        <f ca="1">LOOKUP(AC465,P463:P482,R463:R482)</f>
        <v>0</v>
      </c>
      <c r="AF465" s="6">
        <f ca="1">LOOKUP(AC465,P463:P482,S463:S482)</f>
        <v>0</v>
      </c>
      <c r="AG465" s="6">
        <f ca="1">LOOKUP(AC465,P463:P482,T463:T482)</f>
        <v>0</v>
      </c>
      <c r="AH465" s="6">
        <f ca="1">LOOKUP(AC465,P463:P482,U463:U482)</f>
        <v>0</v>
      </c>
      <c r="AI465" s="6">
        <f ca="1">LOOKUP(AC465,P463:P482,V463:V482)</f>
        <v>0</v>
      </c>
      <c r="AJ465" s="6">
        <f ca="1">LOOKUP(AC465,P463:P482,W463:W482)</f>
        <v>0</v>
      </c>
      <c r="AK465" s="8">
        <f ca="1">LOOKUP(AC465,P463:P482,X463:X482)</f>
        <v>0</v>
      </c>
      <c r="AL465" s="8">
        <f ca="1">LOOKUP(AC465,P463:P482,Y463:Y482)</f>
        <v>0</v>
      </c>
    </row>
    <row r="466" spans="5:38" x14ac:dyDescent="0.25">
      <c r="E466" s="81" t="str">
        <f t="shared" si="339"/>
        <v>Celta de Vigo</v>
      </c>
      <c r="F466" s="85">
        <f ca="1">SUMIF(INDIRECT(F462),'1-Configuracion'!E466,INDIRECT(G462))+SUMIF(INDIRECT(H462),'1-Configuracion'!E466,INDIRECT(I462))</f>
        <v>0</v>
      </c>
      <c r="G466" s="6">
        <f ca="1">SUMIF(INDIRECT(F462),'1-Configuracion'!E466,INDIRECT(J462))+SUMIF(INDIRECT(H462),'1-Configuracion'!E466,INDIRECT(J462))</f>
        <v>0</v>
      </c>
      <c r="H466" s="6">
        <f t="shared" ca="1" si="340"/>
        <v>0</v>
      </c>
      <c r="I466" s="6">
        <f t="shared" ca="1" si="341"/>
        <v>0</v>
      </c>
      <c r="J466" s="6">
        <f t="shared" ca="1" si="342"/>
        <v>0</v>
      </c>
      <c r="K466" s="6">
        <f ca="1">SUMIF(INDIRECT(F462),'1-Configuracion'!E466,INDIRECT(K462))+SUMIF(INDIRECT(H462),'1-Configuracion'!E466,INDIRECT(L462))</f>
        <v>0</v>
      </c>
      <c r="L466" s="6">
        <f ca="1">SUMIF(INDIRECT(F462),'1-Configuracion'!E466,INDIRECT(L462))+SUMIF(INDIRECT(H462),'1-Configuracion'!E466,INDIRECT(K462))</f>
        <v>0</v>
      </c>
      <c r="M466" s="100">
        <f t="shared" ca="1" si="343"/>
        <v>0</v>
      </c>
      <c r="N466" s="56">
        <f t="shared" ca="1" si="344"/>
        <v>0</v>
      </c>
      <c r="P466" s="81" t="str">
        <f t="shared" si="345"/>
        <v>Celta de Vigo</v>
      </c>
      <c r="Q466" s="85">
        <f t="shared" ca="1" si="346"/>
        <v>0</v>
      </c>
      <c r="R466" s="6">
        <f t="shared" ca="1" si="331"/>
        <v>0</v>
      </c>
      <c r="S466" s="6">
        <f t="shared" ca="1" si="332"/>
        <v>0</v>
      </c>
      <c r="T466" s="6">
        <f t="shared" ca="1" si="333"/>
        <v>0</v>
      </c>
      <c r="U466" s="6">
        <f t="shared" ca="1" si="334"/>
        <v>0</v>
      </c>
      <c r="V466" s="6">
        <f t="shared" ca="1" si="335"/>
        <v>0</v>
      </c>
      <c r="W466" s="6">
        <f t="shared" ca="1" si="336"/>
        <v>0</v>
      </c>
      <c r="X466" s="8">
        <f t="shared" ca="1" si="337"/>
        <v>0</v>
      </c>
      <c r="Y466" s="8">
        <f t="shared" ca="1" si="338"/>
        <v>0</v>
      </c>
      <c r="Z466" s="61" t="e">
        <f ca="1">MATCH(P466,AC463:AC482,0)</f>
        <v>#N/A</v>
      </c>
      <c r="AB466">
        <v>4</v>
      </c>
      <c r="AC466" s="81" t="str">
        <f ca="1">INDEX(P463:P482,MATCH(LARGE(Y463:Y482,AB466),Y463:Y482,0))</f>
        <v>Atlethic Club</v>
      </c>
      <c r="AD466" s="85">
        <f ca="1">LOOKUP(AC466,P463:P482,Q463:Q482)</f>
        <v>0</v>
      </c>
      <c r="AE466" s="6">
        <f ca="1">LOOKUP(AC466,P463:P482,R463:R482)</f>
        <v>0</v>
      </c>
      <c r="AF466" s="6">
        <f ca="1">LOOKUP(AC466,P463:P482,S463:S482)</f>
        <v>0</v>
      </c>
      <c r="AG466" s="6">
        <f ca="1">LOOKUP(AC466,P463:P482,T463:T482)</f>
        <v>0</v>
      </c>
      <c r="AH466" s="6">
        <f ca="1">LOOKUP(AC466,P463:P482,U463:U482)</f>
        <v>0</v>
      </c>
      <c r="AI466" s="6">
        <f ca="1">LOOKUP(AC466,P463:P482,V463:V482)</f>
        <v>0</v>
      </c>
      <c r="AJ466" s="6">
        <f ca="1">LOOKUP(AC466,P463:P482,W463:W482)</f>
        <v>0</v>
      </c>
      <c r="AK466" s="8">
        <f ca="1">LOOKUP(AC466,P463:P482,X463:X482)</f>
        <v>0</v>
      </c>
      <c r="AL466" s="8">
        <f ca="1">LOOKUP(AC466,P463:P482,Y463:Y482)</f>
        <v>0</v>
      </c>
    </row>
    <row r="467" spans="5:38" x14ac:dyDescent="0.25">
      <c r="E467" s="81" t="str">
        <f t="shared" si="339"/>
        <v>Deportivo de la Coruña</v>
      </c>
      <c r="F467" s="85">
        <f ca="1">SUMIF(INDIRECT(F462),'1-Configuracion'!E467,INDIRECT(G462))+SUMIF(INDIRECT(H462),'1-Configuracion'!E467,INDIRECT(I462))</f>
        <v>0</v>
      </c>
      <c r="G467" s="6">
        <f ca="1">SUMIF(INDIRECT(F462),'1-Configuracion'!E467,INDIRECT(J462))+SUMIF(INDIRECT(H462),'1-Configuracion'!E467,INDIRECT(J462))</f>
        <v>0</v>
      </c>
      <c r="H467" s="6">
        <f t="shared" ca="1" si="340"/>
        <v>0</v>
      </c>
      <c r="I467" s="6">
        <f t="shared" ca="1" si="341"/>
        <v>0</v>
      </c>
      <c r="J467" s="6">
        <f t="shared" ca="1" si="342"/>
        <v>0</v>
      </c>
      <c r="K467" s="6">
        <f ca="1">SUMIF(INDIRECT(F462),'1-Configuracion'!E467,INDIRECT(K462))+SUMIF(INDIRECT(H462),'1-Configuracion'!E467,INDIRECT(L462))</f>
        <v>0</v>
      </c>
      <c r="L467" s="6">
        <f ca="1">SUMIF(INDIRECT(F462),'1-Configuracion'!E467,INDIRECT(L462))+SUMIF(INDIRECT(H462),'1-Configuracion'!E467,INDIRECT(K462))</f>
        <v>0</v>
      </c>
      <c r="M467" s="100">
        <f t="shared" ca="1" si="343"/>
        <v>0</v>
      </c>
      <c r="N467" s="56">
        <f t="shared" ca="1" si="344"/>
        <v>0</v>
      </c>
      <c r="P467" s="81" t="str">
        <f t="shared" si="345"/>
        <v>Deportivo de la Coruña</v>
      </c>
      <c r="Q467" s="85">
        <f t="shared" ca="1" si="346"/>
        <v>0</v>
      </c>
      <c r="R467" s="6">
        <f t="shared" ca="1" si="331"/>
        <v>0</v>
      </c>
      <c r="S467" s="6">
        <f t="shared" ca="1" si="332"/>
        <v>0</v>
      </c>
      <c r="T467" s="6">
        <f t="shared" ca="1" si="333"/>
        <v>0</v>
      </c>
      <c r="U467" s="6">
        <f t="shared" ca="1" si="334"/>
        <v>0</v>
      </c>
      <c r="V467" s="6">
        <f t="shared" ca="1" si="335"/>
        <v>0</v>
      </c>
      <c r="W467" s="6">
        <f t="shared" ca="1" si="336"/>
        <v>0</v>
      </c>
      <c r="X467" s="8">
        <f t="shared" ca="1" si="337"/>
        <v>0</v>
      </c>
      <c r="Y467" s="8">
        <f t="shared" ca="1" si="338"/>
        <v>0</v>
      </c>
      <c r="Z467" s="61" t="e">
        <f ca="1">MATCH(P467,AC463:AC482,0)</f>
        <v>#N/A</v>
      </c>
      <c r="AB467">
        <v>5</v>
      </c>
      <c r="AC467" s="81" t="str">
        <f ca="1">INDEX(P463:P482,MATCH(LARGE(Y463:Y482,AB467),Y463:Y482,0))</f>
        <v>Atlethic Club</v>
      </c>
      <c r="AD467" s="85">
        <f ca="1">LOOKUP(AC467,P463:P482,Q463:Q482)</f>
        <v>0</v>
      </c>
      <c r="AE467" s="6">
        <f ca="1">LOOKUP(AC467,P463:P482,R463:R482)</f>
        <v>0</v>
      </c>
      <c r="AF467" s="6">
        <f ca="1">LOOKUP(AC467,P463:P482,S463:S482)</f>
        <v>0</v>
      </c>
      <c r="AG467" s="6">
        <f ca="1">LOOKUP(AC467,P463:P482,T463:T482)</f>
        <v>0</v>
      </c>
      <c r="AH467" s="6">
        <f ca="1">LOOKUP(AC467,P463:P482,U463:U482)</f>
        <v>0</v>
      </c>
      <c r="AI467" s="6">
        <f ca="1">LOOKUP(AC467,P463:P482,V463:V482)</f>
        <v>0</v>
      </c>
      <c r="AJ467" s="6">
        <f ca="1">LOOKUP(AC467,P463:P482,W463:W482)</f>
        <v>0</v>
      </c>
      <c r="AK467" s="8">
        <f ca="1">LOOKUP(AC467,P463:P482,X463:X482)</f>
        <v>0</v>
      </c>
      <c r="AL467" s="8">
        <f ca="1">LOOKUP(AC467,P463:P482,Y463:Y482)</f>
        <v>0</v>
      </c>
    </row>
    <row r="468" spans="5:38" x14ac:dyDescent="0.25">
      <c r="E468" s="81" t="str">
        <f t="shared" si="339"/>
        <v>F.C. Barcelona</v>
      </c>
      <c r="F468" s="85">
        <f ca="1">SUMIF(INDIRECT(F462),'1-Configuracion'!E468,INDIRECT(G462))+SUMIF(INDIRECT(H462),'1-Configuracion'!E468,INDIRECT(I462))</f>
        <v>0</v>
      </c>
      <c r="G468" s="6">
        <f ca="1">SUMIF(INDIRECT(F462),'1-Configuracion'!E468,INDIRECT(J462))+SUMIF(INDIRECT(H462),'1-Configuracion'!E468,INDIRECT(J462))</f>
        <v>0</v>
      </c>
      <c r="H468" s="6">
        <f t="shared" ca="1" si="340"/>
        <v>0</v>
      </c>
      <c r="I468" s="6">
        <f t="shared" ca="1" si="341"/>
        <v>0</v>
      </c>
      <c r="J468" s="6">
        <f t="shared" ca="1" si="342"/>
        <v>0</v>
      </c>
      <c r="K468" s="6">
        <f ca="1">SUMIF(INDIRECT(F462),'1-Configuracion'!E468,INDIRECT(K462))+SUMIF(INDIRECT(H462),'1-Configuracion'!E468,INDIRECT(L462))</f>
        <v>0</v>
      </c>
      <c r="L468" s="6">
        <f ca="1">SUMIF(INDIRECT(F462),'1-Configuracion'!E468,INDIRECT(L462))+SUMIF(INDIRECT(H462),'1-Configuracion'!E468,INDIRECT(K462))</f>
        <v>0</v>
      </c>
      <c r="M468" s="100">
        <f t="shared" ca="1" si="343"/>
        <v>0</v>
      </c>
      <c r="N468" s="56">
        <f t="shared" ca="1" si="344"/>
        <v>0</v>
      </c>
      <c r="P468" s="81" t="str">
        <f t="shared" si="345"/>
        <v>F.C. Barcelona</v>
      </c>
      <c r="Q468" s="85">
        <f t="shared" ca="1" si="346"/>
        <v>0</v>
      </c>
      <c r="R468" s="6">
        <f t="shared" ca="1" si="331"/>
        <v>0</v>
      </c>
      <c r="S468" s="6">
        <f t="shared" ca="1" si="332"/>
        <v>0</v>
      </c>
      <c r="T468" s="6">
        <f t="shared" ca="1" si="333"/>
        <v>0</v>
      </c>
      <c r="U468" s="6">
        <f t="shared" ca="1" si="334"/>
        <v>0</v>
      </c>
      <c r="V468" s="6">
        <f t="shared" ca="1" si="335"/>
        <v>0</v>
      </c>
      <c r="W468" s="6">
        <f t="shared" ca="1" si="336"/>
        <v>0</v>
      </c>
      <c r="X468" s="8">
        <f t="shared" ca="1" si="337"/>
        <v>0</v>
      </c>
      <c r="Y468" s="8">
        <f t="shared" ca="1" si="338"/>
        <v>0</v>
      </c>
      <c r="Z468" s="61" t="e">
        <f ca="1">MATCH(P468,AC463:AC482,0)</f>
        <v>#N/A</v>
      </c>
      <c r="AB468">
        <v>6</v>
      </c>
      <c r="AC468" s="81" t="str">
        <f ca="1">INDEX(P463:P482,MATCH(LARGE(Y463:Y482,AB468),Y463:Y482,0))</f>
        <v>Atlethic Club</v>
      </c>
      <c r="AD468" s="85">
        <f ca="1">LOOKUP(AC468,P463:P482,Q463:Q482)</f>
        <v>0</v>
      </c>
      <c r="AE468" s="6">
        <f ca="1">LOOKUP(AC468,P463:P482,R463:R482)</f>
        <v>0</v>
      </c>
      <c r="AF468" s="6">
        <f ca="1">LOOKUP(AC468,P463:P482,S463:S482)</f>
        <v>0</v>
      </c>
      <c r="AG468" s="6">
        <f ca="1">LOOKUP(AC468,P463:P482,T463:T482)</f>
        <v>0</v>
      </c>
      <c r="AH468" s="6">
        <f ca="1">LOOKUP(AC468,P463:P482,U463:U482)</f>
        <v>0</v>
      </c>
      <c r="AI468" s="6">
        <f ca="1">LOOKUP(AC468,P463:P482,V463:V482)</f>
        <v>0</v>
      </c>
      <c r="AJ468" s="6">
        <f ca="1">LOOKUP(AC468,P463:P482,W463:W482)</f>
        <v>0</v>
      </c>
      <c r="AK468" s="8">
        <f ca="1">LOOKUP(AC468,P463:P482,X463:X482)</f>
        <v>0</v>
      </c>
      <c r="AL468" s="8">
        <f ca="1">LOOKUP(AC468,P463:P482,Y463:Y482)</f>
        <v>0</v>
      </c>
    </row>
    <row r="469" spans="5:38" x14ac:dyDescent="0.25">
      <c r="E469" s="81" t="str">
        <f t="shared" si="339"/>
        <v>Getafe C.F.</v>
      </c>
      <c r="F469" s="85">
        <f ca="1">SUMIF(INDIRECT(F462),'1-Configuracion'!E469,INDIRECT(G462))+SUMIF(INDIRECT(H462),'1-Configuracion'!E469,INDIRECT(I462))</f>
        <v>0</v>
      </c>
      <c r="G469" s="6">
        <f ca="1">SUMIF(INDIRECT(F462),'1-Configuracion'!E469,INDIRECT(J462))+SUMIF(INDIRECT(H462),'1-Configuracion'!E469,INDIRECT(J462))</f>
        <v>0</v>
      </c>
      <c r="H469" s="6">
        <f t="shared" ca="1" si="340"/>
        <v>0</v>
      </c>
      <c r="I469" s="6">
        <f t="shared" ca="1" si="341"/>
        <v>0</v>
      </c>
      <c r="J469" s="6">
        <f t="shared" ca="1" si="342"/>
        <v>0</v>
      </c>
      <c r="K469" s="6">
        <f ca="1">SUMIF(INDIRECT(F462),'1-Configuracion'!E469,INDIRECT(K462))+SUMIF(INDIRECT(H462),'1-Configuracion'!E469,INDIRECT(L462))</f>
        <v>0</v>
      </c>
      <c r="L469" s="6">
        <f ca="1">SUMIF(INDIRECT(F462),'1-Configuracion'!E469,INDIRECT(L462))+SUMIF(INDIRECT(H462),'1-Configuracion'!E469,INDIRECT(K462))</f>
        <v>0</v>
      </c>
      <c r="M469" s="100">
        <f t="shared" ca="1" si="343"/>
        <v>0</v>
      </c>
      <c r="N469" s="56">
        <f t="shared" ca="1" si="344"/>
        <v>0</v>
      </c>
      <c r="P469" s="81" t="str">
        <f t="shared" si="345"/>
        <v>Getafe C.F.</v>
      </c>
      <c r="Q469" s="85">
        <f t="shared" ca="1" si="346"/>
        <v>0</v>
      </c>
      <c r="R469" s="6">
        <f t="shared" ca="1" si="331"/>
        <v>0</v>
      </c>
      <c r="S469" s="6">
        <f t="shared" ca="1" si="332"/>
        <v>0</v>
      </c>
      <c r="T469" s="6">
        <f t="shared" ca="1" si="333"/>
        <v>0</v>
      </c>
      <c r="U469" s="6">
        <f t="shared" ca="1" si="334"/>
        <v>0</v>
      </c>
      <c r="V469" s="6">
        <f t="shared" ca="1" si="335"/>
        <v>0</v>
      </c>
      <c r="W469" s="6">
        <f t="shared" ca="1" si="336"/>
        <v>0</v>
      </c>
      <c r="X469" s="8">
        <f t="shared" ca="1" si="337"/>
        <v>0</v>
      </c>
      <c r="Y469" s="8">
        <f t="shared" ca="1" si="338"/>
        <v>0</v>
      </c>
      <c r="Z469" s="61" t="e">
        <f ca="1">MATCH(P469,AC463:AC482,0)</f>
        <v>#N/A</v>
      </c>
      <c r="AB469">
        <v>7</v>
      </c>
      <c r="AC469" s="81" t="str">
        <f ca="1">INDEX(P463:P482,MATCH(LARGE(Y463:Y482,AB469),Y463:Y482,0))</f>
        <v>Atlethic Club</v>
      </c>
      <c r="AD469" s="85">
        <f ca="1">LOOKUP(AC469,P463:P482,Q463:Q482)</f>
        <v>0</v>
      </c>
      <c r="AE469" s="6">
        <f ca="1">LOOKUP(AC469,P463:P482,R463:R482)</f>
        <v>0</v>
      </c>
      <c r="AF469" s="6">
        <f ca="1">LOOKUP(AC469,P463:P482,S463:S482)</f>
        <v>0</v>
      </c>
      <c r="AG469" s="6">
        <f ca="1">LOOKUP(AC469,P463:P482,T463:T482)</f>
        <v>0</v>
      </c>
      <c r="AH469" s="6">
        <f ca="1">LOOKUP(AC469,P463:P482,U463:U482)</f>
        <v>0</v>
      </c>
      <c r="AI469" s="6">
        <f ca="1">LOOKUP(AC469,P463:P482,V463:V482)</f>
        <v>0</v>
      </c>
      <c r="AJ469" s="6">
        <f ca="1">LOOKUP(AC469,P463:P482,W463:W482)</f>
        <v>0</v>
      </c>
      <c r="AK469" s="8">
        <f ca="1">LOOKUP(AC469,P463:P482,X463:X482)</f>
        <v>0</v>
      </c>
      <c r="AL469" s="8">
        <f ca="1">LOOKUP(AC469,P463:P482,Y463:Y482)</f>
        <v>0</v>
      </c>
    </row>
    <row r="470" spans="5:38" x14ac:dyDescent="0.25">
      <c r="E470" s="81" t="str">
        <f t="shared" si="339"/>
        <v>Granada C.F.</v>
      </c>
      <c r="F470" s="85">
        <f ca="1">SUMIF(INDIRECT(F462),'1-Configuracion'!E470,INDIRECT(G462))+SUMIF(INDIRECT(H462),'1-Configuracion'!E470,INDIRECT(I462))</f>
        <v>0</v>
      </c>
      <c r="G470" s="6">
        <f ca="1">SUMIF(INDIRECT(F462),'1-Configuracion'!E470,INDIRECT(J462))+SUMIF(INDIRECT(H462),'1-Configuracion'!E470,INDIRECT(J462))</f>
        <v>0</v>
      </c>
      <c r="H470" s="6">
        <f t="shared" ca="1" si="340"/>
        <v>0</v>
      </c>
      <c r="I470" s="6">
        <f t="shared" ca="1" si="341"/>
        <v>0</v>
      </c>
      <c r="J470" s="6">
        <f t="shared" ca="1" si="342"/>
        <v>0</v>
      </c>
      <c r="K470" s="6">
        <f ca="1">SUMIF(INDIRECT(F462),'1-Configuracion'!E470,INDIRECT(K462))+SUMIF(INDIRECT(H462),'1-Configuracion'!E470,INDIRECT(L462))</f>
        <v>0</v>
      </c>
      <c r="L470" s="6">
        <f ca="1">SUMIF(INDIRECT(F462),'1-Configuracion'!E470,INDIRECT(L462))+SUMIF(INDIRECT(H462),'1-Configuracion'!E470,INDIRECT(K462))</f>
        <v>0</v>
      </c>
      <c r="M470" s="100">
        <f t="shared" ca="1" si="343"/>
        <v>0</v>
      </c>
      <c r="N470" s="56">
        <f t="shared" ca="1" si="344"/>
        <v>0</v>
      </c>
      <c r="P470" s="81" t="str">
        <f t="shared" si="345"/>
        <v>Granada C.F.</v>
      </c>
      <c r="Q470" s="85">
        <f t="shared" ca="1" si="346"/>
        <v>0</v>
      </c>
      <c r="R470" s="6">
        <f t="shared" ca="1" si="331"/>
        <v>0</v>
      </c>
      <c r="S470" s="6">
        <f t="shared" ca="1" si="332"/>
        <v>0</v>
      </c>
      <c r="T470" s="6">
        <f t="shared" ca="1" si="333"/>
        <v>0</v>
      </c>
      <c r="U470" s="6">
        <f t="shared" ca="1" si="334"/>
        <v>0</v>
      </c>
      <c r="V470" s="6">
        <f t="shared" ca="1" si="335"/>
        <v>0</v>
      </c>
      <c r="W470" s="6">
        <f t="shared" ca="1" si="336"/>
        <v>0</v>
      </c>
      <c r="X470" s="8">
        <f t="shared" ca="1" si="337"/>
        <v>0</v>
      </c>
      <c r="Y470" s="8">
        <f t="shared" ca="1" si="338"/>
        <v>0</v>
      </c>
      <c r="Z470" s="61" t="e">
        <f ca="1">MATCH(P470,AC463:AC482,0)</f>
        <v>#N/A</v>
      </c>
      <c r="AB470">
        <v>8</v>
      </c>
      <c r="AC470" s="81" t="str">
        <f ca="1">INDEX(P463:P482,MATCH(LARGE(Y463:Y482,AB470),Y463:Y482,0))</f>
        <v>Atlethic Club</v>
      </c>
      <c r="AD470" s="85">
        <f ca="1">LOOKUP(AC470,P463:P482,Q463:Q482)</f>
        <v>0</v>
      </c>
      <c r="AE470" s="6">
        <f ca="1">LOOKUP(AC470,P463:P482,R463:R482)</f>
        <v>0</v>
      </c>
      <c r="AF470" s="6">
        <f ca="1">LOOKUP(AC470,P463:P482,S463:S482)</f>
        <v>0</v>
      </c>
      <c r="AG470" s="6">
        <f ca="1">LOOKUP(AC470,P463:P482,T463:T482)</f>
        <v>0</v>
      </c>
      <c r="AH470" s="6">
        <f ca="1">LOOKUP(AC470,P463:P482,U463:U482)</f>
        <v>0</v>
      </c>
      <c r="AI470" s="6">
        <f ca="1">LOOKUP(AC470,P463:P482,V463:V482)</f>
        <v>0</v>
      </c>
      <c r="AJ470" s="6">
        <f ca="1">LOOKUP(AC470,P463:P482,W463:W482)</f>
        <v>0</v>
      </c>
      <c r="AK470" s="8">
        <f ca="1">LOOKUP(AC470,P463:P482,X463:X482)</f>
        <v>0</v>
      </c>
      <c r="AL470" s="8">
        <f ca="1">LOOKUP(AC470,P463:P482,Y463:Y482)</f>
        <v>0</v>
      </c>
    </row>
    <row r="471" spans="5:38" x14ac:dyDescent="0.25">
      <c r="E471" s="81" t="str">
        <f t="shared" si="339"/>
        <v>Levante U.D.</v>
      </c>
      <c r="F471" s="85">
        <f ca="1">SUMIF(INDIRECT(F462),'1-Configuracion'!E471,INDIRECT(G462))+SUMIF(INDIRECT(H462),'1-Configuracion'!E471,INDIRECT(I462))</f>
        <v>0</v>
      </c>
      <c r="G471" s="6">
        <f ca="1">SUMIF(INDIRECT(F462),'1-Configuracion'!E471,INDIRECT(J462))+SUMIF(INDIRECT(H462),'1-Configuracion'!E471,INDIRECT(J462))</f>
        <v>0</v>
      </c>
      <c r="H471" s="6">
        <f t="shared" ca="1" si="340"/>
        <v>0</v>
      </c>
      <c r="I471" s="6">
        <f t="shared" ca="1" si="341"/>
        <v>0</v>
      </c>
      <c r="J471" s="6">
        <f t="shared" ca="1" si="342"/>
        <v>0</v>
      </c>
      <c r="K471" s="6">
        <f ca="1">SUMIF(INDIRECT(F462),'1-Configuracion'!E471,INDIRECT(K462))+SUMIF(INDIRECT(H462),'1-Configuracion'!E471,INDIRECT(L462))</f>
        <v>0</v>
      </c>
      <c r="L471" s="6">
        <f ca="1">SUMIF(INDIRECT(F462),'1-Configuracion'!E471,INDIRECT(L462))+SUMIF(INDIRECT(H462),'1-Configuracion'!E471,INDIRECT(K462))</f>
        <v>0</v>
      </c>
      <c r="M471" s="100">
        <f t="shared" ca="1" si="343"/>
        <v>0</v>
      </c>
      <c r="N471" s="56">
        <f t="shared" ca="1" si="344"/>
        <v>0</v>
      </c>
      <c r="P471" s="81" t="str">
        <f t="shared" si="345"/>
        <v>Levante U.D.</v>
      </c>
      <c r="Q471" s="85">
        <f t="shared" ca="1" si="346"/>
        <v>0</v>
      </c>
      <c r="R471" s="6">
        <f t="shared" ca="1" si="331"/>
        <v>0</v>
      </c>
      <c r="S471" s="6">
        <f t="shared" ca="1" si="332"/>
        <v>0</v>
      </c>
      <c r="T471" s="6">
        <f t="shared" ca="1" si="333"/>
        <v>0</v>
      </c>
      <c r="U471" s="6">
        <f t="shared" ca="1" si="334"/>
        <v>0</v>
      </c>
      <c r="V471" s="6">
        <f t="shared" ca="1" si="335"/>
        <v>0</v>
      </c>
      <c r="W471" s="6">
        <f t="shared" ca="1" si="336"/>
        <v>0</v>
      </c>
      <c r="X471" s="8">
        <f t="shared" ca="1" si="337"/>
        <v>0</v>
      </c>
      <c r="Y471" s="8">
        <f t="shared" ca="1" si="338"/>
        <v>0</v>
      </c>
      <c r="Z471" s="61" t="e">
        <f ca="1">MATCH(P471,AC463:AC482,0)</f>
        <v>#N/A</v>
      </c>
      <c r="AB471">
        <v>9</v>
      </c>
      <c r="AC471" s="81" t="str">
        <f ca="1">INDEX(P463:P482,MATCH(LARGE(Y463:Y482,AB471),Y463:Y482,0))</f>
        <v>Atlethic Club</v>
      </c>
      <c r="AD471" s="85">
        <f ca="1">LOOKUP(AC471,P463:P482,Q463:Q482)</f>
        <v>0</v>
      </c>
      <c r="AE471" s="6">
        <f ca="1">LOOKUP(AC471,P463:P482,R463:R482)</f>
        <v>0</v>
      </c>
      <c r="AF471" s="6">
        <f ca="1">LOOKUP(AC471,P463:P482,S463:S482)</f>
        <v>0</v>
      </c>
      <c r="AG471" s="6">
        <f ca="1">LOOKUP(AC471,P463:P482,T463:T482)</f>
        <v>0</v>
      </c>
      <c r="AH471" s="6">
        <f ca="1">LOOKUP(AC471,P463:P482,U463:U482)</f>
        <v>0</v>
      </c>
      <c r="AI471" s="6">
        <f ca="1">LOOKUP(AC471,P463:P482,V463:V482)</f>
        <v>0</v>
      </c>
      <c r="AJ471" s="6">
        <f ca="1">LOOKUP(AC471,P463:P482,W463:W482)</f>
        <v>0</v>
      </c>
      <c r="AK471" s="8">
        <f ca="1">LOOKUP(AC471,P463:P482,X463:X482)</f>
        <v>0</v>
      </c>
      <c r="AL471" s="8">
        <f ca="1">LOOKUP(AC471,P463:P482,Y463:Y482)</f>
        <v>0</v>
      </c>
    </row>
    <row r="472" spans="5:38" x14ac:dyDescent="0.25">
      <c r="E472" s="81" t="str">
        <f t="shared" si="339"/>
        <v>Málaga C.F.</v>
      </c>
      <c r="F472" s="85">
        <f ca="1">SUMIF(INDIRECT(F462),'1-Configuracion'!E472,INDIRECT(G462))+SUMIF(INDIRECT(H462),'1-Configuracion'!E472,INDIRECT(I462))</f>
        <v>0</v>
      </c>
      <c r="G472" s="6">
        <f ca="1">SUMIF(INDIRECT(F462),'1-Configuracion'!E472,INDIRECT(J462))+SUMIF(INDIRECT(H462),'1-Configuracion'!E472,INDIRECT(J462))</f>
        <v>0</v>
      </c>
      <c r="H472" s="6">
        <f t="shared" ca="1" si="340"/>
        <v>0</v>
      </c>
      <c r="I472" s="6">
        <f t="shared" ca="1" si="341"/>
        <v>0</v>
      </c>
      <c r="J472" s="6">
        <f t="shared" ca="1" si="342"/>
        <v>0</v>
      </c>
      <c r="K472" s="6">
        <f ca="1">SUMIF(INDIRECT(F462),'1-Configuracion'!E472,INDIRECT(K462))+SUMIF(INDIRECT(H462),'1-Configuracion'!E472,INDIRECT(L462))</f>
        <v>0</v>
      </c>
      <c r="L472" s="6">
        <f ca="1">SUMIF(INDIRECT(F462),'1-Configuracion'!E472,INDIRECT(L462))+SUMIF(INDIRECT(H462),'1-Configuracion'!E472,INDIRECT(K462))</f>
        <v>0</v>
      </c>
      <c r="M472" s="100">
        <f t="shared" ca="1" si="343"/>
        <v>0</v>
      </c>
      <c r="N472" s="56">
        <f t="shared" ca="1" si="344"/>
        <v>0</v>
      </c>
      <c r="P472" s="81" t="str">
        <f t="shared" si="345"/>
        <v>Málaga C.F.</v>
      </c>
      <c r="Q472" s="85">
        <f t="shared" ca="1" si="346"/>
        <v>0</v>
      </c>
      <c r="R472" s="6">
        <f t="shared" ca="1" si="331"/>
        <v>0</v>
      </c>
      <c r="S472" s="6">
        <f t="shared" ca="1" si="332"/>
        <v>0</v>
      </c>
      <c r="T472" s="6">
        <f t="shared" ca="1" si="333"/>
        <v>0</v>
      </c>
      <c r="U472" s="6">
        <f t="shared" ca="1" si="334"/>
        <v>0</v>
      </c>
      <c r="V472" s="6">
        <f t="shared" ca="1" si="335"/>
        <v>0</v>
      </c>
      <c r="W472" s="6">
        <f t="shared" ca="1" si="336"/>
        <v>0</v>
      </c>
      <c r="X472" s="8">
        <f t="shared" ca="1" si="337"/>
        <v>0</v>
      </c>
      <c r="Y472" s="8">
        <f t="shared" ca="1" si="338"/>
        <v>0</v>
      </c>
      <c r="Z472" s="61" t="e">
        <f ca="1">MATCH(P472,AC463:AC482,0)</f>
        <v>#N/A</v>
      </c>
      <c r="AB472">
        <v>10</v>
      </c>
      <c r="AC472" s="81" t="str">
        <f ca="1">INDEX(P463:P482,MATCH(LARGE(Y463:Y482,AB472),Y463:Y482,0))</f>
        <v>Atlethic Club</v>
      </c>
      <c r="AD472" s="85">
        <f ca="1">LOOKUP(AC472,P463:P482,Q463:Q482)</f>
        <v>0</v>
      </c>
      <c r="AE472" s="6">
        <f ca="1">LOOKUP(AC472,P463:P482,R463:R482)</f>
        <v>0</v>
      </c>
      <c r="AF472" s="6">
        <f ca="1">LOOKUP(AC472,P463:P482,S463:S482)</f>
        <v>0</v>
      </c>
      <c r="AG472" s="6">
        <f ca="1">LOOKUP(AC472,P463:P482,T463:T482)</f>
        <v>0</v>
      </c>
      <c r="AH472" s="6">
        <f ca="1">LOOKUP(AC472,P463:P482,U463:U482)</f>
        <v>0</v>
      </c>
      <c r="AI472" s="6">
        <f ca="1">LOOKUP(AC472,P463:P482,V463:V482)</f>
        <v>0</v>
      </c>
      <c r="AJ472" s="6">
        <f ca="1">LOOKUP(AC472,P463:P482,W463:W482)</f>
        <v>0</v>
      </c>
      <c r="AK472" s="8">
        <f ca="1">LOOKUP(AC472,P463:P482,X463:X482)</f>
        <v>0</v>
      </c>
      <c r="AL472" s="8">
        <f ca="1">LOOKUP(AC472,P463:P482,Y463:Y482)</f>
        <v>0</v>
      </c>
    </row>
    <row r="473" spans="5:38" x14ac:dyDescent="0.25">
      <c r="E473" s="81" t="str">
        <f t="shared" si="339"/>
        <v>R.C.D. Español</v>
      </c>
      <c r="F473" s="85">
        <f ca="1">SUMIF(INDIRECT(F462),'1-Configuracion'!E473,INDIRECT(G462))+SUMIF(INDIRECT(H462),'1-Configuracion'!E473,INDIRECT(I462))</f>
        <v>0</v>
      </c>
      <c r="G473" s="6">
        <f ca="1">SUMIF(INDIRECT(F462),'1-Configuracion'!E473,INDIRECT(J462))+SUMIF(INDIRECT(H462),'1-Configuracion'!E473,INDIRECT(J462))</f>
        <v>0</v>
      </c>
      <c r="H473" s="6">
        <f t="shared" ca="1" si="340"/>
        <v>0</v>
      </c>
      <c r="I473" s="6">
        <f t="shared" ca="1" si="341"/>
        <v>0</v>
      </c>
      <c r="J473" s="6">
        <f t="shared" ca="1" si="342"/>
        <v>0</v>
      </c>
      <c r="K473" s="6">
        <f ca="1">SUMIF(INDIRECT(F462),'1-Configuracion'!E473,INDIRECT(K462))+SUMIF(INDIRECT(H462),'1-Configuracion'!E473,INDIRECT(L462))</f>
        <v>0</v>
      </c>
      <c r="L473" s="6">
        <f ca="1">SUMIF(INDIRECT(F462),'1-Configuracion'!E473,INDIRECT(L462))+SUMIF(INDIRECT(H462),'1-Configuracion'!E473,INDIRECT(K462))</f>
        <v>0</v>
      </c>
      <c r="M473" s="100">
        <f t="shared" ca="1" si="343"/>
        <v>0</v>
      </c>
      <c r="N473" s="56">
        <f t="shared" ca="1" si="344"/>
        <v>0</v>
      </c>
      <c r="P473" s="81" t="str">
        <f t="shared" si="345"/>
        <v>R.C.D. Español</v>
      </c>
      <c r="Q473" s="85">
        <f t="shared" ca="1" si="346"/>
        <v>0</v>
      </c>
      <c r="R473" s="6">
        <f t="shared" ca="1" si="331"/>
        <v>0</v>
      </c>
      <c r="S473" s="6">
        <f t="shared" ca="1" si="332"/>
        <v>0</v>
      </c>
      <c r="T473" s="6">
        <f t="shared" ca="1" si="333"/>
        <v>0</v>
      </c>
      <c r="U473" s="6">
        <f t="shared" ca="1" si="334"/>
        <v>0</v>
      </c>
      <c r="V473" s="6">
        <f t="shared" ca="1" si="335"/>
        <v>0</v>
      </c>
      <c r="W473" s="6">
        <f t="shared" ca="1" si="336"/>
        <v>0</v>
      </c>
      <c r="X473" s="8">
        <f t="shared" ca="1" si="337"/>
        <v>0</v>
      </c>
      <c r="Y473" s="8">
        <f t="shared" ca="1" si="338"/>
        <v>0</v>
      </c>
      <c r="Z473" s="61" t="e">
        <f ca="1">MATCH(P473,AC463:AC482,0)</f>
        <v>#N/A</v>
      </c>
      <c r="AB473">
        <v>11</v>
      </c>
      <c r="AC473" s="81" t="str">
        <f ca="1">INDEX(P463:P482,MATCH(LARGE(Y463:Y482,AB473),Y463:Y482,0))</f>
        <v>Atlethic Club</v>
      </c>
      <c r="AD473" s="85">
        <f ca="1">LOOKUP(AC473,P463:P482,Q463:Q482)</f>
        <v>0</v>
      </c>
      <c r="AE473" s="6">
        <f ca="1">LOOKUP(AC473,P463:P482,R463:R482)</f>
        <v>0</v>
      </c>
      <c r="AF473" s="6">
        <f ca="1">LOOKUP(AC473,P463:P482,S463:S482)</f>
        <v>0</v>
      </c>
      <c r="AG473" s="6">
        <f ca="1">LOOKUP(AC473,P463:P482,T463:T482)</f>
        <v>0</v>
      </c>
      <c r="AH473" s="6">
        <f ca="1">LOOKUP(AC473,P463:P482,U463:U482)</f>
        <v>0</v>
      </c>
      <c r="AI473" s="6">
        <f ca="1">LOOKUP(AC473,P463:P482,V463:V482)</f>
        <v>0</v>
      </c>
      <c r="AJ473" s="6">
        <f ca="1">LOOKUP(AC473,P463:P482,W463:W482)</f>
        <v>0</v>
      </c>
      <c r="AK473" s="8">
        <f ca="1">LOOKUP(AC473,P463:P482,X463:X482)</f>
        <v>0</v>
      </c>
      <c r="AL473" s="8">
        <f ca="1">LOOKUP(AC473,P463:P482,Y463:Y482)</f>
        <v>0</v>
      </c>
    </row>
    <row r="474" spans="5:38" x14ac:dyDescent="0.25">
      <c r="E474" s="81" t="str">
        <f t="shared" si="339"/>
        <v>R.C.D.Mallorca</v>
      </c>
      <c r="F474" s="85">
        <f ca="1">SUMIF(INDIRECT(F462),'1-Configuracion'!E474,INDIRECT(G462))+SUMIF(INDIRECT(H462),'1-Configuracion'!E474,INDIRECT(I462))</f>
        <v>0</v>
      </c>
      <c r="G474" s="6">
        <f ca="1">SUMIF(INDIRECT(F462),'1-Configuracion'!E474,INDIRECT(J462))+SUMIF(INDIRECT(H462),'1-Configuracion'!E474,INDIRECT(J462))</f>
        <v>0</v>
      </c>
      <c r="H474" s="6">
        <f t="shared" ca="1" si="340"/>
        <v>0</v>
      </c>
      <c r="I474" s="6">
        <f t="shared" ca="1" si="341"/>
        <v>0</v>
      </c>
      <c r="J474" s="6">
        <f t="shared" ca="1" si="342"/>
        <v>0</v>
      </c>
      <c r="K474" s="6">
        <f ca="1">SUMIF(INDIRECT(F462),'1-Configuracion'!E474,INDIRECT(K462))+SUMIF(INDIRECT(H462),'1-Configuracion'!E474,INDIRECT(L462))</f>
        <v>0</v>
      </c>
      <c r="L474" s="6">
        <f ca="1">SUMIF(INDIRECT(F462),'1-Configuracion'!E474,INDIRECT(L462))+SUMIF(INDIRECT(H462),'1-Configuracion'!E474,INDIRECT(K462))</f>
        <v>0</v>
      </c>
      <c r="M474" s="100">
        <f t="shared" ca="1" si="343"/>
        <v>0</v>
      </c>
      <c r="N474" s="56">
        <f t="shared" ca="1" si="344"/>
        <v>0</v>
      </c>
      <c r="P474" s="81" t="str">
        <f t="shared" si="345"/>
        <v>R.C.D.Mallorca</v>
      </c>
      <c r="Q474" s="85">
        <f t="shared" ca="1" si="346"/>
        <v>0</v>
      </c>
      <c r="R474" s="6">
        <f t="shared" ca="1" si="331"/>
        <v>0</v>
      </c>
      <c r="S474" s="6">
        <f t="shared" ca="1" si="332"/>
        <v>0</v>
      </c>
      <c r="T474" s="6">
        <f t="shared" ca="1" si="333"/>
        <v>0</v>
      </c>
      <c r="U474" s="6">
        <f t="shared" ca="1" si="334"/>
        <v>0</v>
      </c>
      <c r="V474" s="6">
        <f t="shared" ca="1" si="335"/>
        <v>0</v>
      </c>
      <c r="W474" s="6">
        <f t="shared" ca="1" si="336"/>
        <v>0</v>
      </c>
      <c r="X474" s="8">
        <f t="shared" ca="1" si="337"/>
        <v>0</v>
      </c>
      <c r="Y474" s="8">
        <f t="shared" ca="1" si="338"/>
        <v>0</v>
      </c>
      <c r="Z474" s="61" t="e">
        <f ca="1">MATCH(P474,AC463:AC482,0)</f>
        <v>#N/A</v>
      </c>
      <c r="AB474">
        <v>12</v>
      </c>
      <c r="AC474" s="81" t="str">
        <f ca="1">INDEX(P463:P482,MATCH(LARGE(Y463:Y482,AB474),Y463:Y482,0))</f>
        <v>Atlethic Club</v>
      </c>
      <c r="AD474" s="85">
        <f ca="1">LOOKUP(AC474,P463:P482,Q463:Q482)</f>
        <v>0</v>
      </c>
      <c r="AE474" s="6">
        <f ca="1">LOOKUP(AC474,P463:P482,R463:R482)</f>
        <v>0</v>
      </c>
      <c r="AF474" s="6">
        <f ca="1">LOOKUP(AC474,P463:P482,S463:S482)</f>
        <v>0</v>
      </c>
      <c r="AG474" s="6">
        <f ca="1">LOOKUP(AC474,P463:P482,T463:T482)</f>
        <v>0</v>
      </c>
      <c r="AH474" s="6">
        <f ca="1">LOOKUP(AC474,P463:P482,U463:U482)</f>
        <v>0</v>
      </c>
      <c r="AI474" s="6">
        <f ca="1">LOOKUP(AC474,P463:P482,V463:V482)</f>
        <v>0</v>
      </c>
      <c r="AJ474" s="6">
        <f ca="1">LOOKUP(AC474,P463:P482,W463:W482)</f>
        <v>0</v>
      </c>
      <c r="AK474" s="8">
        <f ca="1">LOOKUP(AC474,P463:P482,X463:X482)</f>
        <v>0</v>
      </c>
      <c r="AL474" s="8">
        <f ca="1">LOOKUP(AC474,P463:P482,Y463:Y482)</f>
        <v>0</v>
      </c>
    </row>
    <row r="475" spans="5:38" x14ac:dyDescent="0.25">
      <c r="E475" s="81" t="str">
        <f t="shared" si="339"/>
        <v>Rayo Vallecano</v>
      </c>
      <c r="F475" s="85">
        <f ca="1">SUMIF(INDIRECT(F462),'1-Configuracion'!E475,INDIRECT(G462))+SUMIF(INDIRECT(H462),'1-Configuracion'!E475,INDIRECT(I462))</f>
        <v>0</v>
      </c>
      <c r="G475" s="6">
        <f ca="1">SUMIF(INDIRECT(F462),'1-Configuracion'!E475,INDIRECT(J462))+SUMIF(INDIRECT(H462),'1-Configuracion'!E475,INDIRECT(J462))</f>
        <v>0</v>
      </c>
      <c r="H475" s="6">
        <f t="shared" ca="1" si="340"/>
        <v>0</v>
      </c>
      <c r="I475" s="6">
        <f t="shared" ca="1" si="341"/>
        <v>0</v>
      </c>
      <c r="J475" s="6">
        <f t="shared" ca="1" si="342"/>
        <v>0</v>
      </c>
      <c r="K475" s="6">
        <f ca="1">SUMIF(INDIRECT(F462),'1-Configuracion'!E475,INDIRECT(K462))+SUMIF(INDIRECT(H462),'1-Configuracion'!E475,INDIRECT(L462))</f>
        <v>0</v>
      </c>
      <c r="L475" s="6">
        <f ca="1">SUMIF(INDIRECT(F462),'1-Configuracion'!E475,INDIRECT(L462))+SUMIF(INDIRECT(H462),'1-Configuracion'!E475,INDIRECT(K462))</f>
        <v>0</v>
      </c>
      <c r="M475" s="100">
        <f t="shared" ca="1" si="343"/>
        <v>0</v>
      </c>
      <c r="N475" s="56">
        <f t="shared" ca="1" si="344"/>
        <v>0</v>
      </c>
      <c r="P475" s="81" t="str">
        <f t="shared" si="345"/>
        <v>Rayo Vallecano</v>
      </c>
      <c r="Q475" s="85">
        <f t="shared" ca="1" si="346"/>
        <v>0</v>
      </c>
      <c r="R475" s="6">
        <f t="shared" ca="1" si="331"/>
        <v>0</v>
      </c>
      <c r="S475" s="6">
        <f t="shared" ca="1" si="332"/>
        <v>0</v>
      </c>
      <c r="T475" s="6">
        <f t="shared" ca="1" si="333"/>
        <v>0</v>
      </c>
      <c r="U475" s="6">
        <f t="shared" ca="1" si="334"/>
        <v>0</v>
      </c>
      <c r="V475" s="6">
        <f t="shared" ca="1" si="335"/>
        <v>0</v>
      </c>
      <c r="W475" s="6">
        <f t="shared" ca="1" si="336"/>
        <v>0</v>
      </c>
      <c r="X475" s="8">
        <f t="shared" ca="1" si="337"/>
        <v>0</v>
      </c>
      <c r="Y475" s="8">
        <f t="shared" ca="1" si="338"/>
        <v>0</v>
      </c>
      <c r="Z475" s="61" t="e">
        <f ca="1">MATCH(P475,AC463:AC482,0)</f>
        <v>#N/A</v>
      </c>
      <c r="AB475">
        <v>13</v>
      </c>
      <c r="AC475" s="81" t="str">
        <f ca="1">INDEX(P463:P482,MATCH(LARGE(Y463:Y482,AB475),Y463:Y482,0))</f>
        <v>Atlethic Club</v>
      </c>
      <c r="AD475" s="85">
        <f ca="1">LOOKUP(AC475,P463:P482,Q463:Q482)</f>
        <v>0</v>
      </c>
      <c r="AE475" s="6">
        <f ca="1">LOOKUP(AC475,P463:P482,R463:R482)</f>
        <v>0</v>
      </c>
      <c r="AF475" s="6">
        <f ca="1">LOOKUP(AC475,P463:P482,S463:S482)</f>
        <v>0</v>
      </c>
      <c r="AG475" s="6">
        <f ca="1">LOOKUP(AC475,P463:P482,T463:T482)</f>
        <v>0</v>
      </c>
      <c r="AH475" s="6">
        <f ca="1">LOOKUP(AC475,P463:P482,U463:U482)</f>
        <v>0</v>
      </c>
      <c r="AI475" s="6">
        <f ca="1">LOOKUP(AC475,P463:P482,V463:V482)</f>
        <v>0</v>
      </c>
      <c r="AJ475" s="6">
        <f ca="1">LOOKUP(AC475,P463:P482,W463:W482)</f>
        <v>0</v>
      </c>
      <c r="AK475" s="8">
        <f ca="1">LOOKUP(AC475,P463:P482,X463:X482)</f>
        <v>0</v>
      </c>
      <c r="AL475" s="8">
        <f ca="1">LOOKUP(AC475,P463:P482,Y463:Y482)</f>
        <v>0</v>
      </c>
    </row>
    <row r="476" spans="5:38" x14ac:dyDescent="0.25">
      <c r="E476" s="81" t="str">
        <f t="shared" si="339"/>
        <v>Real Betis Balompié</v>
      </c>
      <c r="F476" s="85">
        <f ca="1">SUMIF(INDIRECT(F462),'1-Configuracion'!E476,INDIRECT(G462))+SUMIF(INDIRECT(H462),'1-Configuracion'!E476,INDIRECT(I462))</f>
        <v>0</v>
      </c>
      <c r="G476" s="6">
        <f ca="1">SUMIF(INDIRECT(F462),'1-Configuracion'!E476,INDIRECT(J462))+SUMIF(INDIRECT(H462),'1-Configuracion'!E476,INDIRECT(J462))</f>
        <v>0</v>
      </c>
      <c r="H476" s="6">
        <f t="shared" ca="1" si="340"/>
        <v>0</v>
      </c>
      <c r="I476" s="6">
        <f t="shared" ca="1" si="341"/>
        <v>0</v>
      </c>
      <c r="J476" s="6">
        <f t="shared" ca="1" si="342"/>
        <v>0</v>
      </c>
      <c r="K476" s="6">
        <f ca="1">SUMIF(INDIRECT(F462),'1-Configuracion'!E476,INDIRECT(K462))+SUMIF(INDIRECT(H462),'1-Configuracion'!E476,INDIRECT(L462))</f>
        <v>0</v>
      </c>
      <c r="L476" s="6">
        <f ca="1">SUMIF(INDIRECT(F462),'1-Configuracion'!E476,INDIRECT(L462))+SUMIF(INDIRECT(H462),'1-Configuracion'!E476,INDIRECT(K462))</f>
        <v>0</v>
      </c>
      <c r="M476" s="100">
        <f t="shared" ca="1" si="343"/>
        <v>0</v>
      </c>
      <c r="N476" s="56">
        <f t="shared" ca="1" si="344"/>
        <v>0</v>
      </c>
      <c r="P476" s="81" t="str">
        <f t="shared" si="345"/>
        <v>Real Betis Balompié</v>
      </c>
      <c r="Q476" s="85">
        <f t="shared" ca="1" si="346"/>
        <v>0</v>
      </c>
      <c r="R476" s="6">
        <f t="shared" ca="1" si="331"/>
        <v>0</v>
      </c>
      <c r="S476" s="6">
        <f t="shared" ca="1" si="332"/>
        <v>0</v>
      </c>
      <c r="T476" s="6">
        <f t="shared" ca="1" si="333"/>
        <v>0</v>
      </c>
      <c r="U476" s="6">
        <f t="shared" ca="1" si="334"/>
        <v>0</v>
      </c>
      <c r="V476" s="6">
        <f t="shared" ca="1" si="335"/>
        <v>0</v>
      </c>
      <c r="W476" s="6">
        <f t="shared" ca="1" si="336"/>
        <v>0</v>
      </c>
      <c r="X476" s="8">
        <f t="shared" ca="1" si="337"/>
        <v>0</v>
      </c>
      <c r="Y476" s="8">
        <f t="shared" ca="1" si="338"/>
        <v>0</v>
      </c>
      <c r="Z476" s="61" t="e">
        <f ca="1">MATCH(P476,AC463:AC482,0)</f>
        <v>#N/A</v>
      </c>
      <c r="AB476">
        <v>14</v>
      </c>
      <c r="AC476" s="81" t="str">
        <f ca="1">INDEX(P463:P482,MATCH(LARGE(Y463:Y482,AB476),Y463:Y482,0))</f>
        <v>Atlethic Club</v>
      </c>
      <c r="AD476" s="85">
        <f ca="1">LOOKUP(AC476,P463:P482,Q463:Q482)</f>
        <v>0</v>
      </c>
      <c r="AE476" s="6">
        <f ca="1">LOOKUP(AC476,P463:P482,R463:R482)</f>
        <v>0</v>
      </c>
      <c r="AF476" s="6">
        <f ca="1">LOOKUP(AC476,P463:P482,S463:S482)</f>
        <v>0</v>
      </c>
      <c r="AG476" s="6">
        <f ca="1">LOOKUP(AC476,P463:P482,T463:T482)</f>
        <v>0</v>
      </c>
      <c r="AH476" s="6">
        <f ca="1">LOOKUP(AC476,P463:P482,U463:U482)</f>
        <v>0</v>
      </c>
      <c r="AI476" s="6">
        <f ca="1">LOOKUP(AC476,P463:P482,V463:V482)</f>
        <v>0</v>
      </c>
      <c r="AJ476" s="6">
        <f ca="1">LOOKUP(AC476,P463:P482,W463:W482)</f>
        <v>0</v>
      </c>
      <c r="AK476" s="8">
        <f ca="1">LOOKUP(AC476,P463:P482,X463:X482)</f>
        <v>0</v>
      </c>
      <c r="AL476" s="8">
        <f ca="1">LOOKUP(AC476,P463:P482,Y463:Y482)</f>
        <v>0</v>
      </c>
    </row>
    <row r="477" spans="5:38" x14ac:dyDescent="0.25">
      <c r="E477" s="81" t="str">
        <f t="shared" si="339"/>
        <v>Real Madrid</v>
      </c>
      <c r="F477" s="85">
        <f ca="1">SUMIF(INDIRECT(F462),'1-Configuracion'!E477,INDIRECT(G462))+SUMIF(INDIRECT(H462),'1-Configuracion'!E477,INDIRECT(I462))</f>
        <v>0</v>
      </c>
      <c r="G477" s="6">
        <f ca="1">SUMIF(INDIRECT(F462),'1-Configuracion'!E477,INDIRECT(J462))+SUMIF(INDIRECT(H462),'1-Configuracion'!E477,INDIRECT(J462))</f>
        <v>0</v>
      </c>
      <c r="H477" s="6">
        <f t="shared" ca="1" si="340"/>
        <v>0</v>
      </c>
      <c r="I477" s="6">
        <f t="shared" ca="1" si="341"/>
        <v>0</v>
      </c>
      <c r="J477" s="6">
        <f t="shared" ca="1" si="342"/>
        <v>0</v>
      </c>
      <c r="K477" s="6">
        <f ca="1">SUMIF(INDIRECT(F462),'1-Configuracion'!E477,INDIRECT(K462))+SUMIF(INDIRECT(H462),'1-Configuracion'!E477,INDIRECT(L462))</f>
        <v>0</v>
      </c>
      <c r="L477" s="6">
        <f ca="1">SUMIF(INDIRECT(F462),'1-Configuracion'!E477,INDIRECT(L462))+SUMIF(INDIRECT(H462),'1-Configuracion'!E477,INDIRECT(K462))</f>
        <v>0</v>
      </c>
      <c r="M477" s="100">
        <f t="shared" ca="1" si="343"/>
        <v>0</v>
      </c>
      <c r="N477" s="56">
        <f t="shared" ca="1" si="344"/>
        <v>0</v>
      </c>
      <c r="P477" s="81" t="str">
        <f t="shared" si="345"/>
        <v>Real Madrid</v>
      </c>
      <c r="Q477" s="85">
        <f t="shared" ca="1" si="346"/>
        <v>0</v>
      </c>
      <c r="R477" s="6">
        <f t="shared" ca="1" si="331"/>
        <v>0</v>
      </c>
      <c r="S477" s="6">
        <f t="shared" ca="1" si="332"/>
        <v>0</v>
      </c>
      <c r="T477" s="6">
        <f t="shared" ca="1" si="333"/>
        <v>0</v>
      </c>
      <c r="U477" s="6">
        <f t="shared" ca="1" si="334"/>
        <v>0</v>
      </c>
      <c r="V477" s="6">
        <f t="shared" ca="1" si="335"/>
        <v>0</v>
      </c>
      <c r="W477" s="6">
        <f t="shared" ca="1" si="336"/>
        <v>0</v>
      </c>
      <c r="X477" s="8">
        <f t="shared" ca="1" si="337"/>
        <v>0</v>
      </c>
      <c r="Y477" s="8">
        <f t="shared" ca="1" si="338"/>
        <v>0</v>
      </c>
      <c r="Z477" s="61" t="e">
        <f ca="1">MATCH(P477,AC463:AC482,0)</f>
        <v>#N/A</v>
      </c>
      <c r="AB477">
        <v>15</v>
      </c>
      <c r="AC477" s="81" t="str">
        <f ca="1">INDEX(P463:P482,MATCH(LARGE(Y463:Y482,AB477),Y463:Y482,0))</f>
        <v>Atlethic Club</v>
      </c>
      <c r="AD477" s="85">
        <f ca="1">LOOKUP(AC477,P463:P482,Q463:Q482)</f>
        <v>0</v>
      </c>
      <c r="AE477" s="6">
        <f ca="1">LOOKUP(AC477,P463:P482,R463:R482)</f>
        <v>0</v>
      </c>
      <c r="AF477" s="6">
        <f ca="1">LOOKUP(AC477,P463:P482,S463:S482)</f>
        <v>0</v>
      </c>
      <c r="AG477" s="6">
        <f ca="1">LOOKUP(AC477,P463:P482,T463:T482)</f>
        <v>0</v>
      </c>
      <c r="AH477" s="6">
        <f ca="1">LOOKUP(AC477,P463:P482,U463:U482)</f>
        <v>0</v>
      </c>
      <c r="AI477" s="6">
        <f ca="1">LOOKUP(AC477,P463:P482,V463:V482)</f>
        <v>0</v>
      </c>
      <c r="AJ477" s="6">
        <f ca="1">LOOKUP(AC477,P463:P482,W463:W482)</f>
        <v>0</v>
      </c>
      <c r="AK477" s="8">
        <f ca="1">LOOKUP(AC477,P463:P482,X463:X482)</f>
        <v>0</v>
      </c>
      <c r="AL477" s="8">
        <f ca="1">LOOKUP(AC477,P463:P482,Y463:Y482)</f>
        <v>0</v>
      </c>
    </row>
    <row r="478" spans="5:38" x14ac:dyDescent="0.25">
      <c r="E478" s="81" t="str">
        <f t="shared" si="339"/>
        <v>Real Sociedad</v>
      </c>
      <c r="F478" s="85">
        <f ca="1">SUMIF(INDIRECT(F462),'1-Configuracion'!E478,INDIRECT(G462))+SUMIF(INDIRECT(H462),'1-Configuracion'!E478,INDIRECT(I462))</f>
        <v>0</v>
      </c>
      <c r="G478" s="6">
        <f ca="1">SUMIF(INDIRECT(F462),'1-Configuracion'!E478,INDIRECT(J462))+SUMIF(INDIRECT(H462),'1-Configuracion'!E478,INDIRECT(J462))</f>
        <v>0</v>
      </c>
      <c r="H478" s="6">
        <f t="shared" ca="1" si="340"/>
        <v>0</v>
      </c>
      <c r="I478" s="6">
        <f t="shared" ca="1" si="341"/>
        <v>0</v>
      </c>
      <c r="J478" s="6">
        <f t="shared" ca="1" si="342"/>
        <v>0</v>
      </c>
      <c r="K478" s="6">
        <f ca="1">SUMIF(INDIRECT(F462),'1-Configuracion'!E478,INDIRECT(K462))+SUMIF(INDIRECT(H462),'1-Configuracion'!E478,INDIRECT(L462))</f>
        <v>0</v>
      </c>
      <c r="L478" s="6">
        <f ca="1">SUMIF(INDIRECT(F462),'1-Configuracion'!E478,INDIRECT(L462))+SUMIF(INDIRECT(H462),'1-Configuracion'!E478,INDIRECT(K462))</f>
        <v>0</v>
      </c>
      <c r="M478" s="100">
        <f t="shared" ca="1" si="343"/>
        <v>0</v>
      </c>
      <c r="N478" s="56">
        <f t="shared" ca="1" si="344"/>
        <v>0</v>
      </c>
      <c r="P478" s="81" t="str">
        <f t="shared" si="345"/>
        <v>Real Sociedad</v>
      </c>
      <c r="Q478" s="85">
        <f t="shared" ca="1" si="346"/>
        <v>0</v>
      </c>
      <c r="R478" s="6">
        <f t="shared" ca="1" si="331"/>
        <v>0</v>
      </c>
      <c r="S478" s="6">
        <f t="shared" ca="1" si="332"/>
        <v>0</v>
      </c>
      <c r="T478" s="6">
        <f t="shared" ca="1" si="333"/>
        <v>0</v>
      </c>
      <c r="U478" s="6">
        <f t="shared" ca="1" si="334"/>
        <v>0</v>
      </c>
      <c r="V478" s="6">
        <f t="shared" ca="1" si="335"/>
        <v>0</v>
      </c>
      <c r="W478" s="6">
        <f t="shared" ca="1" si="336"/>
        <v>0</v>
      </c>
      <c r="X478" s="8">
        <f t="shared" ca="1" si="337"/>
        <v>0</v>
      </c>
      <c r="Y478" s="8">
        <f t="shared" ca="1" si="338"/>
        <v>0</v>
      </c>
      <c r="Z478" s="61" t="e">
        <f ca="1">MATCH(P478,AC463:AC482,0)</f>
        <v>#N/A</v>
      </c>
      <c r="AB478">
        <v>16</v>
      </c>
      <c r="AC478" s="81" t="str">
        <f ca="1">INDEX(P463:P482,MATCH(LARGE(Y463:Y482,AB478),Y463:Y482,0))</f>
        <v>Atlethic Club</v>
      </c>
      <c r="AD478" s="85">
        <f ca="1">LOOKUP(AC478,P463:P482,Q463:Q482)</f>
        <v>0</v>
      </c>
      <c r="AE478" s="6">
        <f ca="1">LOOKUP(AC478,P463:P482,R463:R482)</f>
        <v>0</v>
      </c>
      <c r="AF478" s="6">
        <f ca="1">LOOKUP(AC478,P463:P482,S463:S482)</f>
        <v>0</v>
      </c>
      <c r="AG478" s="6">
        <f ca="1">LOOKUP(AC478,P463:P482,T463:T482)</f>
        <v>0</v>
      </c>
      <c r="AH478" s="6">
        <f ca="1">LOOKUP(AC478,P463:P482,U463:U482)</f>
        <v>0</v>
      </c>
      <c r="AI478" s="6">
        <f ca="1">LOOKUP(AC478,P463:P482,V463:V482)</f>
        <v>0</v>
      </c>
      <c r="AJ478" s="6">
        <f ca="1">LOOKUP(AC478,P463:P482,W463:W482)</f>
        <v>0</v>
      </c>
      <c r="AK478" s="8">
        <f ca="1">LOOKUP(AC478,P463:P482,X463:X482)</f>
        <v>0</v>
      </c>
      <c r="AL478" s="8">
        <f ca="1">LOOKUP(AC478,P463:P482,Y463:Y482)</f>
        <v>0</v>
      </c>
    </row>
    <row r="479" spans="5:38" x14ac:dyDescent="0.25">
      <c r="E479" s="81" t="str">
        <f t="shared" si="339"/>
        <v>Real Valladolid</v>
      </c>
      <c r="F479" s="85">
        <f ca="1">SUMIF(INDIRECT(F462),'1-Configuracion'!E479,INDIRECT(G462))+SUMIF(INDIRECT(H462),'1-Configuracion'!E479,INDIRECT(I462))</f>
        <v>0</v>
      </c>
      <c r="G479" s="6">
        <f ca="1">SUMIF(INDIRECT(F462),'1-Configuracion'!E479,INDIRECT(J462))+SUMIF(INDIRECT(H462),'1-Configuracion'!E479,INDIRECT(J462))</f>
        <v>0</v>
      </c>
      <c r="H479" s="6">
        <f t="shared" ca="1" si="340"/>
        <v>0</v>
      </c>
      <c r="I479" s="6">
        <f t="shared" ca="1" si="341"/>
        <v>0</v>
      </c>
      <c r="J479" s="6">
        <f t="shared" ca="1" si="342"/>
        <v>0</v>
      </c>
      <c r="K479" s="6">
        <f ca="1">SUMIF(INDIRECT(F462),'1-Configuracion'!E479,INDIRECT(K462))+SUMIF(INDIRECT(H462),'1-Configuracion'!E479,INDIRECT(L462))</f>
        <v>0</v>
      </c>
      <c r="L479" s="6">
        <f ca="1">SUMIF(INDIRECT(F462),'1-Configuracion'!E479,INDIRECT(L462))+SUMIF(INDIRECT(H462),'1-Configuracion'!E479,INDIRECT(K462))</f>
        <v>0</v>
      </c>
      <c r="M479" s="100">
        <f t="shared" ca="1" si="343"/>
        <v>0</v>
      </c>
      <c r="N479" s="56">
        <f t="shared" ca="1" si="344"/>
        <v>0</v>
      </c>
      <c r="P479" s="81" t="str">
        <f t="shared" si="345"/>
        <v>Real Valladolid</v>
      </c>
      <c r="Q479" s="85">
        <f t="shared" ca="1" si="346"/>
        <v>0</v>
      </c>
      <c r="R479" s="6">
        <f t="shared" ca="1" si="331"/>
        <v>0</v>
      </c>
      <c r="S479" s="6">
        <f t="shared" ca="1" si="332"/>
        <v>0</v>
      </c>
      <c r="T479" s="6">
        <f t="shared" ca="1" si="333"/>
        <v>0</v>
      </c>
      <c r="U479" s="6">
        <f t="shared" ca="1" si="334"/>
        <v>0</v>
      </c>
      <c r="V479" s="6">
        <f t="shared" ca="1" si="335"/>
        <v>0</v>
      </c>
      <c r="W479" s="6">
        <f t="shared" ca="1" si="336"/>
        <v>0</v>
      </c>
      <c r="X479" s="8">
        <f t="shared" ca="1" si="337"/>
        <v>0</v>
      </c>
      <c r="Y479" s="8">
        <f t="shared" ca="1" si="338"/>
        <v>0</v>
      </c>
      <c r="Z479" s="61" t="e">
        <f ca="1">MATCH(P479,AC463:AC482,0)</f>
        <v>#N/A</v>
      </c>
      <c r="AB479">
        <v>17</v>
      </c>
      <c r="AC479" s="81" t="str">
        <f ca="1">INDEX(P463:P482,MATCH(LARGE(Y463:Y482,AB479),Y463:Y482,0))</f>
        <v>Atlethic Club</v>
      </c>
      <c r="AD479" s="85">
        <f ca="1">LOOKUP(AC479,P463:P482,Q463:Q482)</f>
        <v>0</v>
      </c>
      <c r="AE479" s="6">
        <f ca="1">LOOKUP(AC479,P463:P482,R463:R482)</f>
        <v>0</v>
      </c>
      <c r="AF479" s="6">
        <f ca="1">LOOKUP(AC479,P463:P482,S463:S482)</f>
        <v>0</v>
      </c>
      <c r="AG479" s="6">
        <f ca="1">LOOKUP(AC479,P463:P482,T463:T482)</f>
        <v>0</v>
      </c>
      <c r="AH479" s="6">
        <f ca="1">LOOKUP(AC479,P463:P482,U463:U482)</f>
        <v>0</v>
      </c>
      <c r="AI479" s="6">
        <f ca="1">LOOKUP(AC479,P463:P482,V463:V482)</f>
        <v>0</v>
      </c>
      <c r="AJ479" s="6">
        <f ca="1">LOOKUP(AC479,P463:P482,W463:W482)</f>
        <v>0</v>
      </c>
      <c r="AK479" s="8">
        <f ca="1">LOOKUP(AC479,P463:P482,X463:X482)</f>
        <v>0</v>
      </c>
      <c r="AL479" s="8">
        <f ca="1">LOOKUP(AC479,P463:P482,Y463:Y482)</f>
        <v>0</v>
      </c>
    </row>
    <row r="480" spans="5:38" x14ac:dyDescent="0.25">
      <c r="E480" s="81" t="str">
        <f t="shared" si="339"/>
        <v>Real Zaragoza</v>
      </c>
      <c r="F480" s="85">
        <f ca="1">SUMIF(INDIRECT(F462),'1-Configuracion'!E480,INDIRECT(G462))+SUMIF(INDIRECT(H462),'1-Configuracion'!E480,INDIRECT(I462))</f>
        <v>0</v>
      </c>
      <c r="G480" s="6">
        <f ca="1">SUMIF(INDIRECT(F462),'1-Configuracion'!E480,INDIRECT(J462))+SUMIF(INDIRECT(H462),'1-Configuracion'!E480,INDIRECT(J462))</f>
        <v>0</v>
      </c>
      <c r="H480" s="6">
        <f t="shared" ca="1" si="340"/>
        <v>0</v>
      </c>
      <c r="I480" s="6">
        <f t="shared" ca="1" si="341"/>
        <v>0</v>
      </c>
      <c r="J480" s="6">
        <f t="shared" ca="1" si="342"/>
        <v>0</v>
      </c>
      <c r="K480" s="6">
        <f ca="1">SUMIF(INDIRECT(F462),'1-Configuracion'!E480,INDIRECT(K462))+SUMIF(INDIRECT(H462),'1-Configuracion'!E480,INDIRECT(L462))</f>
        <v>0</v>
      </c>
      <c r="L480" s="6">
        <f ca="1">SUMIF(INDIRECT(F462),'1-Configuracion'!E480,INDIRECT(L462))+SUMIF(INDIRECT(H462),'1-Configuracion'!E480,INDIRECT(K462))</f>
        <v>0</v>
      </c>
      <c r="M480" s="100">
        <f t="shared" ca="1" si="343"/>
        <v>0</v>
      </c>
      <c r="N480" s="56">
        <f t="shared" ca="1" si="344"/>
        <v>0</v>
      </c>
      <c r="P480" s="81" t="str">
        <f t="shared" si="345"/>
        <v>Real Zaragoza</v>
      </c>
      <c r="Q480" s="85">
        <f t="shared" ca="1" si="346"/>
        <v>0</v>
      </c>
      <c r="R480" s="6">
        <f t="shared" ca="1" si="331"/>
        <v>0</v>
      </c>
      <c r="S480" s="6">
        <f t="shared" ca="1" si="332"/>
        <v>0</v>
      </c>
      <c r="T480" s="6">
        <f t="shared" ca="1" si="333"/>
        <v>0</v>
      </c>
      <c r="U480" s="6">
        <f t="shared" ca="1" si="334"/>
        <v>0</v>
      </c>
      <c r="V480" s="6">
        <f t="shared" ca="1" si="335"/>
        <v>0</v>
      </c>
      <c r="W480" s="6">
        <f t="shared" ca="1" si="336"/>
        <v>0</v>
      </c>
      <c r="X480" s="8">
        <f t="shared" ca="1" si="337"/>
        <v>0</v>
      </c>
      <c r="Y480" s="8">
        <f t="shared" ca="1" si="338"/>
        <v>0</v>
      </c>
      <c r="Z480" s="61" t="e">
        <f ca="1">MATCH(P480,AC463:AC482,0)</f>
        <v>#N/A</v>
      </c>
      <c r="AB480">
        <v>18</v>
      </c>
      <c r="AC480" s="81" t="str">
        <f ca="1">INDEX(P463:P482,MATCH(LARGE(Y463:Y482,AB480),Y463:Y482,0))</f>
        <v>Atlethic Club</v>
      </c>
      <c r="AD480" s="85">
        <f ca="1">LOOKUP(AC480,P463:P482,Q463:Q482)</f>
        <v>0</v>
      </c>
      <c r="AE480" s="6">
        <f ca="1">LOOKUP(AC480,P463:P482,R463:R482)</f>
        <v>0</v>
      </c>
      <c r="AF480" s="6">
        <f ca="1">LOOKUP(AC480,P463:P482,S463:S482)</f>
        <v>0</v>
      </c>
      <c r="AG480" s="6">
        <f ca="1">LOOKUP(AC480,P463:P482,T463:T482)</f>
        <v>0</v>
      </c>
      <c r="AH480" s="6">
        <f ca="1">LOOKUP(AC480,P463:P482,U463:U482)</f>
        <v>0</v>
      </c>
      <c r="AI480" s="6">
        <f ca="1">LOOKUP(AC480,P463:P482,V463:V482)</f>
        <v>0</v>
      </c>
      <c r="AJ480" s="6">
        <f ca="1">LOOKUP(AC480,P463:P482,W463:W482)</f>
        <v>0</v>
      </c>
      <c r="AK480" s="8">
        <f ca="1">LOOKUP(AC480,P463:P482,X463:X482)</f>
        <v>0</v>
      </c>
      <c r="AL480" s="8">
        <f ca="1">LOOKUP(AC480,P463:P482,Y463:Y482)</f>
        <v>0</v>
      </c>
    </row>
    <row r="481" spans="5:38" x14ac:dyDescent="0.25">
      <c r="E481" s="81" t="str">
        <f t="shared" si="339"/>
        <v>Sevilla F.C.</v>
      </c>
      <c r="F481" s="85">
        <f ca="1">SUMIF(INDIRECT(F462),'1-Configuracion'!E481,INDIRECT(G462))+SUMIF(INDIRECT(H462),'1-Configuracion'!E481,INDIRECT(I462))</f>
        <v>0</v>
      </c>
      <c r="G481" s="6">
        <f ca="1">SUMIF(INDIRECT(F462),'1-Configuracion'!E481,INDIRECT(J462))+SUMIF(INDIRECT(H462),'1-Configuracion'!E481,INDIRECT(J462))</f>
        <v>0</v>
      </c>
      <c r="H481" s="6">
        <f t="shared" ca="1" si="340"/>
        <v>0</v>
      </c>
      <c r="I481" s="6">
        <f t="shared" ca="1" si="341"/>
        <v>0</v>
      </c>
      <c r="J481" s="6">
        <f t="shared" ca="1" si="342"/>
        <v>0</v>
      </c>
      <c r="K481" s="6">
        <f ca="1">SUMIF(INDIRECT(F462),'1-Configuracion'!E481,INDIRECT(K462))+SUMIF(INDIRECT(H462),'1-Configuracion'!E481,INDIRECT(L462))</f>
        <v>0</v>
      </c>
      <c r="L481" s="6">
        <f ca="1">SUMIF(INDIRECT(F462),'1-Configuracion'!E481,INDIRECT(L462))+SUMIF(INDIRECT(H462),'1-Configuracion'!E481,INDIRECT(K462))</f>
        <v>0</v>
      </c>
      <c r="M481" s="100">
        <f t="shared" ca="1" si="343"/>
        <v>0</v>
      </c>
      <c r="N481" s="56">
        <f t="shared" ca="1" si="344"/>
        <v>0</v>
      </c>
      <c r="P481" s="81" t="str">
        <f t="shared" si="345"/>
        <v>Sevilla F.C.</v>
      </c>
      <c r="Q481" s="85">
        <f t="shared" ca="1" si="346"/>
        <v>0</v>
      </c>
      <c r="R481" s="6">
        <f t="shared" ca="1" si="331"/>
        <v>0</v>
      </c>
      <c r="S481" s="6">
        <f t="shared" ca="1" si="332"/>
        <v>0</v>
      </c>
      <c r="T481" s="6">
        <f t="shared" ca="1" si="333"/>
        <v>0</v>
      </c>
      <c r="U481" s="6">
        <f t="shared" ca="1" si="334"/>
        <v>0</v>
      </c>
      <c r="V481" s="6">
        <f t="shared" ca="1" si="335"/>
        <v>0</v>
      </c>
      <c r="W481" s="6">
        <f t="shared" ca="1" si="336"/>
        <v>0</v>
      </c>
      <c r="X481" s="8">
        <f t="shared" ca="1" si="337"/>
        <v>0</v>
      </c>
      <c r="Y481" s="8">
        <f t="shared" ca="1" si="338"/>
        <v>0</v>
      </c>
      <c r="Z481" s="61" t="e">
        <f ca="1">MATCH(P481,AC463:AC482,0)</f>
        <v>#N/A</v>
      </c>
      <c r="AB481">
        <v>19</v>
      </c>
      <c r="AC481" s="81" t="str">
        <f ca="1">INDEX(P463:P482,MATCH(LARGE(Y463:Y482,AB481),Y463:Y482,0))</f>
        <v>Atlethic Club</v>
      </c>
      <c r="AD481" s="85">
        <f ca="1">LOOKUP(AC481,P463:P482,Q463:Q482)</f>
        <v>0</v>
      </c>
      <c r="AE481" s="6">
        <f ca="1">LOOKUP(AC481,P463:P482,R463:R482)</f>
        <v>0</v>
      </c>
      <c r="AF481" s="6">
        <f ca="1">LOOKUP(AC481,P463:P482,S463:S482)</f>
        <v>0</v>
      </c>
      <c r="AG481" s="6">
        <f ca="1">LOOKUP(AC481,P463:P482,T463:T482)</f>
        <v>0</v>
      </c>
      <c r="AH481" s="6">
        <f ca="1">LOOKUP(AC481,P463:P482,U463:U482)</f>
        <v>0</v>
      </c>
      <c r="AI481" s="6">
        <f ca="1">LOOKUP(AC481,P463:P482,V463:V482)</f>
        <v>0</v>
      </c>
      <c r="AJ481" s="6">
        <f ca="1">LOOKUP(AC481,P463:P482,W463:W482)</f>
        <v>0</v>
      </c>
      <c r="AK481" s="8">
        <f ca="1">LOOKUP(AC481,P463:P482,X463:X482)</f>
        <v>0</v>
      </c>
      <c r="AL481" s="8">
        <f ca="1">LOOKUP(AC481,P463:P482,Y463:Y482)</f>
        <v>0</v>
      </c>
    </row>
    <row r="482" spans="5:38" ht="15.75" thickBot="1" x14ac:dyDescent="0.3">
      <c r="E482" s="82" t="str">
        <f t="shared" si="339"/>
        <v>Valencia C.F.</v>
      </c>
      <c r="F482" s="86">
        <f ca="1">SUMIF(INDIRECT(F462),'1-Configuracion'!E482,INDIRECT(G462))+SUMIF(INDIRECT(H462),'1-Configuracion'!E482,INDIRECT(I462))</f>
        <v>0</v>
      </c>
      <c r="G482" s="34">
        <f ca="1">SUMIF(INDIRECT(F462),'1-Configuracion'!E482,INDIRECT(J462))+SUMIF(INDIRECT(H462),'1-Configuracion'!E482,INDIRECT(J462))</f>
        <v>0</v>
      </c>
      <c r="H482" s="34">
        <f t="shared" ca="1" si="340"/>
        <v>0</v>
      </c>
      <c r="I482" s="34">
        <f t="shared" ca="1" si="341"/>
        <v>0</v>
      </c>
      <c r="J482" s="34">
        <f t="shared" ca="1" si="342"/>
        <v>0</v>
      </c>
      <c r="K482" s="34">
        <f ca="1">SUMIF(INDIRECT(F462),'1-Configuracion'!E482,INDIRECT(K462))+SUMIF(INDIRECT(H462),'1-Configuracion'!E482,INDIRECT(L462))</f>
        <v>0</v>
      </c>
      <c r="L482" s="34">
        <f ca="1">SUMIF(INDIRECT(F462),'1-Configuracion'!E482,INDIRECT(L462))+SUMIF(INDIRECT(H462),'1-Configuracion'!E482,INDIRECT(K462))</f>
        <v>0</v>
      </c>
      <c r="M482" s="101">
        <f t="shared" ca="1" si="343"/>
        <v>0</v>
      </c>
      <c r="N482" s="57">
        <f t="shared" ca="1" si="344"/>
        <v>0</v>
      </c>
      <c r="P482" s="82" t="str">
        <f t="shared" si="345"/>
        <v>Valencia C.F.</v>
      </c>
      <c r="Q482" s="86">
        <f t="shared" ca="1" si="346"/>
        <v>0</v>
      </c>
      <c r="R482" s="34">
        <f t="shared" ca="1" si="331"/>
        <v>0</v>
      </c>
      <c r="S482" s="34">
        <f t="shared" ca="1" si="332"/>
        <v>0</v>
      </c>
      <c r="T482" s="34">
        <f t="shared" ca="1" si="333"/>
        <v>0</v>
      </c>
      <c r="U482" s="34">
        <f t="shared" ca="1" si="334"/>
        <v>0</v>
      </c>
      <c r="V482" s="34">
        <f t="shared" ca="1" si="335"/>
        <v>0</v>
      </c>
      <c r="W482" s="34">
        <f t="shared" ca="1" si="336"/>
        <v>0</v>
      </c>
      <c r="X482" s="37">
        <f t="shared" ca="1" si="337"/>
        <v>0</v>
      </c>
      <c r="Y482" s="37">
        <f t="shared" ca="1" si="338"/>
        <v>0</v>
      </c>
      <c r="Z482" s="61" t="e">
        <f ca="1">MATCH(P482,AC463:AC482,0)</f>
        <v>#N/A</v>
      </c>
      <c r="AB482">
        <v>20</v>
      </c>
      <c r="AC482" s="82" t="str">
        <f ca="1">INDEX(P463:P482,MATCH(LARGE(Y463:Y482,AB482),Y463:Y482,0))</f>
        <v>Atlethic Club</v>
      </c>
      <c r="AD482" s="86">
        <f ca="1">LOOKUP(AC482,P463:P482,Q463:Q482)</f>
        <v>0</v>
      </c>
      <c r="AE482" s="34">
        <f ca="1">LOOKUP(AC482,P463:P482,R463:R482)</f>
        <v>0</v>
      </c>
      <c r="AF482" s="34">
        <f ca="1">LOOKUP(AC482,P463:P482,S463:S482)</f>
        <v>0</v>
      </c>
      <c r="AG482" s="34">
        <f ca="1">LOOKUP(AC482,P463:P482,T463:T482)</f>
        <v>0</v>
      </c>
      <c r="AH482" s="34">
        <f ca="1">LOOKUP(AC482,P463:P482,U463:U482)</f>
        <v>0</v>
      </c>
      <c r="AI482" s="34">
        <f ca="1">LOOKUP(AC482,P463:P482,V463:V482)</f>
        <v>0</v>
      </c>
      <c r="AJ482" s="34">
        <f ca="1">LOOKUP(AC482,P463:P482,W463:W482)</f>
        <v>0</v>
      </c>
      <c r="AK482" s="37">
        <f ca="1">LOOKUP(AC482,P463:P482,X463:X482)</f>
        <v>0</v>
      </c>
      <c r="AL482" s="37">
        <f ca="1">LOOKUP(AC482,P463:P482,Y463:Y482)</f>
        <v>0</v>
      </c>
    </row>
    <row r="483" spans="5:38" ht="15.75" thickBot="1" x14ac:dyDescent="0.3"/>
    <row r="484" spans="5:38" ht="15.75" thickBot="1" x14ac:dyDescent="0.3">
      <c r="E484" s="88">
        <v>22</v>
      </c>
      <c r="F484" s="95" t="s">
        <v>21</v>
      </c>
      <c r="G484" s="95" t="s">
        <v>22</v>
      </c>
      <c r="H484" s="95" t="s">
        <v>23</v>
      </c>
      <c r="I484" s="95" t="s">
        <v>24</v>
      </c>
      <c r="J484" s="95" t="s">
        <v>25</v>
      </c>
      <c r="K484" s="95" t="s">
        <v>26</v>
      </c>
      <c r="L484" s="95" t="s">
        <v>27</v>
      </c>
      <c r="M484" s="96" t="s">
        <v>135</v>
      </c>
      <c r="N484" s="98" t="s">
        <v>136</v>
      </c>
      <c r="P484" s="88">
        <f>E484</f>
        <v>22</v>
      </c>
      <c r="Q484" s="89" t="s">
        <v>21</v>
      </c>
      <c r="R484" s="87" t="s">
        <v>22</v>
      </c>
      <c r="S484" s="83" t="s">
        <v>23</v>
      </c>
      <c r="T484" s="83" t="s">
        <v>24</v>
      </c>
      <c r="U484" s="83" t="s">
        <v>25</v>
      </c>
      <c r="V484" s="83" t="s">
        <v>26</v>
      </c>
      <c r="W484" s="83" t="s">
        <v>27</v>
      </c>
      <c r="X484" s="84" t="s">
        <v>135</v>
      </c>
      <c r="Y484" s="84" t="s">
        <v>136</v>
      </c>
      <c r="AC484" s="88">
        <f>P484</f>
        <v>22</v>
      </c>
      <c r="AD484" s="89" t="s">
        <v>21</v>
      </c>
      <c r="AE484" s="87" t="s">
        <v>22</v>
      </c>
      <c r="AF484" s="83" t="s">
        <v>23</v>
      </c>
      <c r="AG484" s="83" t="s">
        <v>24</v>
      </c>
      <c r="AH484" s="83" t="s">
        <v>25</v>
      </c>
      <c r="AI484" s="83" t="s">
        <v>26</v>
      </c>
      <c r="AJ484" s="83" t="s">
        <v>27</v>
      </c>
      <c r="AK484" s="84" t="s">
        <v>135</v>
      </c>
      <c r="AL484" s="84" t="s">
        <v>136</v>
      </c>
    </row>
    <row r="485" spans="5:38" ht="15.75" thickBot="1" x14ac:dyDescent="0.3">
      <c r="E485" s="91"/>
      <c r="F485" s="93" t="str">
        <f>'1-Rangos'!C22</f>
        <v>'1-Jornadas'!P80:P89</v>
      </c>
      <c r="G485" s="93" t="str">
        <f>'1-Rangos'!D22</f>
        <v>'1-Jornadas'!N80:N89</v>
      </c>
      <c r="H485" s="93" t="str">
        <f>'1-Rangos'!E22</f>
        <v>'1-Jornadas'!S80:S89</v>
      </c>
      <c r="I485" s="93" t="str">
        <f>'1-Rangos'!F22</f>
        <v>'1-Jornadas'!U80:U89</v>
      </c>
      <c r="J485" s="93" t="str">
        <f>'1-Rangos'!G22</f>
        <v>'1-Jornadas'!M80:M89</v>
      </c>
      <c r="K485" s="93" t="str">
        <f>'1-Rangos'!H22</f>
        <v>'1-Jornadas'!Q80:Q89</v>
      </c>
      <c r="L485" s="93" t="str">
        <f>'1-Rangos'!I22</f>
        <v>'1-Jornadas'!R80:R89</v>
      </c>
      <c r="M485" s="91"/>
      <c r="N485" s="91"/>
    </row>
    <row r="486" spans="5:38" x14ac:dyDescent="0.25">
      <c r="E486" s="81" t="str">
        <f>E463</f>
        <v>Atlethic Club</v>
      </c>
      <c r="F486" s="97">
        <f ca="1">SUMIF(INDIRECT(F485),'1-Configuracion'!E486,INDIRECT(G485))+SUMIF(INDIRECT(H485),'1-Configuracion'!E486,INDIRECT(I485))</f>
        <v>0</v>
      </c>
      <c r="G486" s="94">
        <f ca="1">SUMIF(INDIRECT(F485),'1-Configuracion'!E486,INDIRECT(J485))+SUMIF(INDIRECT(H485),'1-Configuracion'!E486,INDIRECT(J485))</f>
        <v>0</v>
      </c>
      <c r="H486" s="94">
        <f ca="1">IF(G486&gt;0,IF(F486=3,1,0),0)</f>
        <v>0</v>
      </c>
      <c r="I486" s="94">
        <f ca="1">IF(G486&gt;0,IF(F486=1,1,0),0)</f>
        <v>0</v>
      </c>
      <c r="J486" s="94">
        <f ca="1">IF(G486&gt;0,IF(F486=0,1,0),0)</f>
        <v>0</v>
      </c>
      <c r="K486" s="94">
        <f ca="1">SUMIF(INDIRECT(F485),'1-Configuracion'!E486,INDIRECT(K485))+SUMIF(INDIRECT(H485),'1-Configuracion'!E486,INDIRECT(L485))</f>
        <v>0</v>
      </c>
      <c r="L486" s="94">
        <f ca="1">SUMIF(INDIRECT(F485),'1-Configuracion'!E486,INDIRECT(L485))+SUMIF(INDIRECT(H485),'1-Configuracion'!E486,INDIRECT(K485))</f>
        <v>0</v>
      </c>
      <c r="M486" s="99">
        <f ca="1">K486-L486</f>
        <v>0</v>
      </c>
      <c r="N486" s="102">
        <f ca="1">F486*1000+M486*100+K486</f>
        <v>0</v>
      </c>
      <c r="P486" s="81" t="str">
        <f>E486</f>
        <v>Atlethic Club</v>
      </c>
      <c r="Q486" s="85">
        <f ca="1">F486+Q463</f>
        <v>0</v>
      </c>
      <c r="R486" s="6">
        <f t="shared" ref="R486:R505" ca="1" si="347">G486+R463</f>
        <v>0</v>
      </c>
      <c r="S486" s="6">
        <f t="shared" ref="S486:S505" ca="1" si="348">H486+S463</f>
        <v>0</v>
      </c>
      <c r="T486" s="6">
        <f t="shared" ref="T486:T505" ca="1" si="349">I486+T463</f>
        <v>0</v>
      </c>
      <c r="U486" s="6">
        <f t="shared" ref="U486:U505" ca="1" si="350">J486+U463</f>
        <v>0</v>
      </c>
      <c r="V486" s="6">
        <f t="shared" ref="V486:V505" ca="1" si="351">K486+V463</f>
        <v>0</v>
      </c>
      <c r="W486" s="6">
        <f t="shared" ref="W486:W505" ca="1" si="352">L486+W463</f>
        <v>0</v>
      </c>
      <c r="X486" s="8">
        <f t="shared" ref="X486:X505" ca="1" si="353">M486+X463</f>
        <v>0</v>
      </c>
      <c r="Y486" s="8">
        <f t="shared" ref="Y486:Y505" ca="1" si="354">N486+Y463</f>
        <v>0</v>
      </c>
      <c r="Z486" s="61">
        <f ca="1">MATCH(P486,AC486:AC505,0)</f>
        <v>1</v>
      </c>
      <c r="AB486">
        <v>1</v>
      </c>
      <c r="AC486" s="81" t="str">
        <f ca="1">INDEX(P486:P505,MATCH(LARGE(Y486:Y505,AB486),Y486:Y505,0))</f>
        <v>Atlethic Club</v>
      </c>
      <c r="AD486" s="85">
        <f ca="1">LOOKUP(AC486,P486:P505,Q486:Q505)</f>
        <v>0</v>
      </c>
      <c r="AE486" s="6">
        <f ca="1">LOOKUP(AC486,P486:P505,R486:R505)</f>
        <v>0</v>
      </c>
      <c r="AF486" s="6">
        <f ca="1">LOOKUP(AC486,P486:P505,S486:S505)</f>
        <v>0</v>
      </c>
      <c r="AG486" s="6">
        <f ca="1">LOOKUP(AC486,P486:P505,T486:T505)</f>
        <v>0</v>
      </c>
      <c r="AH486" s="6">
        <f ca="1">LOOKUP(AC486,P486:P505,U486:U505)</f>
        <v>0</v>
      </c>
      <c r="AI486" s="6">
        <f ca="1">LOOKUP(AC486,P486:P505,V486:V505)</f>
        <v>0</v>
      </c>
      <c r="AJ486" s="6">
        <f ca="1">LOOKUP(AC486,P486:P505,W486:W505)</f>
        <v>0</v>
      </c>
      <c r="AK486" s="8">
        <f ca="1">LOOKUP(AC486,P486:P505,X486:X505)</f>
        <v>0</v>
      </c>
      <c r="AL486" s="8">
        <f ca="1">LOOKUP(AC486,P486:P505,Y486:Y505)</f>
        <v>0</v>
      </c>
    </row>
    <row r="487" spans="5:38" x14ac:dyDescent="0.25">
      <c r="E487" s="81" t="str">
        <f t="shared" ref="E487:E505" si="355">E464</f>
        <v>Atlético Madrid</v>
      </c>
      <c r="F487" s="85">
        <f ca="1">SUMIF(INDIRECT(F485),'1-Configuracion'!E487,INDIRECT(G485))+SUMIF(INDIRECT(H485),'1-Configuracion'!E487,INDIRECT(I485))</f>
        <v>0</v>
      </c>
      <c r="G487" s="6">
        <f ca="1">SUMIF(INDIRECT(F485),'1-Configuracion'!E487,INDIRECT(J485))+SUMIF(INDIRECT(H485),'1-Configuracion'!E487,INDIRECT(J485))</f>
        <v>0</v>
      </c>
      <c r="H487" s="6">
        <f t="shared" ref="H487:H505" ca="1" si="356">IF(G487&gt;0,IF(F487=3,1,0),0)</f>
        <v>0</v>
      </c>
      <c r="I487" s="6">
        <f t="shared" ref="I487:I505" ca="1" si="357">IF(G487&gt;0,IF(F487=1,1,0),0)</f>
        <v>0</v>
      </c>
      <c r="J487" s="6">
        <f t="shared" ref="J487:J505" ca="1" si="358">IF(G487&gt;0,IF(F487=0,1,0),0)</f>
        <v>0</v>
      </c>
      <c r="K487" s="6">
        <f ca="1">SUMIF(INDIRECT(F485),'1-Configuracion'!E487,INDIRECT(K485))+SUMIF(INDIRECT(H485),'1-Configuracion'!E487,INDIRECT(L485))</f>
        <v>0</v>
      </c>
      <c r="L487" s="6">
        <f ca="1">SUMIF(INDIRECT(F485),'1-Configuracion'!E487,INDIRECT(L485))+SUMIF(INDIRECT(H485),'1-Configuracion'!E487,INDIRECT(K485))</f>
        <v>0</v>
      </c>
      <c r="M487" s="100">
        <f t="shared" ref="M487:M505" ca="1" si="359">K487-L487</f>
        <v>0</v>
      </c>
      <c r="N487" s="56">
        <f t="shared" ref="N487:N505" ca="1" si="360">F487*1000+M487*100+K487</f>
        <v>0</v>
      </c>
      <c r="P487" s="81" t="str">
        <f t="shared" ref="P487:P505" si="361">E487</f>
        <v>Atlético Madrid</v>
      </c>
      <c r="Q487" s="85">
        <f t="shared" ref="Q487:Q505" ca="1" si="362">F487+Q464</f>
        <v>0</v>
      </c>
      <c r="R487" s="6">
        <f t="shared" ca="1" si="347"/>
        <v>0</v>
      </c>
      <c r="S487" s="6">
        <f t="shared" ca="1" si="348"/>
        <v>0</v>
      </c>
      <c r="T487" s="6">
        <f t="shared" ca="1" si="349"/>
        <v>0</v>
      </c>
      <c r="U487" s="6">
        <f t="shared" ca="1" si="350"/>
        <v>0</v>
      </c>
      <c r="V487" s="6">
        <f t="shared" ca="1" si="351"/>
        <v>0</v>
      </c>
      <c r="W487" s="6">
        <f t="shared" ca="1" si="352"/>
        <v>0</v>
      </c>
      <c r="X487" s="8">
        <f t="shared" ca="1" si="353"/>
        <v>0</v>
      </c>
      <c r="Y487" s="8">
        <f t="shared" ca="1" si="354"/>
        <v>0</v>
      </c>
      <c r="Z487" s="61" t="e">
        <f ca="1">MATCH(P487,AC486:AC505,0)</f>
        <v>#N/A</v>
      </c>
      <c r="AB487">
        <v>2</v>
      </c>
      <c r="AC487" s="81" t="str">
        <f ca="1">INDEX(P486:P505,MATCH(LARGE(Y486:Y505,AB487),Y486:Y505,0))</f>
        <v>Atlethic Club</v>
      </c>
      <c r="AD487" s="85">
        <f ca="1">LOOKUP(AC487,P486:P505,Q486:Q505)</f>
        <v>0</v>
      </c>
      <c r="AE487" s="6">
        <f ca="1">LOOKUP(AC487,P486:P505,R486:R505)</f>
        <v>0</v>
      </c>
      <c r="AF487" s="6">
        <f ca="1">LOOKUP(AC487,P486:P505,S486:S505)</f>
        <v>0</v>
      </c>
      <c r="AG487" s="6">
        <f ca="1">LOOKUP(AC487,P486:P505,T486:T505)</f>
        <v>0</v>
      </c>
      <c r="AH487" s="6">
        <f ca="1">LOOKUP(AC487,P486:P505,U486:U505)</f>
        <v>0</v>
      </c>
      <c r="AI487" s="6">
        <f ca="1">LOOKUP(AC487,P486:P505,V486:V505)</f>
        <v>0</v>
      </c>
      <c r="AJ487" s="6">
        <f ca="1">LOOKUP(AC487,P486:P505,W486:W505)</f>
        <v>0</v>
      </c>
      <c r="AK487" s="8">
        <f ca="1">LOOKUP(AC487,P486:P505,X486:X505)</f>
        <v>0</v>
      </c>
      <c r="AL487" s="8">
        <f ca="1">LOOKUP(AC487,P486:P505,Y486:Y505)</f>
        <v>0</v>
      </c>
    </row>
    <row r="488" spans="5:38" x14ac:dyDescent="0.25">
      <c r="E488" s="81" t="str">
        <f t="shared" si="355"/>
        <v>C.A. Osasuna</v>
      </c>
      <c r="F488" s="85">
        <f ca="1">SUMIF(INDIRECT(F485),'1-Configuracion'!E488,INDIRECT(G485))+SUMIF(INDIRECT(H485),'1-Configuracion'!E488,INDIRECT(I485))</f>
        <v>0</v>
      </c>
      <c r="G488" s="6">
        <f ca="1">SUMIF(INDIRECT(F485),'1-Configuracion'!E488,INDIRECT(J485))+SUMIF(INDIRECT(H485),'1-Configuracion'!E488,INDIRECT(J485))</f>
        <v>0</v>
      </c>
      <c r="H488" s="6">
        <f t="shared" ca="1" si="356"/>
        <v>0</v>
      </c>
      <c r="I488" s="6">
        <f t="shared" ca="1" si="357"/>
        <v>0</v>
      </c>
      <c r="J488" s="6">
        <f t="shared" ca="1" si="358"/>
        <v>0</v>
      </c>
      <c r="K488" s="6">
        <f ca="1">SUMIF(INDIRECT(F485),'1-Configuracion'!E488,INDIRECT(K485))+SUMIF(INDIRECT(H485),'1-Configuracion'!E488,INDIRECT(L485))</f>
        <v>0</v>
      </c>
      <c r="L488" s="6">
        <f ca="1">SUMIF(INDIRECT(F485),'1-Configuracion'!E488,INDIRECT(L485))+SUMIF(INDIRECT(H485),'1-Configuracion'!E488,INDIRECT(K485))</f>
        <v>0</v>
      </c>
      <c r="M488" s="100">
        <f t="shared" ca="1" si="359"/>
        <v>0</v>
      </c>
      <c r="N488" s="56">
        <f t="shared" ca="1" si="360"/>
        <v>0</v>
      </c>
      <c r="P488" s="81" t="str">
        <f t="shared" si="361"/>
        <v>C.A. Osasuna</v>
      </c>
      <c r="Q488" s="85">
        <f t="shared" ca="1" si="362"/>
        <v>0</v>
      </c>
      <c r="R488" s="6">
        <f t="shared" ca="1" si="347"/>
        <v>0</v>
      </c>
      <c r="S488" s="6">
        <f t="shared" ca="1" si="348"/>
        <v>0</v>
      </c>
      <c r="T488" s="6">
        <f t="shared" ca="1" si="349"/>
        <v>0</v>
      </c>
      <c r="U488" s="6">
        <f t="shared" ca="1" si="350"/>
        <v>0</v>
      </c>
      <c r="V488" s="6">
        <f t="shared" ca="1" si="351"/>
        <v>0</v>
      </c>
      <c r="W488" s="6">
        <f t="shared" ca="1" si="352"/>
        <v>0</v>
      </c>
      <c r="X488" s="8">
        <f t="shared" ca="1" si="353"/>
        <v>0</v>
      </c>
      <c r="Y488" s="8">
        <f t="shared" ca="1" si="354"/>
        <v>0</v>
      </c>
      <c r="Z488" s="61" t="e">
        <f ca="1">MATCH(P488,AC486:AC505,0)</f>
        <v>#N/A</v>
      </c>
      <c r="AB488">
        <v>3</v>
      </c>
      <c r="AC488" s="81" t="str">
        <f ca="1">INDEX(P486:P505,MATCH(LARGE(Y486:Y505,AB488),Y486:Y505,0))</f>
        <v>Atlethic Club</v>
      </c>
      <c r="AD488" s="85">
        <f ca="1">LOOKUP(AC488,P486:P505,Q486:Q505)</f>
        <v>0</v>
      </c>
      <c r="AE488" s="6">
        <f ca="1">LOOKUP(AC488,P486:P505,R486:R505)</f>
        <v>0</v>
      </c>
      <c r="AF488" s="6">
        <f ca="1">LOOKUP(AC488,P486:P505,S486:S505)</f>
        <v>0</v>
      </c>
      <c r="AG488" s="6">
        <f ca="1">LOOKUP(AC488,P486:P505,T486:T505)</f>
        <v>0</v>
      </c>
      <c r="AH488" s="6">
        <f ca="1">LOOKUP(AC488,P486:P505,U486:U505)</f>
        <v>0</v>
      </c>
      <c r="AI488" s="6">
        <f ca="1">LOOKUP(AC488,P486:P505,V486:V505)</f>
        <v>0</v>
      </c>
      <c r="AJ488" s="6">
        <f ca="1">LOOKUP(AC488,P486:P505,W486:W505)</f>
        <v>0</v>
      </c>
      <c r="AK488" s="8">
        <f ca="1">LOOKUP(AC488,P486:P505,X486:X505)</f>
        <v>0</v>
      </c>
      <c r="AL488" s="8">
        <f ca="1">LOOKUP(AC488,P486:P505,Y486:Y505)</f>
        <v>0</v>
      </c>
    </row>
    <row r="489" spans="5:38" x14ac:dyDescent="0.25">
      <c r="E489" s="81" t="str">
        <f t="shared" si="355"/>
        <v>Celta de Vigo</v>
      </c>
      <c r="F489" s="85">
        <f ca="1">SUMIF(INDIRECT(F485),'1-Configuracion'!E489,INDIRECT(G485))+SUMIF(INDIRECT(H485),'1-Configuracion'!E489,INDIRECT(I485))</f>
        <v>0</v>
      </c>
      <c r="G489" s="6">
        <f ca="1">SUMIF(INDIRECT(F485),'1-Configuracion'!E489,INDIRECT(J485))+SUMIF(INDIRECT(H485),'1-Configuracion'!E489,INDIRECT(J485))</f>
        <v>0</v>
      </c>
      <c r="H489" s="6">
        <f t="shared" ca="1" si="356"/>
        <v>0</v>
      </c>
      <c r="I489" s="6">
        <f t="shared" ca="1" si="357"/>
        <v>0</v>
      </c>
      <c r="J489" s="6">
        <f t="shared" ca="1" si="358"/>
        <v>0</v>
      </c>
      <c r="K489" s="6">
        <f ca="1">SUMIF(INDIRECT(F485),'1-Configuracion'!E489,INDIRECT(K485))+SUMIF(INDIRECT(H485),'1-Configuracion'!E489,INDIRECT(L485))</f>
        <v>0</v>
      </c>
      <c r="L489" s="6">
        <f ca="1">SUMIF(INDIRECT(F485),'1-Configuracion'!E489,INDIRECT(L485))+SUMIF(INDIRECT(H485),'1-Configuracion'!E489,INDIRECT(K485))</f>
        <v>0</v>
      </c>
      <c r="M489" s="100">
        <f t="shared" ca="1" si="359"/>
        <v>0</v>
      </c>
      <c r="N489" s="56">
        <f t="shared" ca="1" si="360"/>
        <v>0</v>
      </c>
      <c r="P489" s="81" t="str">
        <f t="shared" si="361"/>
        <v>Celta de Vigo</v>
      </c>
      <c r="Q489" s="85">
        <f t="shared" ca="1" si="362"/>
        <v>0</v>
      </c>
      <c r="R489" s="6">
        <f t="shared" ca="1" si="347"/>
        <v>0</v>
      </c>
      <c r="S489" s="6">
        <f t="shared" ca="1" si="348"/>
        <v>0</v>
      </c>
      <c r="T489" s="6">
        <f t="shared" ca="1" si="349"/>
        <v>0</v>
      </c>
      <c r="U489" s="6">
        <f t="shared" ca="1" si="350"/>
        <v>0</v>
      </c>
      <c r="V489" s="6">
        <f t="shared" ca="1" si="351"/>
        <v>0</v>
      </c>
      <c r="W489" s="6">
        <f t="shared" ca="1" si="352"/>
        <v>0</v>
      </c>
      <c r="X489" s="8">
        <f t="shared" ca="1" si="353"/>
        <v>0</v>
      </c>
      <c r="Y489" s="8">
        <f t="shared" ca="1" si="354"/>
        <v>0</v>
      </c>
      <c r="Z489" s="61" t="e">
        <f ca="1">MATCH(P489,AC486:AC505,0)</f>
        <v>#N/A</v>
      </c>
      <c r="AB489">
        <v>4</v>
      </c>
      <c r="AC489" s="81" t="str">
        <f ca="1">INDEX(P486:P505,MATCH(LARGE(Y486:Y505,AB489),Y486:Y505,0))</f>
        <v>Atlethic Club</v>
      </c>
      <c r="AD489" s="85">
        <f ca="1">LOOKUP(AC489,P486:P505,Q486:Q505)</f>
        <v>0</v>
      </c>
      <c r="AE489" s="6">
        <f ca="1">LOOKUP(AC489,P486:P505,R486:R505)</f>
        <v>0</v>
      </c>
      <c r="AF489" s="6">
        <f ca="1">LOOKUP(AC489,P486:P505,S486:S505)</f>
        <v>0</v>
      </c>
      <c r="AG489" s="6">
        <f ca="1">LOOKUP(AC489,P486:P505,T486:T505)</f>
        <v>0</v>
      </c>
      <c r="AH489" s="6">
        <f ca="1">LOOKUP(AC489,P486:P505,U486:U505)</f>
        <v>0</v>
      </c>
      <c r="AI489" s="6">
        <f ca="1">LOOKUP(AC489,P486:P505,V486:V505)</f>
        <v>0</v>
      </c>
      <c r="AJ489" s="6">
        <f ca="1">LOOKUP(AC489,P486:P505,W486:W505)</f>
        <v>0</v>
      </c>
      <c r="AK489" s="8">
        <f ca="1">LOOKUP(AC489,P486:P505,X486:X505)</f>
        <v>0</v>
      </c>
      <c r="AL489" s="8">
        <f ca="1">LOOKUP(AC489,P486:P505,Y486:Y505)</f>
        <v>0</v>
      </c>
    </row>
    <row r="490" spans="5:38" x14ac:dyDescent="0.25">
      <c r="E490" s="81" t="str">
        <f t="shared" si="355"/>
        <v>Deportivo de la Coruña</v>
      </c>
      <c r="F490" s="85">
        <f ca="1">SUMIF(INDIRECT(F485),'1-Configuracion'!E490,INDIRECT(G485))+SUMIF(INDIRECT(H485),'1-Configuracion'!E490,INDIRECT(I485))</f>
        <v>0</v>
      </c>
      <c r="G490" s="6">
        <f ca="1">SUMIF(INDIRECT(F485),'1-Configuracion'!E490,INDIRECT(J485))+SUMIF(INDIRECT(H485),'1-Configuracion'!E490,INDIRECT(J485))</f>
        <v>0</v>
      </c>
      <c r="H490" s="6">
        <f t="shared" ca="1" si="356"/>
        <v>0</v>
      </c>
      <c r="I490" s="6">
        <f t="shared" ca="1" si="357"/>
        <v>0</v>
      </c>
      <c r="J490" s="6">
        <f t="shared" ca="1" si="358"/>
        <v>0</v>
      </c>
      <c r="K490" s="6">
        <f ca="1">SUMIF(INDIRECT(F485),'1-Configuracion'!E490,INDIRECT(K485))+SUMIF(INDIRECT(H485),'1-Configuracion'!E490,INDIRECT(L485))</f>
        <v>0</v>
      </c>
      <c r="L490" s="6">
        <f ca="1">SUMIF(INDIRECT(F485),'1-Configuracion'!E490,INDIRECT(L485))+SUMIF(INDIRECT(H485),'1-Configuracion'!E490,INDIRECT(K485))</f>
        <v>0</v>
      </c>
      <c r="M490" s="100">
        <f t="shared" ca="1" si="359"/>
        <v>0</v>
      </c>
      <c r="N490" s="56">
        <f t="shared" ca="1" si="360"/>
        <v>0</v>
      </c>
      <c r="P490" s="81" t="str">
        <f t="shared" si="361"/>
        <v>Deportivo de la Coruña</v>
      </c>
      <c r="Q490" s="85">
        <f t="shared" ca="1" si="362"/>
        <v>0</v>
      </c>
      <c r="R490" s="6">
        <f t="shared" ca="1" si="347"/>
        <v>0</v>
      </c>
      <c r="S490" s="6">
        <f t="shared" ca="1" si="348"/>
        <v>0</v>
      </c>
      <c r="T490" s="6">
        <f t="shared" ca="1" si="349"/>
        <v>0</v>
      </c>
      <c r="U490" s="6">
        <f t="shared" ca="1" si="350"/>
        <v>0</v>
      </c>
      <c r="V490" s="6">
        <f t="shared" ca="1" si="351"/>
        <v>0</v>
      </c>
      <c r="W490" s="6">
        <f t="shared" ca="1" si="352"/>
        <v>0</v>
      </c>
      <c r="X490" s="8">
        <f t="shared" ca="1" si="353"/>
        <v>0</v>
      </c>
      <c r="Y490" s="8">
        <f t="shared" ca="1" si="354"/>
        <v>0</v>
      </c>
      <c r="Z490" s="61" t="e">
        <f ca="1">MATCH(P490,AC486:AC505,0)</f>
        <v>#N/A</v>
      </c>
      <c r="AB490">
        <v>5</v>
      </c>
      <c r="AC490" s="81" t="str">
        <f ca="1">INDEX(P486:P505,MATCH(LARGE(Y486:Y505,AB490),Y486:Y505,0))</f>
        <v>Atlethic Club</v>
      </c>
      <c r="AD490" s="85">
        <f ca="1">LOOKUP(AC490,P486:P505,Q486:Q505)</f>
        <v>0</v>
      </c>
      <c r="AE490" s="6">
        <f ca="1">LOOKUP(AC490,P486:P505,R486:R505)</f>
        <v>0</v>
      </c>
      <c r="AF490" s="6">
        <f ca="1">LOOKUP(AC490,P486:P505,S486:S505)</f>
        <v>0</v>
      </c>
      <c r="AG490" s="6">
        <f ca="1">LOOKUP(AC490,P486:P505,T486:T505)</f>
        <v>0</v>
      </c>
      <c r="AH490" s="6">
        <f ca="1">LOOKUP(AC490,P486:P505,U486:U505)</f>
        <v>0</v>
      </c>
      <c r="AI490" s="6">
        <f ca="1">LOOKUP(AC490,P486:P505,V486:V505)</f>
        <v>0</v>
      </c>
      <c r="AJ490" s="6">
        <f ca="1">LOOKUP(AC490,P486:P505,W486:W505)</f>
        <v>0</v>
      </c>
      <c r="AK490" s="8">
        <f ca="1">LOOKUP(AC490,P486:P505,X486:X505)</f>
        <v>0</v>
      </c>
      <c r="AL490" s="8">
        <f ca="1">LOOKUP(AC490,P486:P505,Y486:Y505)</f>
        <v>0</v>
      </c>
    </row>
    <row r="491" spans="5:38" x14ac:dyDescent="0.25">
      <c r="E491" s="81" t="str">
        <f t="shared" si="355"/>
        <v>F.C. Barcelona</v>
      </c>
      <c r="F491" s="85">
        <f ca="1">SUMIF(INDIRECT(F485),'1-Configuracion'!E491,INDIRECT(G485))+SUMIF(INDIRECT(H485),'1-Configuracion'!E491,INDIRECT(I485))</f>
        <v>0</v>
      </c>
      <c r="G491" s="6">
        <f ca="1">SUMIF(INDIRECT(F485),'1-Configuracion'!E491,INDIRECT(J485))+SUMIF(INDIRECT(H485),'1-Configuracion'!E491,INDIRECT(J485))</f>
        <v>0</v>
      </c>
      <c r="H491" s="6">
        <f t="shared" ca="1" si="356"/>
        <v>0</v>
      </c>
      <c r="I491" s="6">
        <f t="shared" ca="1" si="357"/>
        <v>0</v>
      </c>
      <c r="J491" s="6">
        <f t="shared" ca="1" si="358"/>
        <v>0</v>
      </c>
      <c r="K491" s="6">
        <f ca="1">SUMIF(INDIRECT(F485),'1-Configuracion'!E491,INDIRECT(K485))+SUMIF(INDIRECT(H485),'1-Configuracion'!E491,INDIRECT(L485))</f>
        <v>0</v>
      </c>
      <c r="L491" s="6">
        <f ca="1">SUMIF(INDIRECT(F485),'1-Configuracion'!E491,INDIRECT(L485))+SUMIF(INDIRECT(H485),'1-Configuracion'!E491,INDIRECT(K485))</f>
        <v>0</v>
      </c>
      <c r="M491" s="100">
        <f t="shared" ca="1" si="359"/>
        <v>0</v>
      </c>
      <c r="N491" s="56">
        <f t="shared" ca="1" si="360"/>
        <v>0</v>
      </c>
      <c r="P491" s="81" t="str">
        <f t="shared" si="361"/>
        <v>F.C. Barcelona</v>
      </c>
      <c r="Q491" s="85">
        <f t="shared" ca="1" si="362"/>
        <v>0</v>
      </c>
      <c r="R491" s="6">
        <f t="shared" ca="1" si="347"/>
        <v>0</v>
      </c>
      <c r="S491" s="6">
        <f t="shared" ca="1" si="348"/>
        <v>0</v>
      </c>
      <c r="T491" s="6">
        <f t="shared" ca="1" si="349"/>
        <v>0</v>
      </c>
      <c r="U491" s="6">
        <f t="shared" ca="1" si="350"/>
        <v>0</v>
      </c>
      <c r="V491" s="6">
        <f t="shared" ca="1" si="351"/>
        <v>0</v>
      </c>
      <c r="W491" s="6">
        <f t="shared" ca="1" si="352"/>
        <v>0</v>
      </c>
      <c r="X491" s="8">
        <f t="shared" ca="1" si="353"/>
        <v>0</v>
      </c>
      <c r="Y491" s="8">
        <f t="shared" ca="1" si="354"/>
        <v>0</v>
      </c>
      <c r="Z491" s="61" t="e">
        <f ca="1">MATCH(P491,AC486:AC505,0)</f>
        <v>#N/A</v>
      </c>
      <c r="AB491">
        <v>6</v>
      </c>
      <c r="AC491" s="81" t="str">
        <f ca="1">INDEX(P486:P505,MATCH(LARGE(Y486:Y505,AB491),Y486:Y505,0))</f>
        <v>Atlethic Club</v>
      </c>
      <c r="AD491" s="85">
        <f ca="1">LOOKUP(AC491,P486:P505,Q486:Q505)</f>
        <v>0</v>
      </c>
      <c r="AE491" s="6">
        <f ca="1">LOOKUP(AC491,P486:P505,R486:R505)</f>
        <v>0</v>
      </c>
      <c r="AF491" s="6">
        <f ca="1">LOOKUP(AC491,P486:P505,S486:S505)</f>
        <v>0</v>
      </c>
      <c r="AG491" s="6">
        <f ca="1">LOOKUP(AC491,P486:P505,T486:T505)</f>
        <v>0</v>
      </c>
      <c r="AH491" s="6">
        <f ca="1">LOOKUP(AC491,P486:P505,U486:U505)</f>
        <v>0</v>
      </c>
      <c r="AI491" s="6">
        <f ca="1">LOOKUP(AC491,P486:P505,V486:V505)</f>
        <v>0</v>
      </c>
      <c r="AJ491" s="6">
        <f ca="1">LOOKUP(AC491,P486:P505,W486:W505)</f>
        <v>0</v>
      </c>
      <c r="AK491" s="8">
        <f ca="1">LOOKUP(AC491,P486:P505,X486:X505)</f>
        <v>0</v>
      </c>
      <c r="AL491" s="8">
        <f ca="1">LOOKUP(AC491,P486:P505,Y486:Y505)</f>
        <v>0</v>
      </c>
    </row>
    <row r="492" spans="5:38" x14ac:dyDescent="0.25">
      <c r="E492" s="81" t="str">
        <f t="shared" si="355"/>
        <v>Getafe C.F.</v>
      </c>
      <c r="F492" s="85">
        <f ca="1">SUMIF(INDIRECT(F485),'1-Configuracion'!E492,INDIRECT(G485))+SUMIF(INDIRECT(H485),'1-Configuracion'!E492,INDIRECT(I485))</f>
        <v>0</v>
      </c>
      <c r="G492" s="6">
        <f ca="1">SUMIF(INDIRECT(F485),'1-Configuracion'!E492,INDIRECT(J485))+SUMIF(INDIRECT(H485),'1-Configuracion'!E492,INDIRECT(J485))</f>
        <v>0</v>
      </c>
      <c r="H492" s="6">
        <f t="shared" ca="1" si="356"/>
        <v>0</v>
      </c>
      <c r="I492" s="6">
        <f t="shared" ca="1" si="357"/>
        <v>0</v>
      </c>
      <c r="J492" s="6">
        <f t="shared" ca="1" si="358"/>
        <v>0</v>
      </c>
      <c r="K492" s="6">
        <f ca="1">SUMIF(INDIRECT(F485),'1-Configuracion'!E492,INDIRECT(K485))+SUMIF(INDIRECT(H485),'1-Configuracion'!E492,INDIRECT(L485))</f>
        <v>0</v>
      </c>
      <c r="L492" s="6">
        <f ca="1">SUMIF(INDIRECT(F485),'1-Configuracion'!E492,INDIRECT(L485))+SUMIF(INDIRECT(H485),'1-Configuracion'!E492,INDIRECT(K485))</f>
        <v>0</v>
      </c>
      <c r="M492" s="100">
        <f t="shared" ca="1" si="359"/>
        <v>0</v>
      </c>
      <c r="N492" s="56">
        <f t="shared" ca="1" si="360"/>
        <v>0</v>
      </c>
      <c r="P492" s="81" t="str">
        <f t="shared" si="361"/>
        <v>Getafe C.F.</v>
      </c>
      <c r="Q492" s="85">
        <f t="shared" ca="1" si="362"/>
        <v>0</v>
      </c>
      <c r="R492" s="6">
        <f t="shared" ca="1" si="347"/>
        <v>0</v>
      </c>
      <c r="S492" s="6">
        <f t="shared" ca="1" si="348"/>
        <v>0</v>
      </c>
      <c r="T492" s="6">
        <f t="shared" ca="1" si="349"/>
        <v>0</v>
      </c>
      <c r="U492" s="6">
        <f t="shared" ca="1" si="350"/>
        <v>0</v>
      </c>
      <c r="V492" s="6">
        <f t="shared" ca="1" si="351"/>
        <v>0</v>
      </c>
      <c r="W492" s="6">
        <f t="shared" ca="1" si="352"/>
        <v>0</v>
      </c>
      <c r="X492" s="8">
        <f t="shared" ca="1" si="353"/>
        <v>0</v>
      </c>
      <c r="Y492" s="8">
        <f t="shared" ca="1" si="354"/>
        <v>0</v>
      </c>
      <c r="Z492" s="61" t="e">
        <f ca="1">MATCH(P492,AC486:AC505,0)</f>
        <v>#N/A</v>
      </c>
      <c r="AB492">
        <v>7</v>
      </c>
      <c r="AC492" s="81" t="str">
        <f ca="1">INDEX(P486:P505,MATCH(LARGE(Y486:Y505,AB492),Y486:Y505,0))</f>
        <v>Atlethic Club</v>
      </c>
      <c r="AD492" s="85">
        <f ca="1">LOOKUP(AC492,P486:P505,Q486:Q505)</f>
        <v>0</v>
      </c>
      <c r="AE492" s="6">
        <f ca="1">LOOKUP(AC492,P486:P505,R486:R505)</f>
        <v>0</v>
      </c>
      <c r="AF492" s="6">
        <f ca="1">LOOKUP(AC492,P486:P505,S486:S505)</f>
        <v>0</v>
      </c>
      <c r="AG492" s="6">
        <f ca="1">LOOKUP(AC492,P486:P505,T486:T505)</f>
        <v>0</v>
      </c>
      <c r="AH492" s="6">
        <f ca="1">LOOKUP(AC492,P486:P505,U486:U505)</f>
        <v>0</v>
      </c>
      <c r="AI492" s="6">
        <f ca="1">LOOKUP(AC492,P486:P505,V486:V505)</f>
        <v>0</v>
      </c>
      <c r="AJ492" s="6">
        <f ca="1">LOOKUP(AC492,P486:P505,W486:W505)</f>
        <v>0</v>
      </c>
      <c r="AK492" s="8">
        <f ca="1">LOOKUP(AC492,P486:P505,X486:X505)</f>
        <v>0</v>
      </c>
      <c r="AL492" s="8">
        <f ca="1">LOOKUP(AC492,P486:P505,Y486:Y505)</f>
        <v>0</v>
      </c>
    </row>
    <row r="493" spans="5:38" x14ac:dyDescent="0.25">
      <c r="E493" s="81" t="str">
        <f t="shared" si="355"/>
        <v>Granada C.F.</v>
      </c>
      <c r="F493" s="85">
        <f ca="1">SUMIF(INDIRECT(F485),'1-Configuracion'!E493,INDIRECT(G485))+SUMIF(INDIRECT(H485),'1-Configuracion'!E493,INDIRECT(I485))</f>
        <v>0</v>
      </c>
      <c r="G493" s="6">
        <f ca="1">SUMIF(INDIRECT(F485),'1-Configuracion'!E493,INDIRECT(J485))+SUMIF(INDIRECT(H485),'1-Configuracion'!E493,INDIRECT(J485))</f>
        <v>0</v>
      </c>
      <c r="H493" s="6">
        <f t="shared" ca="1" si="356"/>
        <v>0</v>
      </c>
      <c r="I493" s="6">
        <f t="shared" ca="1" si="357"/>
        <v>0</v>
      </c>
      <c r="J493" s="6">
        <f t="shared" ca="1" si="358"/>
        <v>0</v>
      </c>
      <c r="K493" s="6">
        <f ca="1">SUMIF(INDIRECT(F485),'1-Configuracion'!E493,INDIRECT(K485))+SUMIF(INDIRECT(H485),'1-Configuracion'!E493,INDIRECT(L485))</f>
        <v>0</v>
      </c>
      <c r="L493" s="6">
        <f ca="1">SUMIF(INDIRECT(F485),'1-Configuracion'!E493,INDIRECT(L485))+SUMIF(INDIRECT(H485),'1-Configuracion'!E493,INDIRECT(K485))</f>
        <v>0</v>
      </c>
      <c r="M493" s="100">
        <f t="shared" ca="1" si="359"/>
        <v>0</v>
      </c>
      <c r="N493" s="56">
        <f t="shared" ca="1" si="360"/>
        <v>0</v>
      </c>
      <c r="P493" s="81" t="str">
        <f t="shared" si="361"/>
        <v>Granada C.F.</v>
      </c>
      <c r="Q493" s="85">
        <f t="shared" ca="1" si="362"/>
        <v>0</v>
      </c>
      <c r="R493" s="6">
        <f t="shared" ca="1" si="347"/>
        <v>0</v>
      </c>
      <c r="S493" s="6">
        <f t="shared" ca="1" si="348"/>
        <v>0</v>
      </c>
      <c r="T493" s="6">
        <f t="shared" ca="1" si="349"/>
        <v>0</v>
      </c>
      <c r="U493" s="6">
        <f t="shared" ca="1" si="350"/>
        <v>0</v>
      </c>
      <c r="V493" s="6">
        <f t="shared" ca="1" si="351"/>
        <v>0</v>
      </c>
      <c r="W493" s="6">
        <f t="shared" ca="1" si="352"/>
        <v>0</v>
      </c>
      <c r="X493" s="8">
        <f t="shared" ca="1" si="353"/>
        <v>0</v>
      </c>
      <c r="Y493" s="8">
        <f t="shared" ca="1" si="354"/>
        <v>0</v>
      </c>
      <c r="Z493" s="61" t="e">
        <f ca="1">MATCH(P493,AC486:AC505,0)</f>
        <v>#N/A</v>
      </c>
      <c r="AB493">
        <v>8</v>
      </c>
      <c r="AC493" s="81" t="str">
        <f ca="1">INDEX(P486:P505,MATCH(LARGE(Y486:Y505,AB493),Y486:Y505,0))</f>
        <v>Atlethic Club</v>
      </c>
      <c r="AD493" s="85">
        <f ca="1">LOOKUP(AC493,P486:P505,Q486:Q505)</f>
        <v>0</v>
      </c>
      <c r="AE493" s="6">
        <f ca="1">LOOKUP(AC493,P486:P505,R486:R505)</f>
        <v>0</v>
      </c>
      <c r="AF493" s="6">
        <f ca="1">LOOKUP(AC493,P486:P505,S486:S505)</f>
        <v>0</v>
      </c>
      <c r="AG493" s="6">
        <f ca="1">LOOKUP(AC493,P486:P505,T486:T505)</f>
        <v>0</v>
      </c>
      <c r="AH493" s="6">
        <f ca="1">LOOKUP(AC493,P486:P505,U486:U505)</f>
        <v>0</v>
      </c>
      <c r="AI493" s="6">
        <f ca="1">LOOKUP(AC493,P486:P505,V486:V505)</f>
        <v>0</v>
      </c>
      <c r="AJ493" s="6">
        <f ca="1">LOOKUP(AC493,P486:P505,W486:W505)</f>
        <v>0</v>
      </c>
      <c r="AK493" s="8">
        <f ca="1">LOOKUP(AC493,P486:P505,X486:X505)</f>
        <v>0</v>
      </c>
      <c r="AL493" s="8">
        <f ca="1">LOOKUP(AC493,P486:P505,Y486:Y505)</f>
        <v>0</v>
      </c>
    </row>
    <row r="494" spans="5:38" x14ac:dyDescent="0.25">
      <c r="E494" s="81" t="str">
        <f t="shared" si="355"/>
        <v>Levante U.D.</v>
      </c>
      <c r="F494" s="85">
        <f ca="1">SUMIF(INDIRECT(F485),'1-Configuracion'!E494,INDIRECT(G485))+SUMIF(INDIRECT(H485),'1-Configuracion'!E494,INDIRECT(I485))</f>
        <v>0</v>
      </c>
      <c r="G494" s="6">
        <f ca="1">SUMIF(INDIRECT(F485),'1-Configuracion'!E494,INDIRECT(J485))+SUMIF(INDIRECT(H485),'1-Configuracion'!E494,INDIRECT(J485))</f>
        <v>0</v>
      </c>
      <c r="H494" s="6">
        <f t="shared" ca="1" si="356"/>
        <v>0</v>
      </c>
      <c r="I494" s="6">
        <f t="shared" ca="1" si="357"/>
        <v>0</v>
      </c>
      <c r="J494" s="6">
        <f t="shared" ca="1" si="358"/>
        <v>0</v>
      </c>
      <c r="K494" s="6">
        <f ca="1">SUMIF(INDIRECT(F485),'1-Configuracion'!E494,INDIRECT(K485))+SUMIF(INDIRECT(H485),'1-Configuracion'!E494,INDIRECT(L485))</f>
        <v>0</v>
      </c>
      <c r="L494" s="6">
        <f ca="1">SUMIF(INDIRECT(F485),'1-Configuracion'!E494,INDIRECT(L485))+SUMIF(INDIRECT(H485),'1-Configuracion'!E494,INDIRECT(K485))</f>
        <v>0</v>
      </c>
      <c r="M494" s="100">
        <f t="shared" ca="1" si="359"/>
        <v>0</v>
      </c>
      <c r="N494" s="56">
        <f t="shared" ca="1" si="360"/>
        <v>0</v>
      </c>
      <c r="P494" s="81" t="str">
        <f t="shared" si="361"/>
        <v>Levante U.D.</v>
      </c>
      <c r="Q494" s="85">
        <f t="shared" ca="1" si="362"/>
        <v>0</v>
      </c>
      <c r="R494" s="6">
        <f t="shared" ca="1" si="347"/>
        <v>0</v>
      </c>
      <c r="S494" s="6">
        <f t="shared" ca="1" si="348"/>
        <v>0</v>
      </c>
      <c r="T494" s="6">
        <f t="shared" ca="1" si="349"/>
        <v>0</v>
      </c>
      <c r="U494" s="6">
        <f t="shared" ca="1" si="350"/>
        <v>0</v>
      </c>
      <c r="V494" s="6">
        <f t="shared" ca="1" si="351"/>
        <v>0</v>
      </c>
      <c r="W494" s="6">
        <f t="shared" ca="1" si="352"/>
        <v>0</v>
      </c>
      <c r="X494" s="8">
        <f t="shared" ca="1" si="353"/>
        <v>0</v>
      </c>
      <c r="Y494" s="8">
        <f t="shared" ca="1" si="354"/>
        <v>0</v>
      </c>
      <c r="Z494" s="61" t="e">
        <f ca="1">MATCH(P494,AC486:AC505,0)</f>
        <v>#N/A</v>
      </c>
      <c r="AB494">
        <v>9</v>
      </c>
      <c r="AC494" s="81" t="str">
        <f ca="1">INDEX(P486:P505,MATCH(LARGE(Y486:Y505,AB494),Y486:Y505,0))</f>
        <v>Atlethic Club</v>
      </c>
      <c r="AD494" s="85">
        <f ca="1">LOOKUP(AC494,P486:P505,Q486:Q505)</f>
        <v>0</v>
      </c>
      <c r="AE494" s="6">
        <f ca="1">LOOKUP(AC494,P486:P505,R486:R505)</f>
        <v>0</v>
      </c>
      <c r="AF494" s="6">
        <f ca="1">LOOKUP(AC494,P486:P505,S486:S505)</f>
        <v>0</v>
      </c>
      <c r="AG494" s="6">
        <f ca="1">LOOKUP(AC494,P486:P505,T486:T505)</f>
        <v>0</v>
      </c>
      <c r="AH494" s="6">
        <f ca="1">LOOKUP(AC494,P486:P505,U486:U505)</f>
        <v>0</v>
      </c>
      <c r="AI494" s="6">
        <f ca="1">LOOKUP(AC494,P486:P505,V486:V505)</f>
        <v>0</v>
      </c>
      <c r="AJ494" s="6">
        <f ca="1">LOOKUP(AC494,P486:P505,W486:W505)</f>
        <v>0</v>
      </c>
      <c r="AK494" s="8">
        <f ca="1">LOOKUP(AC494,P486:P505,X486:X505)</f>
        <v>0</v>
      </c>
      <c r="AL494" s="8">
        <f ca="1">LOOKUP(AC494,P486:P505,Y486:Y505)</f>
        <v>0</v>
      </c>
    </row>
    <row r="495" spans="5:38" x14ac:dyDescent="0.25">
      <c r="E495" s="81" t="str">
        <f t="shared" si="355"/>
        <v>Málaga C.F.</v>
      </c>
      <c r="F495" s="85">
        <f ca="1">SUMIF(INDIRECT(F485),'1-Configuracion'!E495,INDIRECT(G485))+SUMIF(INDIRECT(H485),'1-Configuracion'!E495,INDIRECT(I485))</f>
        <v>0</v>
      </c>
      <c r="G495" s="6">
        <f ca="1">SUMIF(INDIRECT(F485),'1-Configuracion'!E495,INDIRECT(J485))+SUMIF(INDIRECT(H485),'1-Configuracion'!E495,INDIRECT(J485))</f>
        <v>0</v>
      </c>
      <c r="H495" s="6">
        <f t="shared" ca="1" si="356"/>
        <v>0</v>
      </c>
      <c r="I495" s="6">
        <f t="shared" ca="1" si="357"/>
        <v>0</v>
      </c>
      <c r="J495" s="6">
        <f t="shared" ca="1" si="358"/>
        <v>0</v>
      </c>
      <c r="K495" s="6">
        <f ca="1">SUMIF(INDIRECT(F485),'1-Configuracion'!E495,INDIRECT(K485))+SUMIF(INDIRECT(H485),'1-Configuracion'!E495,INDIRECT(L485))</f>
        <v>0</v>
      </c>
      <c r="L495" s="6">
        <f ca="1">SUMIF(INDIRECT(F485),'1-Configuracion'!E495,INDIRECT(L485))+SUMIF(INDIRECT(H485),'1-Configuracion'!E495,INDIRECT(K485))</f>
        <v>0</v>
      </c>
      <c r="M495" s="100">
        <f t="shared" ca="1" si="359"/>
        <v>0</v>
      </c>
      <c r="N495" s="56">
        <f t="shared" ca="1" si="360"/>
        <v>0</v>
      </c>
      <c r="P495" s="81" t="str">
        <f t="shared" si="361"/>
        <v>Málaga C.F.</v>
      </c>
      <c r="Q495" s="85">
        <f t="shared" ca="1" si="362"/>
        <v>0</v>
      </c>
      <c r="R495" s="6">
        <f t="shared" ca="1" si="347"/>
        <v>0</v>
      </c>
      <c r="S495" s="6">
        <f t="shared" ca="1" si="348"/>
        <v>0</v>
      </c>
      <c r="T495" s="6">
        <f t="shared" ca="1" si="349"/>
        <v>0</v>
      </c>
      <c r="U495" s="6">
        <f t="shared" ca="1" si="350"/>
        <v>0</v>
      </c>
      <c r="V495" s="6">
        <f t="shared" ca="1" si="351"/>
        <v>0</v>
      </c>
      <c r="W495" s="6">
        <f t="shared" ca="1" si="352"/>
        <v>0</v>
      </c>
      <c r="X495" s="8">
        <f t="shared" ca="1" si="353"/>
        <v>0</v>
      </c>
      <c r="Y495" s="8">
        <f t="shared" ca="1" si="354"/>
        <v>0</v>
      </c>
      <c r="Z495" s="61" t="e">
        <f ca="1">MATCH(P495,AC486:AC505,0)</f>
        <v>#N/A</v>
      </c>
      <c r="AB495">
        <v>10</v>
      </c>
      <c r="AC495" s="81" t="str">
        <f ca="1">INDEX(P486:P505,MATCH(LARGE(Y486:Y505,AB495),Y486:Y505,0))</f>
        <v>Atlethic Club</v>
      </c>
      <c r="AD495" s="85">
        <f ca="1">LOOKUP(AC495,P486:P505,Q486:Q505)</f>
        <v>0</v>
      </c>
      <c r="AE495" s="6">
        <f ca="1">LOOKUP(AC495,P486:P505,R486:R505)</f>
        <v>0</v>
      </c>
      <c r="AF495" s="6">
        <f ca="1">LOOKUP(AC495,P486:P505,S486:S505)</f>
        <v>0</v>
      </c>
      <c r="AG495" s="6">
        <f ca="1">LOOKUP(AC495,P486:P505,T486:T505)</f>
        <v>0</v>
      </c>
      <c r="AH495" s="6">
        <f ca="1">LOOKUP(AC495,P486:P505,U486:U505)</f>
        <v>0</v>
      </c>
      <c r="AI495" s="6">
        <f ca="1">LOOKUP(AC495,P486:P505,V486:V505)</f>
        <v>0</v>
      </c>
      <c r="AJ495" s="6">
        <f ca="1">LOOKUP(AC495,P486:P505,W486:W505)</f>
        <v>0</v>
      </c>
      <c r="AK495" s="8">
        <f ca="1">LOOKUP(AC495,P486:P505,X486:X505)</f>
        <v>0</v>
      </c>
      <c r="AL495" s="8">
        <f ca="1">LOOKUP(AC495,P486:P505,Y486:Y505)</f>
        <v>0</v>
      </c>
    </row>
    <row r="496" spans="5:38" x14ac:dyDescent="0.25">
      <c r="E496" s="81" t="str">
        <f t="shared" si="355"/>
        <v>R.C.D. Español</v>
      </c>
      <c r="F496" s="85">
        <f ca="1">SUMIF(INDIRECT(F485),'1-Configuracion'!E496,INDIRECT(G485))+SUMIF(INDIRECT(H485),'1-Configuracion'!E496,INDIRECT(I485))</f>
        <v>0</v>
      </c>
      <c r="G496" s="6">
        <f ca="1">SUMIF(INDIRECT(F485),'1-Configuracion'!E496,INDIRECT(J485))+SUMIF(INDIRECT(H485),'1-Configuracion'!E496,INDIRECT(J485))</f>
        <v>0</v>
      </c>
      <c r="H496" s="6">
        <f t="shared" ca="1" si="356"/>
        <v>0</v>
      </c>
      <c r="I496" s="6">
        <f t="shared" ca="1" si="357"/>
        <v>0</v>
      </c>
      <c r="J496" s="6">
        <f t="shared" ca="1" si="358"/>
        <v>0</v>
      </c>
      <c r="K496" s="6">
        <f ca="1">SUMIF(INDIRECT(F485),'1-Configuracion'!E496,INDIRECT(K485))+SUMIF(INDIRECT(H485),'1-Configuracion'!E496,INDIRECT(L485))</f>
        <v>0</v>
      </c>
      <c r="L496" s="6">
        <f ca="1">SUMIF(INDIRECT(F485),'1-Configuracion'!E496,INDIRECT(L485))+SUMIF(INDIRECT(H485),'1-Configuracion'!E496,INDIRECT(K485))</f>
        <v>0</v>
      </c>
      <c r="M496" s="100">
        <f t="shared" ca="1" si="359"/>
        <v>0</v>
      </c>
      <c r="N496" s="56">
        <f t="shared" ca="1" si="360"/>
        <v>0</v>
      </c>
      <c r="P496" s="81" t="str">
        <f t="shared" si="361"/>
        <v>R.C.D. Español</v>
      </c>
      <c r="Q496" s="85">
        <f t="shared" ca="1" si="362"/>
        <v>0</v>
      </c>
      <c r="R496" s="6">
        <f t="shared" ca="1" si="347"/>
        <v>0</v>
      </c>
      <c r="S496" s="6">
        <f t="shared" ca="1" si="348"/>
        <v>0</v>
      </c>
      <c r="T496" s="6">
        <f t="shared" ca="1" si="349"/>
        <v>0</v>
      </c>
      <c r="U496" s="6">
        <f t="shared" ca="1" si="350"/>
        <v>0</v>
      </c>
      <c r="V496" s="6">
        <f t="shared" ca="1" si="351"/>
        <v>0</v>
      </c>
      <c r="W496" s="6">
        <f t="shared" ca="1" si="352"/>
        <v>0</v>
      </c>
      <c r="X496" s="8">
        <f t="shared" ca="1" si="353"/>
        <v>0</v>
      </c>
      <c r="Y496" s="8">
        <f t="shared" ca="1" si="354"/>
        <v>0</v>
      </c>
      <c r="Z496" s="61" t="e">
        <f ca="1">MATCH(P496,AC486:AC505,0)</f>
        <v>#N/A</v>
      </c>
      <c r="AB496">
        <v>11</v>
      </c>
      <c r="AC496" s="81" t="str">
        <f ca="1">INDEX(P486:P505,MATCH(LARGE(Y486:Y505,AB496),Y486:Y505,0))</f>
        <v>Atlethic Club</v>
      </c>
      <c r="AD496" s="85">
        <f ca="1">LOOKUP(AC496,P486:P505,Q486:Q505)</f>
        <v>0</v>
      </c>
      <c r="AE496" s="6">
        <f ca="1">LOOKUP(AC496,P486:P505,R486:R505)</f>
        <v>0</v>
      </c>
      <c r="AF496" s="6">
        <f ca="1">LOOKUP(AC496,P486:P505,S486:S505)</f>
        <v>0</v>
      </c>
      <c r="AG496" s="6">
        <f ca="1">LOOKUP(AC496,P486:P505,T486:T505)</f>
        <v>0</v>
      </c>
      <c r="AH496" s="6">
        <f ca="1">LOOKUP(AC496,P486:P505,U486:U505)</f>
        <v>0</v>
      </c>
      <c r="AI496" s="6">
        <f ca="1">LOOKUP(AC496,P486:P505,V486:V505)</f>
        <v>0</v>
      </c>
      <c r="AJ496" s="6">
        <f ca="1">LOOKUP(AC496,P486:P505,W486:W505)</f>
        <v>0</v>
      </c>
      <c r="AK496" s="8">
        <f ca="1">LOOKUP(AC496,P486:P505,X486:X505)</f>
        <v>0</v>
      </c>
      <c r="AL496" s="8">
        <f ca="1">LOOKUP(AC496,P486:P505,Y486:Y505)</f>
        <v>0</v>
      </c>
    </row>
    <row r="497" spans="5:38" x14ac:dyDescent="0.25">
      <c r="E497" s="81" t="str">
        <f t="shared" si="355"/>
        <v>R.C.D.Mallorca</v>
      </c>
      <c r="F497" s="85">
        <f ca="1">SUMIF(INDIRECT(F485),'1-Configuracion'!E497,INDIRECT(G485))+SUMIF(INDIRECT(H485),'1-Configuracion'!E497,INDIRECT(I485))</f>
        <v>0</v>
      </c>
      <c r="G497" s="6">
        <f ca="1">SUMIF(INDIRECT(F485),'1-Configuracion'!E497,INDIRECT(J485))+SUMIF(INDIRECT(H485),'1-Configuracion'!E497,INDIRECT(J485))</f>
        <v>0</v>
      </c>
      <c r="H497" s="6">
        <f t="shared" ca="1" si="356"/>
        <v>0</v>
      </c>
      <c r="I497" s="6">
        <f t="shared" ca="1" si="357"/>
        <v>0</v>
      </c>
      <c r="J497" s="6">
        <f t="shared" ca="1" si="358"/>
        <v>0</v>
      </c>
      <c r="K497" s="6">
        <f ca="1">SUMIF(INDIRECT(F485),'1-Configuracion'!E497,INDIRECT(K485))+SUMIF(INDIRECT(H485),'1-Configuracion'!E497,INDIRECT(L485))</f>
        <v>0</v>
      </c>
      <c r="L497" s="6">
        <f ca="1">SUMIF(INDIRECT(F485),'1-Configuracion'!E497,INDIRECT(L485))+SUMIF(INDIRECT(H485),'1-Configuracion'!E497,INDIRECT(K485))</f>
        <v>0</v>
      </c>
      <c r="M497" s="100">
        <f t="shared" ca="1" si="359"/>
        <v>0</v>
      </c>
      <c r="N497" s="56">
        <f t="shared" ca="1" si="360"/>
        <v>0</v>
      </c>
      <c r="P497" s="81" t="str">
        <f t="shared" si="361"/>
        <v>R.C.D.Mallorca</v>
      </c>
      <c r="Q497" s="85">
        <f t="shared" ca="1" si="362"/>
        <v>0</v>
      </c>
      <c r="R497" s="6">
        <f t="shared" ca="1" si="347"/>
        <v>0</v>
      </c>
      <c r="S497" s="6">
        <f t="shared" ca="1" si="348"/>
        <v>0</v>
      </c>
      <c r="T497" s="6">
        <f t="shared" ca="1" si="349"/>
        <v>0</v>
      </c>
      <c r="U497" s="6">
        <f t="shared" ca="1" si="350"/>
        <v>0</v>
      </c>
      <c r="V497" s="6">
        <f t="shared" ca="1" si="351"/>
        <v>0</v>
      </c>
      <c r="W497" s="6">
        <f t="shared" ca="1" si="352"/>
        <v>0</v>
      </c>
      <c r="X497" s="8">
        <f t="shared" ca="1" si="353"/>
        <v>0</v>
      </c>
      <c r="Y497" s="8">
        <f t="shared" ca="1" si="354"/>
        <v>0</v>
      </c>
      <c r="Z497" s="61" t="e">
        <f ca="1">MATCH(P497,AC486:AC505,0)</f>
        <v>#N/A</v>
      </c>
      <c r="AB497">
        <v>12</v>
      </c>
      <c r="AC497" s="81" t="str">
        <f ca="1">INDEX(P486:P505,MATCH(LARGE(Y486:Y505,AB497),Y486:Y505,0))</f>
        <v>Atlethic Club</v>
      </c>
      <c r="AD497" s="85">
        <f ca="1">LOOKUP(AC497,P486:P505,Q486:Q505)</f>
        <v>0</v>
      </c>
      <c r="AE497" s="6">
        <f ca="1">LOOKUP(AC497,P486:P505,R486:R505)</f>
        <v>0</v>
      </c>
      <c r="AF497" s="6">
        <f ca="1">LOOKUP(AC497,P486:P505,S486:S505)</f>
        <v>0</v>
      </c>
      <c r="AG497" s="6">
        <f ca="1">LOOKUP(AC497,P486:P505,T486:T505)</f>
        <v>0</v>
      </c>
      <c r="AH497" s="6">
        <f ca="1">LOOKUP(AC497,P486:P505,U486:U505)</f>
        <v>0</v>
      </c>
      <c r="AI497" s="6">
        <f ca="1">LOOKUP(AC497,P486:P505,V486:V505)</f>
        <v>0</v>
      </c>
      <c r="AJ497" s="6">
        <f ca="1">LOOKUP(AC497,P486:P505,W486:W505)</f>
        <v>0</v>
      </c>
      <c r="AK497" s="8">
        <f ca="1">LOOKUP(AC497,P486:P505,X486:X505)</f>
        <v>0</v>
      </c>
      <c r="AL497" s="8">
        <f ca="1">LOOKUP(AC497,P486:P505,Y486:Y505)</f>
        <v>0</v>
      </c>
    </row>
    <row r="498" spans="5:38" x14ac:dyDescent="0.25">
      <c r="E498" s="81" t="str">
        <f t="shared" si="355"/>
        <v>Rayo Vallecano</v>
      </c>
      <c r="F498" s="85">
        <f ca="1">SUMIF(INDIRECT(F485),'1-Configuracion'!E498,INDIRECT(G485))+SUMIF(INDIRECT(H485),'1-Configuracion'!E498,INDIRECT(I485))</f>
        <v>0</v>
      </c>
      <c r="G498" s="6">
        <f ca="1">SUMIF(INDIRECT(F485),'1-Configuracion'!E498,INDIRECT(J485))+SUMIF(INDIRECT(H485),'1-Configuracion'!E498,INDIRECT(J485))</f>
        <v>0</v>
      </c>
      <c r="H498" s="6">
        <f t="shared" ca="1" si="356"/>
        <v>0</v>
      </c>
      <c r="I498" s="6">
        <f t="shared" ca="1" si="357"/>
        <v>0</v>
      </c>
      <c r="J498" s="6">
        <f t="shared" ca="1" si="358"/>
        <v>0</v>
      </c>
      <c r="K498" s="6">
        <f ca="1">SUMIF(INDIRECT(F485),'1-Configuracion'!E498,INDIRECT(K485))+SUMIF(INDIRECT(H485),'1-Configuracion'!E498,INDIRECT(L485))</f>
        <v>0</v>
      </c>
      <c r="L498" s="6">
        <f ca="1">SUMIF(INDIRECT(F485),'1-Configuracion'!E498,INDIRECT(L485))+SUMIF(INDIRECT(H485),'1-Configuracion'!E498,INDIRECT(K485))</f>
        <v>0</v>
      </c>
      <c r="M498" s="100">
        <f t="shared" ca="1" si="359"/>
        <v>0</v>
      </c>
      <c r="N498" s="56">
        <f t="shared" ca="1" si="360"/>
        <v>0</v>
      </c>
      <c r="P498" s="81" t="str">
        <f t="shared" si="361"/>
        <v>Rayo Vallecano</v>
      </c>
      <c r="Q498" s="85">
        <f t="shared" ca="1" si="362"/>
        <v>0</v>
      </c>
      <c r="R498" s="6">
        <f t="shared" ca="1" si="347"/>
        <v>0</v>
      </c>
      <c r="S498" s="6">
        <f t="shared" ca="1" si="348"/>
        <v>0</v>
      </c>
      <c r="T498" s="6">
        <f t="shared" ca="1" si="349"/>
        <v>0</v>
      </c>
      <c r="U498" s="6">
        <f t="shared" ca="1" si="350"/>
        <v>0</v>
      </c>
      <c r="V498" s="6">
        <f t="shared" ca="1" si="351"/>
        <v>0</v>
      </c>
      <c r="W498" s="6">
        <f t="shared" ca="1" si="352"/>
        <v>0</v>
      </c>
      <c r="X498" s="8">
        <f t="shared" ca="1" si="353"/>
        <v>0</v>
      </c>
      <c r="Y498" s="8">
        <f t="shared" ca="1" si="354"/>
        <v>0</v>
      </c>
      <c r="Z498" s="61" t="e">
        <f ca="1">MATCH(P498,AC486:AC505,0)</f>
        <v>#N/A</v>
      </c>
      <c r="AB498">
        <v>13</v>
      </c>
      <c r="AC498" s="81" t="str">
        <f ca="1">INDEX(P486:P505,MATCH(LARGE(Y486:Y505,AB498),Y486:Y505,0))</f>
        <v>Atlethic Club</v>
      </c>
      <c r="AD498" s="85">
        <f ca="1">LOOKUP(AC498,P486:P505,Q486:Q505)</f>
        <v>0</v>
      </c>
      <c r="AE498" s="6">
        <f ca="1">LOOKUP(AC498,P486:P505,R486:R505)</f>
        <v>0</v>
      </c>
      <c r="AF498" s="6">
        <f ca="1">LOOKUP(AC498,P486:P505,S486:S505)</f>
        <v>0</v>
      </c>
      <c r="AG498" s="6">
        <f ca="1">LOOKUP(AC498,P486:P505,T486:T505)</f>
        <v>0</v>
      </c>
      <c r="AH498" s="6">
        <f ca="1">LOOKUP(AC498,P486:P505,U486:U505)</f>
        <v>0</v>
      </c>
      <c r="AI498" s="6">
        <f ca="1">LOOKUP(AC498,P486:P505,V486:V505)</f>
        <v>0</v>
      </c>
      <c r="AJ498" s="6">
        <f ca="1">LOOKUP(AC498,P486:P505,W486:W505)</f>
        <v>0</v>
      </c>
      <c r="AK498" s="8">
        <f ca="1">LOOKUP(AC498,P486:P505,X486:X505)</f>
        <v>0</v>
      </c>
      <c r="AL498" s="8">
        <f ca="1">LOOKUP(AC498,P486:P505,Y486:Y505)</f>
        <v>0</v>
      </c>
    </row>
    <row r="499" spans="5:38" x14ac:dyDescent="0.25">
      <c r="E499" s="81" t="str">
        <f t="shared" si="355"/>
        <v>Real Betis Balompié</v>
      </c>
      <c r="F499" s="85">
        <f ca="1">SUMIF(INDIRECT(F485),'1-Configuracion'!E499,INDIRECT(G485))+SUMIF(INDIRECT(H485),'1-Configuracion'!E499,INDIRECT(I485))</f>
        <v>0</v>
      </c>
      <c r="G499" s="6">
        <f ca="1">SUMIF(INDIRECT(F485),'1-Configuracion'!E499,INDIRECT(J485))+SUMIF(INDIRECT(H485),'1-Configuracion'!E499,INDIRECT(J485))</f>
        <v>0</v>
      </c>
      <c r="H499" s="6">
        <f t="shared" ca="1" si="356"/>
        <v>0</v>
      </c>
      <c r="I499" s="6">
        <f t="shared" ca="1" si="357"/>
        <v>0</v>
      </c>
      <c r="J499" s="6">
        <f t="shared" ca="1" si="358"/>
        <v>0</v>
      </c>
      <c r="K499" s="6">
        <f ca="1">SUMIF(INDIRECT(F485),'1-Configuracion'!E499,INDIRECT(K485))+SUMIF(INDIRECT(H485),'1-Configuracion'!E499,INDIRECT(L485))</f>
        <v>0</v>
      </c>
      <c r="L499" s="6">
        <f ca="1">SUMIF(INDIRECT(F485),'1-Configuracion'!E499,INDIRECT(L485))+SUMIF(INDIRECT(H485),'1-Configuracion'!E499,INDIRECT(K485))</f>
        <v>0</v>
      </c>
      <c r="M499" s="100">
        <f t="shared" ca="1" si="359"/>
        <v>0</v>
      </c>
      <c r="N499" s="56">
        <f t="shared" ca="1" si="360"/>
        <v>0</v>
      </c>
      <c r="P499" s="81" t="str">
        <f t="shared" si="361"/>
        <v>Real Betis Balompié</v>
      </c>
      <c r="Q499" s="85">
        <f t="shared" ca="1" si="362"/>
        <v>0</v>
      </c>
      <c r="R499" s="6">
        <f t="shared" ca="1" si="347"/>
        <v>0</v>
      </c>
      <c r="S499" s="6">
        <f t="shared" ca="1" si="348"/>
        <v>0</v>
      </c>
      <c r="T499" s="6">
        <f t="shared" ca="1" si="349"/>
        <v>0</v>
      </c>
      <c r="U499" s="6">
        <f t="shared" ca="1" si="350"/>
        <v>0</v>
      </c>
      <c r="V499" s="6">
        <f t="shared" ca="1" si="351"/>
        <v>0</v>
      </c>
      <c r="W499" s="6">
        <f t="shared" ca="1" si="352"/>
        <v>0</v>
      </c>
      <c r="X499" s="8">
        <f t="shared" ca="1" si="353"/>
        <v>0</v>
      </c>
      <c r="Y499" s="8">
        <f t="shared" ca="1" si="354"/>
        <v>0</v>
      </c>
      <c r="Z499" s="61" t="e">
        <f ca="1">MATCH(P499,AC486:AC505,0)</f>
        <v>#N/A</v>
      </c>
      <c r="AB499">
        <v>14</v>
      </c>
      <c r="AC499" s="81" t="str">
        <f ca="1">INDEX(P486:P505,MATCH(LARGE(Y486:Y505,AB499),Y486:Y505,0))</f>
        <v>Atlethic Club</v>
      </c>
      <c r="AD499" s="85">
        <f ca="1">LOOKUP(AC499,P486:P505,Q486:Q505)</f>
        <v>0</v>
      </c>
      <c r="AE499" s="6">
        <f ca="1">LOOKUP(AC499,P486:P505,R486:R505)</f>
        <v>0</v>
      </c>
      <c r="AF499" s="6">
        <f ca="1">LOOKUP(AC499,P486:P505,S486:S505)</f>
        <v>0</v>
      </c>
      <c r="AG499" s="6">
        <f ca="1">LOOKUP(AC499,P486:P505,T486:T505)</f>
        <v>0</v>
      </c>
      <c r="AH499" s="6">
        <f ca="1">LOOKUP(AC499,P486:P505,U486:U505)</f>
        <v>0</v>
      </c>
      <c r="AI499" s="6">
        <f ca="1">LOOKUP(AC499,P486:P505,V486:V505)</f>
        <v>0</v>
      </c>
      <c r="AJ499" s="6">
        <f ca="1">LOOKUP(AC499,P486:P505,W486:W505)</f>
        <v>0</v>
      </c>
      <c r="AK499" s="8">
        <f ca="1">LOOKUP(AC499,P486:P505,X486:X505)</f>
        <v>0</v>
      </c>
      <c r="AL499" s="8">
        <f ca="1">LOOKUP(AC499,P486:P505,Y486:Y505)</f>
        <v>0</v>
      </c>
    </row>
    <row r="500" spans="5:38" x14ac:dyDescent="0.25">
      <c r="E500" s="81" t="str">
        <f t="shared" si="355"/>
        <v>Real Madrid</v>
      </c>
      <c r="F500" s="85">
        <f ca="1">SUMIF(INDIRECT(F485),'1-Configuracion'!E500,INDIRECT(G485))+SUMIF(INDIRECT(H485),'1-Configuracion'!E500,INDIRECT(I485))</f>
        <v>0</v>
      </c>
      <c r="G500" s="6">
        <f ca="1">SUMIF(INDIRECT(F485),'1-Configuracion'!E500,INDIRECT(J485))+SUMIF(INDIRECT(H485),'1-Configuracion'!E500,INDIRECT(J485))</f>
        <v>0</v>
      </c>
      <c r="H500" s="6">
        <f t="shared" ca="1" si="356"/>
        <v>0</v>
      </c>
      <c r="I500" s="6">
        <f t="shared" ca="1" si="357"/>
        <v>0</v>
      </c>
      <c r="J500" s="6">
        <f t="shared" ca="1" si="358"/>
        <v>0</v>
      </c>
      <c r="K500" s="6">
        <f ca="1">SUMIF(INDIRECT(F485),'1-Configuracion'!E500,INDIRECT(K485))+SUMIF(INDIRECT(H485),'1-Configuracion'!E500,INDIRECT(L485))</f>
        <v>0</v>
      </c>
      <c r="L500" s="6">
        <f ca="1">SUMIF(INDIRECT(F485),'1-Configuracion'!E500,INDIRECT(L485))+SUMIF(INDIRECT(H485),'1-Configuracion'!E500,INDIRECT(K485))</f>
        <v>0</v>
      </c>
      <c r="M500" s="100">
        <f t="shared" ca="1" si="359"/>
        <v>0</v>
      </c>
      <c r="N500" s="56">
        <f t="shared" ca="1" si="360"/>
        <v>0</v>
      </c>
      <c r="P500" s="81" t="str">
        <f t="shared" si="361"/>
        <v>Real Madrid</v>
      </c>
      <c r="Q500" s="85">
        <f t="shared" ca="1" si="362"/>
        <v>0</v>
      </c>
      <c r="R500" s="6">
        <f t="shared" ca="1" si="347"/>
        <v>0</v>
      </c>
      <c r="S500" s="6">
        <f t="shared" ca="1" si="348"/>
        <v>0</v>
      </c>
      <c r="T500" s="6">
        <f t="shared" ca="1" si="349"/>
        <v>0</v>
      </c>
      <c r="U500" s="6">
        <f t="shared" ca="1" si="350"/>
        <v>0</v>
      </c>
      <c r="V500" s="6">
        <f t="shared" ca="1" si="351"/>
        <v>0</v>
      </c>
      <c r="W500" s="6">
        <f t="shared" ca="1" si="352"/>
        <v>0</v>
      </c>
      <c r="X500" s="8">
        <f t="shared" ca="1" si="353"/>
        <v>0</v>
      </c>
      <c r="Y500" s="8">
        <f t="shared" ca="1" si="354"/>
        <v>0</v>
      </c>
      <c r="Z500" s="61" t="e">
        <f ca="1">MATCH(P500,AC486:AC505,0)</f>
        <v>#N/A</v>
      </c>
      <c r="AB500">
        <v>15</v>
      </c>
      <c r="AC500" s="81" t="str">
        <f ca="1">INDEX(P486:P505,MATCH(LARGE(Y486:Y505,AB500),Y486:Y505,0))</f>
        <v>Atlethic Club</v>
      </c>
      <c r="AD500" s="85">
        <f ca="1">LOOKUP(AC500,P486:P505,Q486:Q505)</f>
        <v>0</v>
      </c>
      <c r="AE500" s="6">
        <f ca="1">LOOKUP(AC500,P486:P505,R486:R505)</f>
        <v>0</v>
      </c>
      <c r="AF500" s="6">
        <f ca="1">LOOKUP(AC500,P486:P505,S486:S505)</f>
        <v>0</v>
      </c>
      <c r="AG500" s="6">
        <f ca="1">LOOKUP(AC500,P486:P505,T486:T505)</f>
        <v>0</v>
      </c>
      <c r="AH500" s="6">
        <f ca="1">LOOKUP(AC500,P486:P505,U486:U505)</f>
        <v>0</v>
      </c>
      <c r="AI500" s="6">
        <f ca="1">LOOKUP(AC500,P486:P505,V486:V505)</f>
        <v>0</v>
      </c>
      <c r="AJ500" s="6">
        <f ca="1">LOOKUP(AC500,P486:P505,W486:W505)</f>
        <v>0</v>
      </c>
      <c r="AK500" s="8">
        <f ca="1">LOOKUP(AC500,P486:P505,X486:X505)</f>
        <v>0</v>
      </c>
      <c r="AL500" s="8">
        <f ca="1">LOOKUP(AC500,P486:P505,Y486:Y505)</f>
        <v>0</v>
      </c>
    </row>
    <row r="501" spans="5:38" x14ac:dyDescent="0.25">
      <c r="E501" s="81" t="str">
        <f t="shared" si="355"/>
        <v>Real Sociedad</v>
      </c>
      <c r="F501" s="85">
        <f ca="1">SUMIF(INDIRECT(F485),'1-Configuracion'!E501,INDIRECT(G485))+SUMIF(INDIRECT(H485),'1-Configuracion'!E501,INDIRECT(I485))</f>
        <v>0</v>
      </c>
      <c r="G501" s="6">
        <f ca="1">SUMIF(INDIRECT(F485),'1-Configuracion'!E501,INDIRECT(J485))+SUMIF(INDIRECT(H485),'1-Configuracion'!E501,INDIRECT(J485))</f>
        <v>0</v>
      </c>
      <c r="H501" s="6">
        <f t="shared" ca="1" si="356"/>
        <v>0</v>
      </c>
      <c r="I501" s="6">
        <f t="shared" ca="1" si="357"/>
        <v>0</v>
      </c>
      <c r="J501" s="6">
        <f t="shared" ca="1" si="358"/>
        <v>0</v>
      </c>
      <c r="K501" s="6">
        <f ca="1">SUMIF(INDIRECT(F485),'1-Configuracion'!E501,INDIRECT(K485))+SUMIF(INDIRECT(H485),'1-Configuracion'!E501,INDIRECT(L485))</f>
        <v>0</v>
      </c>
      <c r="L501" s="6">
        <f ca="1">SUMIF(INDIRECT(F485),'1-Configuracion'!E501,INDIRECT(L485))+SUMIF(INDIRECT(H485),'1-Configuracion'!E501,INDIRECT(K485))</f>
        <v>0</v>
      </c>
      <c r="M501" s="100">
        <f t="shared" ca="1" si="359"/>
        <v>0</v>
      </c>
      <c r="N501" s="56">
        <f t="shared" ca="1" si="360"/>
        <v>0</v>
      </c>
      <c r="P501" s="81" t="str">
        <f t="shared" si="361"/>
        <v>Real Sociedad</v>
      </c>
      <c r="Q501" s="85">
        <f t="shared" ca="1" si="362"/>
        <v>0</v>
      </c>
      <c r="R501" s="6">
        <f t="shared" ca="1" si="347"/>
        <v>0</v>
      </c>
      <c r="S501" s="6">
        <f t="shared" ca="1" si="348"/>
        <v>0</v>
      </c>
      <c r="T501" s="6">
        <f t="shared" ca="1" si="349"/>
        <v>0</v>
      </c>
      <c r="U501" s="6">
        <f t="shared" ca="1" si="350"/>
        <v>0</v>
      </c>
      <c r="V501" s="6">
        <f t="shared" ca="1" si="351"/>
        <v>0</v>
      </c>
      <c r="W501" s="6">
        <f t="shared" ca="1" si="352"/>
        <v>0</v>
      </c>
      <c r="X501" s="8">
        <f t="shared" ca="1" si="353"/>
        <v>0</v>
      </c>
      <c r="Y501" s="8">
        <f t="shared" ca="1" si="354"/>
        <v>0</v>
      </c>
      <c r="Z501" s="61" t="e">
        <f ca="1">MATCH(P501,AC486:AC505,0)</f>
        <v>#N/A</v>
      </c>
      <c r="AB501">
        <v>16</v>
      </c>
      <c r="AC501" s="81" t="str">
        <f ca="1">INDEX(P486:P505,MATCH(LARGE(Y486:Y505,AB501),Y486:Y505,0))</f>
        <v>Atlethic Club</v>
      </c>
      <c r="AD501" s="85">
        <f ca="1">LOOKUP(AC501,P486:P505,Q486:Q505)</f>
        <v>0</v>
      </c>
      <c r="AE501" s="6">
        <f ca="1">LOOKUP(AC501,P486:P505,R486:R505)</f>
        <v>0</v>
      </c>
      <c r="AF501" s="6">
        <f ca="1">LOOKUP(AC501,P486:P505,S486:S505)</f>
        <v>0</v>
      </c>
      <c r="AG501" s="6">
        <f ca="1">LOOKUP(AC501,P486:P505,T486:T505)</f>
        <v>0</v>
      </c>
      <c r="AH501" s="6">
        <f ca="1">LOOKUP(AC501,P486:P505,U486:U505)</f>
        <v>0</v>
      </c>
      <c r="AI501" s="6">
        <f ca="1">LOOKUP(AC501,P486:P505,V486:V505)</f>
        <v>0</v>
      </c>
      <c r="AJ501" s="6">
        <f ca="1">LOOKUP(AC501,P486:P505,W486:W505)</f>
        <v>0</v>
      </c>
      <c r="AK501" s="8">
        <f ca="1">LOOKUP(AC501,P486:P505,X486:X505)</f>
        <v>0</v>
      </c>
      <c r="AL501" s="8">
        <f ca="1">LOOKUP(AC501,P486:P505,Y486:Y505)</f>
        <v>0</v>
      </c>
    </row>
    <row r="502" spans="5:38" x14ac:dyDescent="0.25">
      <c r="E502" s="81" t="str">
        <f t="shared" si="355"/>
        <v>Real Valladolid</v>
      </c>
      <c r="F502" s="85">
        <f ca="1">SUMIF(INDIRECT(F485),'1-Configuracion'!E502,INDIRECT(G485))+SUMIF(INDIRECT(H485),'1-Configuracion'!E502,INDIRECT(I485))</f>
        <v>0</v>
      </c>
      <c r="G502" s="6">
        <f ca="1">SUMIF(INDIRECT(F485),'1-Configuracion'!E502,INDIRECT(J485))+SUMIF(INDIRECT(H485),'1-Configuracion'!E502,INDIRECT(J485))</f>
        <v>0</v>
      </c>
      <c r="H502" s="6">
        <f t="shared" ca="1" si="356"/>
        <v>0</v>
      </c>
      <c r="I502" s="6">
        <f t="shared" ca="1" si="357"/>
        <v>0</v>
      </c>
      <c r="J502" s="6">
        <f t="shared" ca="1" si="358"/>
        <v>0</v>
      </c>
      <c r="K502" s="6">
        <f ca="1">SUMIF(INDIRECT(F485),'1-Configuracion'!E502,INDIRECT(K485))+SUMIF(INDIRECT(H485),'1-Configuracion'!E502,INDIRECT(L485))</f>
        <v>0</v>
      </c>
      <c r="L502" s="6">
        <f ca="1">SUMIF(INDIRECT(F485),'1-Configuracion'!E502,INDIRECT(L485))+SUMIF(INDIRECT(H485),'1-Configuracion'!E502,INDIRECT(K485))</f>
        <v>0</v>
      </c>
      <c r="M502" s="100">
        <f t="shared" ca="1" si="359"/>
        <v>0</v>
      </c>
      <c r="N502" s="56">
        <f t="shared" ca="1" si="360"/>
        <v>0</v>
      </c>
      <c r="P502" s="81" t="str">
        <f t="shared" si="361"/>
        <v>Real Valladolid</v>
      </c>
      <c r="Q502" s="85">
        <f t="shared" ca="1" si="362"/>
        <v>0</v>
      </c>
      <c r="R502" s="6">
        <f t="shared" ca="1" si="347"/>
        <v>0</v>
      </c>
      <c r="S502" s="6">
        <f t="shared" ca="1" si="348"/>
        <v>0</v>
      </c>
      <c r="T502" s="6">
        <f t="shared" ca="1" si="349"/>
        <v>0</v>
      </c>
      <c r="U502" s="6">
        <f t="shared" ca="1" si="350"/>
        <v>0</v>
      </c>
      <c r="V502" s="6">
        <f t="shared" ca="1" si="351"/>
        <v>0</v>
      </c>
      <c r="W502" s="6">
        <f t="shared" ca="1" si="352"/>
        <v>0</v>
      </c>
      <c r="X502" s="8">
        <f t="shared" ca="1" si="353"/>
        <v>0</v>
      </c>
      <c r="Y502" s="8">
        <f t="shared" ca="1" si="354"/>
        <v>0</v>
      </c>
      <c r="Z502" s="61" t="e">
        <f ca="1">MATCH(P502,AC486:AC505,0)</f>
        <v>#N/A</v>
      </c>
      <c r="AB502">
        <v>17</v>
      </c>
      <c r="AC502" s="81" t="str">
        <f ca="1">INDEX(P486:P505,MATCH(LARGE(Y486:Y505,AB502),Y486:Y505,0))</f>
        <v>Atlethic Club</v>
      </c>
      <c r="AD502" s="85">
        <f ca="1">LOOKUP(AC502,P486:P505,Q486:Q505)</f>
        <v>0</v>
      </c>
      <c r="AE502" s="6">
        <f ca="1">LOOKUP(AC502,P486:P505,R486:R505)</f>
        <v>0</v>
      </c>
      <c r="AF502" s="6">
        <f ca="1">LOOKUP(AC502,P486:P505,S486:S505)</f>
        <v>0</v>
      </c>
      <c r="AG502" s="6">
        <f ca="1">LOOKUP(AC502,P486:P505,T486:T505)</f>
        <v>0</v>
      </c>
      <c r="AH502" s="6">
        <f ca="1">LOOKUP(AC502,P486:P505,U486:U505)</f>
        <v>0</v>
      </c>
      <c r="AI502" s="6">
        <f ca="1">LOOKUP(AC502,P486:P505,V486:V505)</f>
        <v>0</v>
      </c>
      <c r="AJ502" s="6">
        <f ca="1">LOOKUP(AC502,P486:P505,W486:W505)</f>
        <v>0</v>
      </c>
      <c r="AK502" s="8">
        <f ca="1">LOOKUP(AC502,P486:P505,X486:X505)</f>
        <v>0</v>
      </c>
      <c r="AL502" s="8">
        <f ca="1">LOOKUP(AC502,P486:P505,Y486:Y505)</f>
        <v>0</v>
      </c>
    </row>
    <row r="503" spans="5:38" x14ac:dyDescent="0.25">
      <c r="E503" s="81" t="str">
        <f t="shared" si="355"/>
        <v>Real Zaragoza</v>
      </c>
      <c r="F503" s="85">
        <f ca="1">SUMIF(INDIRECT(F485),'1-Configuracion'!E503,INDIRECT(G485))+SUMIF(INDIRECT(H485),'1-Configuracion'!E503,INDIRECT(I485))</f>
        <v>0</v>
      </c>
      <c r="G503" s="6">
        <f ca="1">SUMIF(INDIRECT(F485),'1-Configuracion'!E503,INDIRECT(J485))+SUMIF(INDIRECT(H485),'1-Configuracion'!E503,INDIRECT(J485))</f>
        <v>0</v>
      </c>
      <c r="H503" s="6">
        <f t="shared" ca="1" si="356"/>
        <v>0</v>
      </c>
      <c r="I503" s="6">
        <f t="shared" ca="1" si="357"/>
        <v>0</v>
      </c>
      <c r="J503" s="6">
        <f t="shared" ca="1" si="358"/>
        <v>0</v>
      </c>
      <c r="K503" s="6">
        <f ca="1">SUMIF(INDIRECT(F485),'1-Configuracion'!E503,INDIRECT(K485))+SUMIF(INDIRECT(H485),'1-Configuracion'!E503,INDIRECT(L485))</f>
        <v>0</v>
      </c>
      <c r="L503" s="6">
        <f ca="1">SUMIF(INDIRECT(F485),'1-Configuracion'!E503,INDIRECT(L485))+SUMIF(INDIRECT(H485),'1-Configuracion'!E503,INDIRECT(K485))</f>
        <v>0</v>
      </c>
      <c r="M503" s="100">
        <f t="shared" ca="1" si="359"/>
        <v>0</v>
      </c>
      <c r="N503" s="56">
        <f t="shared" ca="1" si="360"/>
        <v>0</v>
      </c>
      <c r="P503" s="81" t="str">
        <f t="shared" si="361"/>
        <v>Real Zaragoza</v>
      </c>
      <c r="Q503" s="85">
        <f t="shared" ca="1" si="362"/>
        <v>0</v>
      </c>
      <c r="R503" s="6">
        <f t="shared" ca="1" si="347"/>
        <v>0</v>
      </c>
      <c r="S503" s="6">
        <f t="shared" ca="1" si="348"/>
        <v>0</v>
      </c>
      <c r="T503" s="6">
        <f t="shared" ca="1" si="349"/>
        <v>0</v>
      </c>
      <c r="U503" s="6">
        <f t="shared" ca="1" si="350"/>
        <v>0</v>
      </c>
      <c r="V503" s="6">
        <f t="shared" ca="1" si="351"/>
        <v>0</v>
      </c>
      <c r="W503" s="6">
        <f t="shared" ca="1" si="352"/>
        <v>0</v>
      </c>
      <c r="X503" s="8">
        <f t="shared" ca="1" si="353"/>
        <v>0</v>
      </c>
      <c r="Y503" s="8">
        <f t="shared" ca="1" si="354"/>
        <v>0</v>
      </c>
      <c r="Z503" s="61" t="e">
        <f ca="1">MATCH(P503,AC486:AC505,0)</f>
        <v>#N/A</v>
      </c>
      <c r="AB503">
        <v>18</v>
      </c>
      <c r="AC503" s="81" t="str">
        <f ca="1">INDEX(P486:P505,MATCH(LARGE(Y486:Y505,AB503),Y486:Y505,0))</f>
        <v>Atlethic Club</v>
      </c>
      <c r="AD503" s="85">
        <f ca="1">LOOKUP(AC503,P486:P505,Q486:Q505)</f>
        <v>0</v>
      </c>
      <c r="AE503" s="6">
        <f ca="1">LOOKUP(AC503,P486:P505,R486:R505)</f>
        <v>0</v>
      </c>
      <c r="AF503" s="6">
        <f ca="1">LOOKUP(AC503,P486:P505,S486:S505)</f>
        <v>0</v>
      </c>
      <c r="AG503" s="6">
        <f ca="1">LOOKUP(AC503,P486:P505,T486:T505)</f>
        <v>0</v>
      </c>
      <c r="AH503" s="6">
        <f ca="1">LOOKUP(AC503,P486:P505,U486:U505)</f>
        <v>0</v>
      </c>
      <c r="AI503" s="6">
        <f ca="1">LOOKUP(AC503,P486:P505,V486:V505)</f>
        <v>0</v>
      </c>
      <c r="AJ503" s="6">
        <f ca="1">LOOKUP(AC503,P486:P505,W486:W505)</f>
        <v>0</v>
      </c>
      <c r="AK503" s="8">
        <f ca="1">LOOKUP(AC503,P486:P505,X486:X505)</f>
        <v>0</v>
      </c>
      <c r="AL503" s="8">
        <f ca="1">LOOKUP(AC503,P486:P505,Y486:Y505)</f>
        <v>0</v>
      </c>
    </row>
    <row r="504" spans="5:38" x14ac:dyDescent="0.25">
      <c r="E504" s="81" t="str">
        <f t="shared" si="355"/>
        <v>Sevilla F.C.</v>
      </c>
      <c r="F504" s="85">
        <f ca="1">SUMIF(INDIRECT(F485),'1-Configuracion'!E504,INDIRECT(G485))+SUMIF(INDIRECT(H485),'1-Configuracion'!E504,INDIRECT(I485))</f>
        <v>0</v>
      </c>
      <c r="G504" s="6">
        <f ca="1">SUMIF(INDIRECT(F485),'1-Configuracion'!E504,INDIRECT(J485))+SUMIF(INDIRECT(H485),'1-Configuracion'!E504,INDIRECT(J485))</f>
        <v>0</v>
      </c>
      <c r="H504" s="6">
        <f t="shared" ca="1" si="356"/>
        <v>0</v>
      </c>
      <c r="I504" s="6">
        <f t="shared" ca="1" si="357"/>
        <v>0</v>
      </c>
      <c r="J504" s="6">
        <f t="shared" ca="1" si="358"/>
        <v>0</v>
      </c>
      <c r="K504" s="6">
        <f ca="1">SUMIF(INDIRECT(F485),'1-Configuracion'!E504,INDIRECT(K485))+SUMIF(INDIRECT(H485),'1-Configuracion'!E504,INDIRECT(L485))</f>
        <v>0</v>
      </c>
      <c r="L504" s="6">
        <f ca="1">SUMIF(INDIRECT(F485),'1-Configuracion'!E504,INDIRECT(L485))+SUMIF(INDIRECT(H485),'1-Configuracion'!E504,INDIRECT(K485))</f>
        <v>0</v>
      </c>
      <c r="M504" s="100">
        <f t="shared" ca="1" si="359"/>
        <v>0</v>
      </c>
      <c r="N504" s="56">
        <f t="shared" ca="1" si="360"/>
        <v>0</v>
      </c>
      <c r="P504" s="81" t="str">
        <f t="shared" si="361"/>
        <v>Sevilla F.C.</v>
      </c>
      <c r="Q504" s="85">
        <f t="shared" ca="1" si="362"/>
        <v>0</v>
      </c>
      <c r="R504" s="6">
        <f t="shared" ca="1" si="347"/>
        <v>0</v>
      </c>
      <c r="S504" s="6">
        <f t="shared" ca="1" si="348"/>
        <v>0</v>
      </c>
      <c r="T504" s="6">
        <f t="shared" ca="1" si="349"/>
        <v>0</v>
      </c>
      <c r="U504" s="6">
        <f t="shared" ca="1" si="350"/>
        <v>0</v>
      </c>
      <c r="V504" s="6">
        <f t="shared" ca="1" si="351"/>
        <v>0</v>
      </c>
      <c r="W504" s="6">
        <f t="shared" ca="1" si="352"/>
        <v>0</v>
      </c>
      <c r="X504" s="8">
        <f t="shared" ca="1" si="353"/>
        <v>0</v>
      </c>
      <c r="Y504" s="8">
        <f t="shared" ca="1" si="354"/>
        <v>0</v>
      </c>
      <c r="Z504" s="61" t="e">
        <f ca="1">MATCH(P504,AC486:AC505,0)</f>
        <v>#N/A</v>
      </c>
      <c r="AB504">
        <v>19</v>
      </c>
      <c r="AC504" s="81" t="str">
        <f ca="1">INDEX(P486:P505,MATCH(LARGE(Y486:Y505,AB504),Y486:Y505,0))</f>
        <v>Atlethic Club</v>
      </c>
      <c r="AD504" s="85">
        <f ca="1">LOOKUP(AC504,P486:P505,Q486:Q505)</f>
        <v>0</v>
      </c>
      <c r="AE504" s="6">
        <f ca="1">LOOKUP(AC504,P486:P505,R486:R505)</f>
        <v>0</v>
      </c>
      <c r="AF504" s="6">
        <f ca="1">LOOKUP(AC504,P486:P505,S486:S505)</f>
        <v>0</v>
      </c>
      <c r="AG504" s="6">
        <f ca="1">LOOKUP(AC504,P486:P505,T486:T505)</f>
        <v>0</v>
      </c>
      <c r="AH504" s="6">
        <f ca="1">LOOKUP(AC504,P486:P505,U486:U505)</f>
        <v>0</v>
      </c>
      <c r="AI504" s="6">
        <f ca="1">LOOKUP(AC504,P486:P505,V486:V505)</f>
        <v>0</v>
      </c>
      <c r="AJ504" s="6">
        <f ca="1">LOOKUP(AC504,P486:P505,W486:W505)</f>
        <v>0</v>
      </c>
      <c r="AK504" s="8">
        <f ca="1">LOOKUP(AC504,P486:P505,X486:X505)</f>
        <v>0</v>
      </c>
      <c r="AL504" s="8">
        <f ca="1">LOOKUP(AC504,P486:P505,Y486:Y505)</f>
        <v>0</v>
      </c>
    </row>
    <row r="505" spans="5:38" ht="15.75" thickBot="1" x14ac:dyDescent="0.3">
      <c r="E505" s="82" t="str">
        <f t="shared" si="355"/>
        <v>Valencia C.F.</v>
      </c>
      <c r="F505" s="86">
        <f ca="1">SUMIF(INDIRECT(F485),'1-Configuracion'!E505,INDIRECT(G485))+SUMIF(INDIRECT(H485),'1-Configuracion'!E505,INDIRECT(I485))</f>
        <v>0</v>
      </c>
      <c r="G505" s="34">
        <f ca="1">SUMIF(INDIRECT(F485),'1-Configuracion'!E505,INDIRECT(J485))+SUMIF(INDIRECT(H485),'1-Configuracion'!E505,INDIRECT(J485))</f>
        <v>0</v>
      </c>
      <c r="H505" s="34">
        <f t="shared" ca="1" si="356"/>
        <v>0</v>
      </c>
      <c r="I505" s="34">
        <f t="shared" ca="1" si="357"/>
        <v>0</v>
      </c>
      <c r="J505" s="34">
        <f t="shared" ca="1" si="358"/>
        <v>0</v>
      </c>
      <c r="K505" s="34">
        <f ca="1">SUMIF(INDIRECT(F485),'1-Configuracion'!E505,INDIRECT(K485))+SUMIF(INDIRECT(H485),'1-Configuracion'!E505,INDIRECT(L485))</f>
        <v>0</v>
      </c>
      <c r="L505" s="34">
        <f ca="1">SUMIF(INDIRECT(F485),'1-Configuracion'!E505,INDIRECT(L485))+SUMIF(INDIRECT(H485),'1-Configuracion'!E505,INDIRECT(K485))</f>
        <v>0</v>
      </c>
      <c r="M505" s="101">
        <f t="shared" ca="1" si="359"/>
        <v>0</v>
      </c>
      <c r="N505" s="57">
        <f t="shared" ca="1" si="360"/>
        <v>0</v>
      </c>
      <c r="P505" s="82" t="str">
        <f t="shared" si="361"/>
        <v>Valencia C.F.</v>
      </c>
      <c r="Q505" s="86">
        <f t="shared" ca="1" si="362"/>
        <v>0</v>
      </c>
      <c r="R505" s="34">
        <f t="shared" ca="1" si="347"/>
        <v>0</v>
      </c>
      <c r="S505" s="34">
        <f t="shared" ca="1" si="348"/>
        <v>0</v>
      </c>
      <c r="T505" s="34">
        <f t="shared" ca="1" si="349"/>
        <v>0</v>
      </c>
      <c r="U505" s="34">
        <f t="shared" ca="1" si="350"/>
        <v>0</v>
      </c>
      <c r="V505" s="34">
        <f t="shared" ca="1" si="351"/>
        <v>0</v>
      </c>
      <c r="W505" s="34">
        <f t="shared" ca="1" si="352"/>
        <v>0</v>
      </c>
      <c r="X505" s="37">
        <f t="shared" ca="1" si="353"/>
        <v>0</v>
      </c>
      <c r="Y505" s="37">
        <f t="shared" ca="1" si="354"/>
        <v>0</v>
      </c>
      <c r="Z505" s="61" t="e">
        <f ca="1">MATCH(P505,AC486:AC505,0)</f>
        <v>#N/A</v>
      </c>
      <c r="AB505">
        <v>20</v>
      </c>
      <c r="AC505" s="82" t="str">
        <f ca="1">INDEX(P486:P505,MATCH(LARGE(Y486:Y505,AB505),Y486:Y505,0))</f>
        <v>Atlethic Club</v>
      </c>
      <c r="AD505" s="86">
        <f ca="1">LOOKUP(AC505,P486:P505,Q486:Q505)</f>
        <v>0</v>
      </c>
      <c r="AE505" s="34">
        <f ca="1">LOOKUP(AC505,P486:P505,R486:R505)</f>
        <v>0</v>
      </c>
      <c r="AF505" s="34">
        <f ca="1">LOOKUP(AC505,P486:P505,S486:S505)</f>
        <v>0</v>
      </c>
      <c r="AG505" s="34">
        <f ca="1">LOOKUP(AC505,P486:P505,T486:T505)</f>
        <v>0</v>
      </c>
      <c r="AH505" s="34">
        <f ca="1">LOOKUP(AC505,P486:P505,U486:U505)</f>
        <v>0</v>
      </c>
      <c r="AI505" s="34">
        <f ca="1">LOOKUP(AC505,P486:P505,V486:V505)</f>
        <v>0</v>
      </c>
      <c r="AJ505" s="34">
        <f ca="1">LOOKUP(AC505,P486:P505,W486:W505)</f>
        <v>0</v>
      </c>
      <c r="AK505" s="37">
        <f ca="1">LOOKUP(AC505,P486:P505,X486:X505)</f>
        <v>0</v>
      </c>
      <c r="AL505" s="37">
        <f ca="1">LOOKUP(AC505,P486:P505,Y486:Y505)</f>
        <v>0</v>
      </c>
    </row>
    <row r="506" spans="5:38" ht="15.75" thickBot="1" x14ac:dyDescent="0.3"/>
    <row r="507" spans="5:38" ht="15.75" thickBot="1" x14ac:dyDescent="0.3">
      <c r="E507" s="88">
        <v>23</v>
      </c>
      <c r="F507" s="95" t="s">
        <v>21</v>
      </c>
      <c r="G507" s="95" t="s">
        <v>22</v>
      </c>
      <c r="H507" s="95" t="s">
        <v>23</v>
      </c>
      <c r="I507" s="95" t="s">
        <v>24</v>
      </c>
      <c r="J507" s="95" t="s">
        <v>25</v>
      </c>
      <c r="K507" s="95" t="s">
        <v>26</v>
      </c>
      <c r="L507" s="95" t="s">
        <v>27</v>
      </c>
      <c r="M507" s="96" t="s">
        <v>135</v>
      </c>
      <c r="N507" s="98" t="s">
        <v>136</v>
      </c>
      <c r="P507" s="88">
        <f>E507</f>
        <v>23</v>
      </c>
      <c r="Q507" s="89" t="s">
        <v>21</v>
      </c>
      <c r="R507" s="87" t="s">
        <v>22</v>
      </c>
      <c r="S507" s="83" t="s">
        <v>23</v>
      </c>
      <c r="T507" s="83" t="s">
        <v>24</v>
      </c>
      <c r="U507" s="83" t="s">
        <v>25</v>
      </c>
      <c r="V507" s="83" t="s">
        <v>26</v>
      </c>
      <c r="W507" s="83" t="s">
        <v>27</v>
      </c>
      <c r="X507" s="84" t="s">
        <v>135</v>
      </c>
      <c r="Y507" s="84" t="s">
        <v>136</v>
      </c>
      <c r="AC507" s="88">
        <f>P507</f>
        <v>23</v>
      </c>
      <c r="AD507" s="89" t="s">
        <v>21</v>
      </c>
      <c r="AE507" s="87" t="s">
        <v>22</v>
      </c>
      <c r="AF507" s="83" t="s">
        <v>23</v>
      </c>
      <c r="AG507" s="83" t="s">
        <v>24</v>
      </c>
      <c r="AH507" s="83" t="s">
        <v>25</v>
      </c>
      <c r="AI507" s="83" t="s">
        <v>26</v>
      </c>
      <c r="AJ507" s="83" t="s">
        <v>27</v>
      </c>
      <c r="AK507" s="84" t="s">
        <v>135</v>
      </c>
      <c r="AL507" s="84" t="s">
        <v>136</v>
      </c>
    </row>
    <row r="508" spans="5:38" ht="15.75" thickBot="1" x14ac:dyDescent="0.3">
      <c r="E508" s="91"/>
      <c r="F508" s="93" t="str">
        <f>'1-Rangos'!C23</f>
        <v>'1-Jornadas'!P92:P101</v>
      </c>
      <c r="G508" s="93" t="str">
        <f>'1-Rangos'!D23</f>
        <v>'1-Jornadas'!N92:N101</v>
      </c>
      <c r="H508" s="93" t="str">
        <f>'1-Rangos'!E23</f>
        <v>'1-Jornadas'!S92:S101</v>
      </c>
      <c r="I508" s="93" t="str">
        <f>'1-Rangos'!F23</f>
        <v>'1-Jornadas'!U92:U101</v>
      </c>
      <c r="J508" s="93" t="str">
        <f>'1-Rangos'!G23</f>
        <v>'1-Jornadas'!M92:M101</v>
      </c>
      <c r="K508" s="93" t="str">
        <f>'1-Rangos'!H23</f>
        <v>'1-Jornadas'!Q92:Q101</v>
      </c>
      <c r="L508" s="93" t="str">
        <f>'1-Rangos'!I23</f>
        <v>'1-Jornadas'!R92:R101</v>
      </c>
      <c r="M508" s="91"/>
      <c r="N508" s="91"/>
    </row>
    <row r="509" spans="5:38" x14ac:dyDescent="0.25">
      <c r="E509" s="81" t="str">
        <f>E486</f>
        <v>Atlethic Club</v>
      </c>
      <c r="F509" s="97">
        <f ca="1">SUMIF(INDIRECT(F508),'1-Configuracion'!E509,INDIRECT(G508))+SUMIF(INDIRECT(H508),'1-Configuracion'!E509,INDIRECT(I508))</f>
        <v>0</v>
      </c>
      <c r="G509" s="94">
        <f ca="1">SUMIF(INDIRECT(F508),'1-Configuracion'!E509,INDIRECT(J508))+SUMIF(INDIRECT(H508),'1-Configuracion'!E509,INDIRECT(J508))</f>
        <v>0</v>
      </c>
      <c r="H509" s="94">
        <f ca="1">IF(G509&gt;0,IF(F509=3,1,0),0)</f>
        <v>0</v>
      </c>
      <c r="I509" s="94">
        <f ca="1">IF(G509&gt;0,IF(F509=1,1,0),0)</f>
        <v>0</v>
      </c>
      <c r="J509" s="94">
        <f ca="1">IF(G509&gt;0,IF(F509=0,1,0),0)</f>
        <v>0</v>
      </c>
      <c r="K509" s="94">
        <f ca="1">SUMIF(INDIRECT(F508),'1-Configuracion'!E509,INDIRECT(K508))+SUMIF(INDIRECT(H508),'1-Configuracion'!E509,INDIRECT(L508))</f>
        <v>0</v>
      </c>
      <c r="L509" s="94">
        <f ca="1">SUMIF(INDIRECT(F508),'1-Configuracion'!E509,INDIRECT(L508))+SUMIF(INDIRECT(H508),'1-Configuracion'!E509,INDIRECT(K508))</f>
        <v>0</v>
      </c>
      <c r="M509" s="99">
        <f ca="1">K509-L509</f>
        <v>0</v>
      </c>
      <c r="N509" s="102">
        <f ca="1">F509*1000+M509*100+K509</f>
        <v>0</v>
      </c>
      <c r="P509" s="81" t="str">
        <f>E509</f>
        <v>Atlethic Club</v>
      </c>
      <c r="Q509" s="85">
        <f ca="1">F509+Q486</f>
        <v>0</v>
      </c>
      <c r="R509" s="6">
        <f t="shared" ref="R509:R528" ca="1" si="363">G509+R486</f>
        <v>0</v>
      </c>
      <c r="S509" s="6">
        <f t="shared" ref="S509:S528" ca="1" si="364">H509+S486</f>
        <v>0</v>
      </c>
      <c r="T509" s="6">
        <f t="shared" ref="T509:T528" ca="1" si="365">I509+T486</f>
        <v>0</v>
      </c>
      <c r="U509" s="6">
        <f t="shared" ref="U509:U528" ca="1" si="366">J509+U486</f>
        <v>0</v>
      </c>
      <c r="V509" s="6">
        <f t="shared" ref="V509:V528" ca="1" si="367">K509+V486</f>
        <v>0</v>
      </c>
      <c r="W509" s="6">
        <f t="shared" ref="W509:W528" ca="1" si="368">L509+W486</f>
        <v>0</v>
      </c>
      <c r="X509" s="8">
        <f t="shared" ref="X509:X528" ca="1" si="369">M509+X486</f>
        <v>0</v>
      </c>
      <c r="Y509" s="8">
        <f t="shared" ref="Y509:Y528" ca="1" si="370">N509+Y486</f>
        <v>0</v>
      </c>
      <c r="Z509" s="61">
        <f ca="1">MATCH(P509,AC509:AC528,0)</f>
        <v>1</v>
      </c>
      <c r="AB509">
        <v>1</v>
      </c>
      <c r="AC509" s="81" t="str">
        <f ca="1">INDEX(P509:P528,MATCH(LARGE(Y509:Y528,AB509),Y509:Y528,0))</f>
        <v>Atlethic Club</v>
      </c>
      <c r="AD509" s="85">
        <f ca="1">LOOKUP(AC509,P509:P528,Q509:Q528)</f>
        <v>0</v>
      </c>
      <c r="AE509" s="6">
        <f ca="1">LOOKUP(AC509,P509:P528,R509:R528)</f>
        <v>0</v>
      </c>
      <c r="AF509" s="6">
        <f ca="1">LOOKUP(AC509,P509:P528,S509:S528)</f>
        <v>0</v>
      </c>
      <c r="AG509" s="6">
        <f ca="1">LOOKUP(AC509,P509:P528,T509:T528)</f>
        <v>0</v>
      </c>
      <c r="AH509" s="6">
        <f ca="1">LOOKUP(AC509,P509:P528,U509:U528)</f>
        <v>0</v>
      </c>
      <c r="AI509" s="6">
        <f ca="1">LOOKUP(AC509,P509:P528,V509:V528)</f>
        <v>0</v>
      </c>
      <c r="AJ509" s="6">
        <f ca="1">LOOKUP(AC509,P509:P528,W509:W528)</f>
        <v>0</v>
      </c>
      <c r="AK509" s="8">
        <f ca="1">LOOKUP(AC509,P509:P528,X509:X528)</f>
        <v>0</v>
      </c>
      <c r="AL509" s="8">
        <f ca="1">LOOKUP(AC509,P509:P528,Y509:Y528)</f>
        <v>0</v>
      </c>
    </row>
    <row r="510" spans="5:38" x14ac:dyDescent="0.25">
      <c r="E510" s="81" t="str">
        <f t="shared" ref="E510:E528" si="371">E487</f>
        <v>Atlético Madrid</v>
      </c>
      <c r="F510" s="85">
        <f ca="1">SUMIF(INDIRECT(F508),'1-Configuracion'!E510,INDIRECT(G508))+SUMIF(INDIRECT(H508),'1-Configuracion'!E510,INDIRECT(I508))</f>
        <v>0</v>
      </c>
      <c r="G510" s="6">
        <f ca="1">SUMIF(INDIRECT(F508),'1-Configuracion'!E510,INDIRECT(J508))+SUMIF(INDIRECT(H508),'1-Configuracion'!E510,INDIRECT(J508))</f>
        <v>0</v>
      </c>
      <c r="H510" s="6">
        <f t="shared" ref="H510:H528" ca="1" si="372">IF(G510&gt;0,IF(F510=3,1,0),0)</f>
        <v>0</v>
      </c>
      <c r="I510" s="6">
        <f t="shared" ref="I510:I528" ca="1" si="373">IF(G510&gt;0,IF(F510=1,1,0),0)</f>
        <v>0</v>
      </c>
      <c r="J510" s="6">
        <f t="shared" ref="J510:J528" ca="1" si="374">IF(G510&gt;0,IF(F510=0,1,0),0)</f>
        <v>0</v>
      </c>
      <c r="K510" s="6">
        <f ca="1">SUMIF(INDIRECT(F508),'1-Configuracion'!E510,INDIRECT(K508))+SUMIF(INDIRECT(H508),'1-Configuracion'!E510,INDIRECT(L508))</f>
        <v>0</v>
      </c>
      <c r="L510" s="6">
        <f ca="1">SUMIF(INDIRECT(F508),'1-Configuracion'!E510,INDIRECT(L508))+SUMIF(INDIRECT(H508),'1-Configuracion'!E510,INDIRECT(K508))</f>
        <v>0</v>
      </c>
      <c r="M510" s="100">
        <f t="shared" ref="M510:M528" ca="1" si="375">K510-L510</f>
        <v>0</v>
      </c>
      <c r="N510" s="56">
        <f t="shared" ref="N510:N528" ca="1" si="376">F510*1000+M510*100+K510</f>
        <v>0</v>
      </c>
      <c r="P510" s="81" t="str">
        <f t="shared" ref="P510:P528" si="377">E510</f>
        <v>Atlético Madrid</v>
      </c>
      <c r="Q510" s="85">
        <f t="shared" ref="Q510:Q528" ca="1" si="378">F510+Q487</f>
        <v>0</v>
      </c>
      <c r="R510" s="6">
        <f t="shared" ca="1" si="363"/>
        <v>0</v>
      </c>
      <c r="S510" s="6">
        <f t="shared" ca="1" si="364"/>
        <v>0</v>
      </c>
      <c r="T510" s="6">
        <f t="shared" ca="1" si="365"/>
        <v>0</v>
      </c>
      <c r="U510" s="6">
        <f t="shared" ca="1" si="366"/>
        <v>0</v>
      </c>
      <c r="V510" s="6">
        <f t="shared" ca="1" si="367"/>
        <v>0</v>
      </c>
      <c r="W510" s="6">
        <f t="shared" ca="1" si="368"/>
        <v>0</v>
      </c>
      <c r="X510" s="8">
        <f t="shared" ca="1" si="369"/>
        <v>0</v>
      </c>
      <c r="Y510" s="8">
        <f t="shared" ca="1" si="370"/>
        <v>0</v>
      </c>
      <c r="Z510" s="61" t="e">
        <f ca="1">MATCH(P510,AC509:AC528,0)</f>
        <v>#N/A</v>
      </c>
      <c r="AB510">
        <v>2</v>
      </c>
      <c r="AC510" s="81" t="str">
        <f ca="1">INDEX(P509:P528,MATCH(LARGE(Y509:Y528,AB510),Y509:Y528,0))</f>
        <v>Atlethic Club</v>
      </c>
      <c r="AD510" s="85">
        <f ca="1">LOOKUP(AC510,P509:P528,Q509:Q528)</f>
        <v>0</v>
      </c>
      <c r="AE510" s="6">
        <f ca="1">LOOKUP(AC510,P509:P528,R509:R528)</f>
        <v>0</v>
      </c>
      <c r="AF510" s="6">
        <f ca="1">LOOKUP(AC510,P509:P528,S509:S528)</f>
        <v>0</v>
      </c>
      <c r="AG510" s="6">
        <f ca="1">LOOKUP(AC510,P509:P528,T509:T528)</f>
        <v>0</v>
      </c>
      <c r="AH510" s="6">
        <f ca="1">LOOKUP(AC510,P509:P528,U509:U528)</f>
        <v>0</v>
      </c>
      <c r="AI510" s="6">
        <f ca="1">LOOKUP(AC510,P509:P528,V509:V528)</f>
        <v>0</v>
      </c>
      <c r="AJ510" s="6">
        <f ca="1">LOOKUP(AC510,P509:P528,W509:W528)</f>
        <v>0</v>
      </c>
      <c r="AK510" s="8">
        <f ca="1">LOOKUP(AC510,P509:P528,X509:X528)</f>
        <v>0</v>
      </c>
      <c r="AL510" s="8">
        <f ca="1">LOOKUP(AC510,P509:P528,Y509:Y528)</f>
        <v>0</v>
      </c>
    </row>
    <row r="511" spans="5:38" x14ac:dyDescent="0.25">
      <c r="E511" s="81" t="str">
        <f t="shared" si="371"/>
        <v>C.A. Osasuna</v>
      </c>
      <c r="F511" s="85">
        <f ca="1">SUMIF(INDIRECT(F508),'1-Configuracion'!E511,INDIRECT(G508))+SUMIF(INDIRECT(H508),'1-Configuracion'!E511,INDIRECT(I508))</f>
        <v>0</v>
      </c>
      <c r="G511" s="6">
        <f ca="1">SUMIF(INDIRECT(F508),'1-Configuracion'!E511,INDIRECT(J508))+SUMIF(INDIRECT(H508),'1-Configuracion'!E511,INDIRECT(J508))</f>
        <v>0</v>
      </c>
      <c r="H511" s="6">
        <f t="shared" ca="1" si="372"/>
        <v>0</v>
      </c>
      <c r="I511" s="6">
        <f t="shared" ca="1" si="373"/>
        <v>0</v>
      </c>
      <c r="J511" s="6">
        <f t="shared" ca="1" si="374"/>
        <v>0</v>
      </c>
      <c r="K511" s="6">
        <f ca="1">SUMIF(INDIRECT(F508),'1-Configuracion'!E511,INDIRECT(K508))+SUMIF(INDIRECT(H508),'1-Configuracion'!E511,INDIRECT(L508))</f>
        <v>0</v>
      </c>
      <c r="L511" s="6">
        <f ca="1">SUMIF(INDIRECT(F508),'1-Configuracion'!E511,INDIRECT(L508))+SUMIF(INDIRECT(H508),'1-Configuracion'!E511,INDIRECT(K508))</f>
        <v>0</v>
      </c>
      <c r="M511" s="100">
        <f t="shared" ca="1" si="375"/>
        <v>0</v>
      </c>
      <c r="N511" s="56">
        <f t="shared" ca="1" si="376"/>
        <v>0</v>
      </c>
      <c r="P511" s="81" t="str">
        <f t="shared" si="377"/>
        <v>C.A. Osasuna</v>
      </c>
      <c r="Q511" s="85">
        <f t="shared" ca="1" si="378"/>
        <v>0</v>
      </c>
      <c r="R511" s="6">
        <f t="shared" ca="1" si="363"/>
        <v>0</v>
      </c>
      <c r="S511" s="6">
        <f t="shared" ca="1" si="364"/>
        <v>0</v>
      </c>
      <c r="T511" s="6">
        <f t="shared" ca="1" si="365"/>
        <v>0</v>
      </c>
      <c r="U511" s="6">
        <f t="shared" ca="1" si="366"/>
        <v>0</v>
      </c>
      <c r="V511" s="6">
        <f t="shared" ca="1" si="367"/>
        <v>0</v>
      </c>
      <c r="W511" s="6">
        <f t="shared" ca="1" si="368"/>
        <v>0</v>
      </c>
      <c r="X511" s="8">
        <f t="shared" ca="1" si="369"/>
        <v>0</v>
      </c>
      <c r="Y511" s="8">
        <f t="shared" ca="1" si="370"/>
        <v>0</v>
      </c>
      <c r="Z511" s="61" t="e">
        <f ca="1">MATCH(P511,AC509:AC528,0)</f>
        <v>#N/A</v>
      </c>
      <c r="AB511">
        <v>3</v>
      </c>
      <c r="AC511" s="81" t="str">
        <f ca="1">INDEX(P509:P528,MATCH(LARGE(Y509:Y528,AB511),Y509:Y528,0))</f>
        <v>Atlethic Club</v>
      </c>
      <c r="AD511" s="85">
        <f ca="1">LOOKUP(AC511,P509:P528,Q509:Q528)</f>
        <v>0</v>
      </c>
      <c r="AE511" s="6">
        <f ca="1">LOOKUP(AC511,P509:P528,R509:R528)</f>
        <v>0</v>
      </c>
      <c r="AF511" s="6">
        <f ca="1">LOOKUP(AC511,P509:P528,S509:S528)</f>
        <v>0</v>
      </c>
      <c r="AG511" s="6">
        <f ca="1">LOOKUP(AC511,P509:P528,T509:T528)</f>
        <v>0</v>
      </c>
      <c r="AH511" s="6">
        <f ca="1">LOOKUP(AC511,P509:P528,U509:U528)</f>
        <v>0</v>
      </c>
      <c r="AI511" s="6">
        <f ca="1">LOOKUP(AC511,P509:P528,V509:V528)</f>
        <v>0</v>
      </c>
      <c r="AJ511" s="6">
        <f ca="1">LOOKUP(AC511,P509:P528,W509:W528)</f>
        <v>0</v>
      </c>
      <c r="AK511" s="8">
        <f ca="1">LOOKUP(AC511,P509:P528,X509:X528)</f>
        <v>0</v>
      </c>
      <c r="AL511" s="8">
        <f ca="1">LOOKUP(AC511,P509:P528,Y509:Y528)</f>
        <v>0</v>
      </c>
    </row>
    <row r="512" spans="5:38" x14ac:dyDescent="0.25">
      <c r="E512" s="81" t="str">
        <f t="shared" si="371"/>
        <v>Celta de Vigo</v>
      </c>
      <c r="F512" s="85">
        <f ca="1">SUMIF(INDIRECT(F508),'1-Configuracion'!E512,INDIRECT(G508))+SUMIF(INDIRECT(H508),'1-Configuracion'!E512,INDIRECT(I508))</f>
        <v>0</v>
      </c>
      <c r="G512" s="6">
        <f ca="1">SUMIF(INDIRECT(F508),'1-Configuracion'!E512,INDIRECT(J508))+SUMIF(INDIRECT(H508),'1-Configuracion'!E512,INDIRECT(J508))</f>
        <v>0</v>
      </c>
      <c r="H512" s="6">
        <f t="shared" ca="1" si="372"/>
        <v>0</v>
      </c>
      <c r="I512" s="6">
        <f t="shared" ca="1" si="373"/>
        <v>0</v>
      </c>
      <c r="J512" s="6">
        <f t="shared" ca="1" si="374"/>
        <v>0</v>
      </c>
      <c r="K512" s="6">
        <f ca="1">SUMIF(INDIRECT(F508),'1-Configuracion'!E512,INDIRECT(K508))+SUMIF(INDIRECT(H508),'1-Configuracion'!E512,INDIRECT(L508))</f>
        <v>0</v>
      </c>
      <c r="L512" s="6">
        <f ca="1">SUMIF(INDIRECT(F508),'1-Configuracion'!E512,INDIRECT(L508))+SUMIF(INDIRECT(H508),'1-Configuracion'!E512,INDIRECT(K508))</f>
        <v>0</v>
      </c>
      <c r="M512" s="100">
        <f t="shared" ca="1" si="375"/>
        <v>0</v>
      </c>
      <c r="N512" s="56">
        <f t="shared" ca="1" si="376"/>
        <v>0</v>
      </c>
      <c r="P512" s="81" t="str">
        <f t="shared" si="377"/>
        <v>Celta de Vigo</v>
      </c>
      <c r="Q512" s="85">
        <f t="shared" ca="1" si="378"/>
        <v>0</v>
      </c>
      <c r="R512" s="6">
        <f t="shared" ca="1" si="363"/>
        <v>0</v>
      </c>
      <c r="S512" s="6">
        <f t="shared" ca="1" si="364"/>
        <v>0</v>
      </c>
      <c r="T512" s="6">
        <f t="shared" ca="1" si="365"/>
        <v>0</v>
      </c>
      <c r="U512" s="6">
        <f t="shared" ca="1" si="366"/>
        <v>0</v>
      </c>
      <c r="V512" s="6">
        <f t="shared" ca="1" si="367"/>
        <v>0</v>
      </c>
      <c r="W512" s="6">
        <f t="shared" ca="1" si="368"/>
        <v>0</v>
      </c>
      <c r="X512" s="8">
        <f t="shared" ca="1" si="369"/>
        <v>0</v>
      </c>
      <c r="Y512" s="8">
        <f t="shared" ca="1" si="370"/>
        <v>0</v>
      </c>
      <c r="Z512" s="61" t="e">
        <f ca="1">MATCH(P512,AC509:AC528,0)</f>
        <v>#N/A</v>
      </c>
      <c r="AB512">
        <v>4</v>
      </c>
      <c r="AC512" s="81" t="str">
        <f ca="1">INDEX(P509:P528,MATCH(LARGE(Y509:Y528,AB512),Y509:Y528,0))</f>
        <v>Atlethic Club</v>
      </c>
      <c r="AD512" s="85">
        <f ca="1">LOOKUP(AC512,P509:P528,Q509:Q528)</f>
        <v>0</v>
      </c>
      <c r="AE512" s="6">
        <f ca="1">LOOKUP(AC512,P509:P528,R509:R528)</f>
        <v>0</v>
      </c>
      <c r="AF512" s="6">
        <f ca="1">LOOKUP(AC512,P509:P528,S509:S528)</f>
        <v>0</v>
      </c>
      <c r="AG512" s="6">
        <f ca="1">LOOKUP(AC512,P509:P528,T509:T528)</f>
        <v>0</v>
      </c>
      <c r="AH512" s="6">
        <f ca="1">LOOKUP(AC512,P509:P528,U509:U528)</f>
        <v>0</v>
      </c>
      <c r="AI512" s="6">
        <f ca="1">LOOKUP(AC512,P509:P528,V509:V528)</f>
        <v>0</v>
      </c>
      <c r="AJ512" s="6">
        <f ca="1">LOOKUP(AC512,P509:P528,W509:W528)</f>
        <v>0</v>
      </c>
      <c r="AK512" s="8">
        <f ca="1">LOOKUP(AC512,P509:P528,X509:X528)</f>
        <v>0</v>
      </c>
      <c r="AL512" s="8">
        <f ca="1">LOOKUP(AC512,P509:P528,Y509:Y528)</f>
        <v>0</v>
      </c>
    </row>
    <row r="513" spans="5:38" x14ac:dyDescent="0.25">
      <c r="E513" s="81" t="str">
        <f t="shared" si="371"/>
        <v>Deportivo de la Coruña</v>
      </c>
      <c r="F513" s="85">
        <f ca="1">SUMIF(INDIRECT(F508),'1-Configuracion'!E513,INDIRECT(G508))+SUMIF(INDIRECT(H508),'1-Configuracion'!E513,INDIRECT(I508))</f>
        <v>0</v>
      </c>
      <c r="G513" s="6">
        <f ca="1">SUMIF(INDIRECT(F508),'1-Configuracion'!E513,INDIRECT(J508))+SUMIF(INDIRECT(H508),'1-Configuracion'!E513,INDIRECT(J508))</f>
        <v>0</v>
      </c>
      <c r="H513" s="6">
        <f t="shared" ca="1" si="372"/>
        <v>0</v>
      </c>
      <c r="I513" s="6">
        <f t="shared" ca="1" si="373"/>
        <v>0</v>
      </c>
      <c r="J513" s="6">
        <f t="shared" ca="1" si="374"/>
        <v>0</v>
      </c>
      <c r="K513" s="6">
        <f ca="1">SUMIF(INDIRECT(F508),'1-Configuracion'!E513,INDIRECT(K508))+SUMIF(INDIRECT(H508),'1-Configuracion'!E513,INDIRECT(L508))</f>
        <v>0</v>
      </c>
      <c r="L513" s="6">
        <f ca="1">SUMIF(INDIRECT(F508),'1-Configuracion'!E513,INDIRECT(L508))+SUMIF(INDIRECT(H508),'1-Configuracion'!E513,INDIRECT(K508))</f>
        <v>0</v>
      </c>
      <c r="M513" s="100">
        <f t="shared" ca="1" si="375"/>
        <v>0</v>
      </c>
      <c r="N513" s="56">
        <f t="shared" ca="1" si="376"/>
        <v>0</v>
      </c>
      <c r="P513" s="81" t="str">
        <f t="shared" si="377"/>
        <v>Deportivo de la Coruña</v>
      </c>
      <c r="Q513" s="85">
        <f t="shared" ca="1" si="378"/>
        <v>0</v>
      </c>
      <c r="R513" s="6">
        <f t="shared" ca="1" si="363"/>
        <v>0</v>
      </c>
      <c r="S513" s="6">
        <f t="shared" ca="1" si="364"/>
        <v>0</v>
      </c>
      <c r="T513" s="6">
        <f t="shared" ca="1" si="365"/>
        <v>0</v>
      </c>
      <c r="U513" s="6">
        <f t="shared" ca="1" si="366"/>
        <v>0</v>
      </c>
      <c r="V513" s="6">
        <f t="shared" ca="1" si="367"/>
        <v>0</v>
      </c>
      <c r="W513" s="6">
        <f t="shared" ca="1" si="368"/>
        <v>0</v>
      </c>
      <c r="X513" s="8">
        <f t="shared" ca="1" si="369"/>
        <v>0</v>
      </c>
      <c r="Y513" s="8">
        <f t="shared" ca="1" si="370"/>
        <v>0</v>
      </c>
      <c r="Z513" s="61" t="e">
        <f ca="1">MATCH(P513,AC509:AC528,0)</f>
        <v>#N/A</v>
      </c>
      <c r="AB513">
        <v>5</v>
      </c>
      <c r="AC513" s="81" t="str">
        <f ca="1">INDEX(P509:P528,MATCH(LARGE(Y509:Y528,AB513),Y509:Y528,0))</f>
        <v>Atlethic Club</v>
      </c>
      <c r="AD513" s="85">
        <f ca="1">LOOKUP(AC513,P509:P528,Q509:Q528)</f>
        <v>0</v>
      </c>
      <c r="AE513" s="6">
        <f ca="1">LOOKUP(AC513,P509:P528,R509:R528)</f>
        <v>0</v>
      </c>
      <c r="AF513" s="6">
        <f ca="1">LOOKUP(AC513,P509:P528,S509:S528)</f>
        <v>0</v>
      </c>
      <c r="AG513" s="6">
        <f ca="1">LOOKUP(AC513,P509:P528,T509:T528)</f>
        <v>0</v>
      </c>
      <c r="AH513" s="6">
        <f ca="1">LOOKUP(AC513,P509:P528,U509:U528)</f>
        <v>0</v>
      </c>
      <c r="AI513" s="6">
        <f ca="1">LOOKUP(AC513,P509:P528,V509:V528)</f>
        <v>0</v>
      </c>
      <c r="AJ513" s="6">
        <f ca="1">LOOKUP(AC513,P509:P528,W509:W528)</f>
        <v>0</v>
      </c>
      <c r="AK513" s="8">
        <f ca="1">LOOKUP(AC513,P509:P528,X509:X528)</f>
        <v>0</v>
      </c>
      <c r="AL513" s="8">
        <f ca="1">LOOKUP(AC513,P509:P528,Y509:Y528)</f>
        <v>0</v>
      </c>
    </row>
    <row r="514" spans="5:38" x14ac:dyDescent="0.25">
      <c r="E514" s="81" t="str">
        <f t="shared" si="371"/>
        <v>F.C. Barcelona</v>
      </c>
      <c r="F514" s="85">
        <f ca="1">SUMIF(INDIRECT(F508),'1-Configuracion'!E514,INDIRECT(G508))+SUMIF(INDIRECT(H508),'1-Configuracion'!E514,INDIRECT(I508))</f>
        <v>0</v>
      </c>
      <c r="G514" s="6">
        <f ca="1">SUMIF(INDIRECT(F508),'1-Configuracion'!E514,INDIRECT(J508))+SUMIF(INDIRECT(H508),'1-Configuracion'!E514,INDIRECT(J508))</f>
        <v>0</v>
      </c>
      <c r="H514" s="6">
        <f t="shared" ca="1" si="372"/>
        <v>0</v>
      </c>
      <c r="I514" s="6">
        <f t="shared" ca="1" si="373"/>
        <v>0</v>
      </c>
      <c r="J514" s="6">
        <f t="shared" ca="1" si="374"/>
        <v>0</v>
      </c>
      <c r="K514" s="6">
        <f ca="1">SUMIF(INDIRECT(F508),'1-Configuracion'!E514,INDIRECT(K508))+SUMIF(INDIRECT(H508),'1-Configuracion'!E514,INDIRECT(L508))</f>
        <v>0</v>
      </c>
      <c r="L514" s="6">
        <f ca="1">SUMIF(INDIRECT(F508),'1-Configuracion'!E514,INDIRECT(L508))+SUMIF(INDIRECT(H508),'1-Configuracion'!E514,INDIRECT(K508))</f>
        <v>0</v>
      </c>
      <c r="M514" s="100">
        <f t="shared" ca="1" si="375"/>
        <v>0</v>
      </c>
      <c r="N514" s="56">
        <f t="shared" ca="1" si="376"/>
        <v>0</v>
      </c>
      <c r="P514" s="81" t="str">
        <f t="shared" si="377"/>
        <v>F.C. Barcelona</v>
      </c>
      <c r="Q514" s="85">
        <f t="shared" ca="1" si="378"/>
        <v>0</v>
      </c>
      <c r="R514" s="6">
        <f t="shared" ca="1" si="363"/>
        <v>0</v>
      </c>
      <c r="S514" s="6">
        <f t="shared" ca="1" si="364"/>
        <v>0</v>
      </c>
      <c r="T514" s="6">
        <f t="shared" ca="1" si="365"/>
        <v>0</v>
      </c>
      <c r="U514" s="6">
        <f t="shared" ca="1" si="366"/>
        <v>0</v>
      </c>
      <c r="V514" s="6">
        <f t="shared" ca="1" si="367"/>
        <v>0</v>
      </c>
      <c r="W514" s="6">
        <f t="shared" ca="1" si="368"/>
        <v>0</v>
      </c>
      <c r="X514" s="8">
        <f t="shared" ca="1" si="369"/>
        <v>0</v>
      </c>
      <c r="Y514" s="8">
        <f t="shared" ca="1" si="370"/>
        <v>0</v>
      </c>
      <c r="Z514" s="61" t="e">
        <f ca="1">MATCH(P514,AC509:AC528,0)</f>
        <v>#N/A</v>
      </c>
      <c r="AB514">
        <v>6</v>
      </c>
      <c r="AC514" s="81" t="str">
        <f ca="1">INDEX(P509:P528,MATCH(LARGE(Y509:Y528,AB514),Y509:Y528,0))</f>
        <v>Atlethic Club</v>
      </c>
      <c r="AD514" s="85">
        <f ca="1">LOOKUP(AC514,P509:P528,Q509:Q528)</f>
        <v>0</v>
      </c>
      <c r="AE514" s="6">
        <f ca="1">LOOKUP(AC514,P509:P528,R509:R528)</f>
        <v>0</v>
      </c>
      <c r="AF514" s="6">
        <f ca="1">LOOKUP(AC514,P509:P528,S509:S528)</f>
        <v>0</v>
      </c>
      <c r="AG514" s="6">
        <f ca="1">LOOKUP(AC514,P509:P528,T509:T528)</f>
        <v>0</v>
      </c>
      <c r="AH514" s="6">
        <f ca="1">LOOKUP(AC514,P509:P528,U509:U528)</f>
        <v>0</v>
      </c>
      <c r="AI514" s="6">
        <f ca="1">LOOKUP(AC514,P509:P528,V509:V528)</f>
        <v>0</v>
      </c>
      <c r="AJ514" s="6">
        <f ca="1">LOOKUP(AC514,P509:P528,W509:W528)</f>
        <v>0</v>
      </c>
      <c r="AK514" s="8">
        <f ca="1">LOOKUP(AC514,P509:P528,X509:X528)</f>
        <v>0</v>
      </c>
      <c r="AL514" s="8">
        <f ca="1">LOOKUP(AC514,P509:P528,Y509:Y528)</f>
        <v>0</v>
      </c>
    </row>
    <row r="515" spans="5:38" x14ac:dyDescent="0.25">
      <c r="E515" s="81" t="str">
        <f t="shared" si="371"/>
        <v>Getafe C.F.</v>
      </c>
      <c r="F515" s="85">
        <f ca="1">SUMIF(INDIRECT(F508),'1-Configuracion'!E515,INDIRECT(G508))+SUMIF(INDIRECT(H508),'1-Configuracion'!E515,INDIRECT(I508))</f>
        <v>0</v>
      </c>
      <c r="G515" s="6">
        <f ca="1">SUMIF(INDIRECT(F508),'1-Configuracion'!E515,INDIRECT(J508))+SUMIF(INDIRECT(H508),'1-Configuracion'!E515,INDIRECT(J508))</f>
        <v>0</v>
      </c>
      <c r="H515" s="6">
        <f t="shared" ca="1" si="372"/>
        <v>0</v>
      </c>
      <c r="I515" s="6">
        <f t="shared" ca="1" si="373"/>
        <v>0</v>
      </c>
      <c r="J515" s="6">
        <f t="shared" ca="1" si="374"/>
        <v>0</v>
      </c>
      <c r="K515" s="6">
        <f ca="1">SUMIF(INDIRECT(F508),'1-Configuracion'!E515,INDIRECT(K508))+SUMIF(INDIRECT(H508),'1-Configuracion'!E515,INDIRECT(L508))</f>
        <v>0</v>
      </c>
      <c r="L515" s="6">
        <f ca="1">SUMIF(INDIRECT(F508),'1-Configuracion'!E515,INDIRECT(L508))+SUMIF(INDIRECT(H508),'1-Configuracion'!E515,INDIRECT(K508))</f>
        <v>0</v>
      </c>
      <c r="M515" s="100">
        <f t="shared" ca="1" si="375"/>
        <v>0</v>
      </c>
      <c r="N515" s="56">
        <f t="shared" ca="1" si="376"/>
        <v>0</v>
      </c>
      <c r="P515" s="81" t="str">
        <f t="shared" si="377"/>
        <v>Getafe C.F.</v>
      </c>
      <c r="Q515" s="85">
        <f t="shared" ca="1" si="378"/>
        <v>0</v>
      </c>
      <c r="R515" s="6">
        <f t="shared" ca="1" si="363"/>
        <v>0</v>
      </c>
      <c r="S515" s="6">
        <f t="shared" ca="1" si="364"/>
        <v>0</v>
      </c>
      <c r="T515" s="6">
        <f t="shared" ca="1" si="365"/>
        <v>0</v>
      </c>
      <c r="U515" s="6">
        <f t="shared" ca="1" si="366"/>
        <v>0</v>
      </c>
      <c r="V515" s="6">
        <f t="shared" ca="1" si="367"/>
        <v>0</v>
      </c>
      <c r="W515" s="6">
        <f t="shared" ca="1" si="368"/>
        <v>0</v>
      </c>
      <c r="X515" s="8">
        <f t="shared" ca="1" si="369"/>
        <v>0</v>
      </c>
      <c r="Y515" s="8">
        <f t="shared" ca="1" si="370"/>
        <v>0</v>
      </c>
      <c r="Z515" s="61" t="e">
        <f ca="1">MATCH(P515,AC509:AC528,0)</f>
        <v>#N/A</v>
      </c>
      <c r="AB515">
        <v>7</v>
      </c>
      <c r="AC515" s="81" t="str">
        <f ca="1">INDEX(P509:P528,MATCH(LARGE(Y509:Y528,AB515),Y509:Y528,0))</f>
        <v>Atlethic Club</v>
      </c>
      <c r="AD515" s="85">
        <f ca="1">LOOKUP(AC515,P509:P528,Q509:Q528)</f>
        <v>0</v>
      </c>
      <c r="AE515" s="6">
        <f ca="1">LOOKUP(AC515,P509:P528,R509:R528)</f>
        <v>0</v>
      </c>
      <c r="AF515" s="6">
        <f ca="1">LOOKUP(AC515,P509:P528,S509:S528)</f>
        <v>0</v>
      </c>
      <c r="AG515" s="6">
        <f ca="1">LOOKUP(AC515,P509:P528,T509:T528)</f>
        <v>0</v>
      </c>
      <c r="AH515" s="6">
        <f ca="1">LOOKUP(AC515,P509:P528,U509:U528)</f>
        <v>0</v>
      </c>
      <c r="AI515" s="6">
        <f ca="1">LOOKUP(AC515,P509:P528,V509:V528)</f>
        <v>0</v>
      </c>
      <c r="AJ515" s="6">
        <f ca="1">LOOKUP(AC515,P509:P528,W509:W528)</f>
        <v>0</v>
      </c>
      <c r="AK515" s="8">
        <f ca="1">LOOKUP(AC515,P509:P528,X509:X528)</f>
        <v>0</v>
      </c>
      <c r="AL515" s="8">
        <f ca="1">LOOKUP(AC515,P509:P528,Y509:Y528)</f>
        <v>0</v>
      </c>
    </row>
    <row r="516" spans="5:38" x14ac:dyDescent="0.25">
      <c r="E516" s="81" t="str">
        <f t="shared" si="371"/>
        <v>Granada C.F.</v>
      </c>
      <c r="F516" s="85">
        <f ca="1">SUMIF(INDIRECT(F508),'1-Configuracion'!E516,INDIRECT(G508))+SUMIF(INDIRECT(H508),'1-Configuracion'!E516,INDIRECT(I508))</f>
        <v>0</v>
      </c>
      <c r="G516" s="6">
        <f ca="1">SUMIF(INDIRECT(F508),'1-Configuracion'!E516,INDIRECT(J508))+SUMIF(INDIRECT(H508),'1-Configuracion'!E516,INDIRECT(J508))</f>
        <v>0</v>
      </c>
      <c r="H516" s="6">
        <f t="shared" ca="1" si="372"/>
        <v>0</v>
      </c>
      <c r="I516" s="6">
        <f t="shared" ca="1" si="373"/>
        <v>0</v>
      </c>
      <c r="J516" s="6">
        <f t="shared" ca="1" si="374"/>
        <v>0</v>
      </c>
      <c r="K516" s="6">
        <f ca="1">SUMIF(INDIRECT(F508),'1-Configuracion'!E516,INDIRECT(K508))+SUMIF(INDIRECT(H508),'1-Configuracion'!E516,INDIRECT(L508))</f>
        <v>0</v>
      </c>
      <c r="L516" s="6">
        <f ca="1">SUMIF(INDIRECT(F508),'1-Configuracion'!E516,INDIRECT(L508))+SUMIF(INDIRECT(H508),'1-Configuracion'!E516,INDIRECT(K508))</f>
        <v>0</v>
      </c>
      <c r="M516" s="100">
        <f t="shared" ca="1" si="375"/>
        <v>0</v>
      </c>
      <c r="N516" s="56">
        <f t="shared" ca="1" si="376"/>
        <v>0</v>
      </c>
      <c r="P516" s="81" t="str">
        <f t="shared" si="377"/>
        <v>Granada C.F.</v>
      </c>
      <c r="Q516" s="85">
        <f t="shared" ca="1" si="378"/>
        <v>0</v>
      </c>
      <c r="R516" s="6">
        <f t="shared" ca="1" si="363"/>
        <v>0</v>
      </c>
      <c r="S516" s="6">
        <f t="shared" ca="1" si="364"/>
        <v>0</v>
      </c>
      <c r="T516" s="6">
        <f t="shared" ca="1" si="365"/>
        <v>0</v>
      </c>
      <c r="U516" s="6">
        <f t="shared" ca="1" si="366"/>
        <v>0</v>
      </c>
      <c r="V516" s="6">
        <f t="shared" ca="1" si="367"/>
        <v>0</v>
      </c>
      <c r="W516" s="6">
        <f t="shared" ca="1" si="368"/>
        <v>0</v>
      </c>
      <c r="X516" s="8">
        <f t="shared" ca="1" si="369"/>
        <v>0</v>
      </c>
      <c r="Y516" s="8">
        <f t="shared" ca="1" si="370"/>
        <v>0</v>
      </c>
      <c r="Z516" s="61" t="e">
        <f ca="1">MATCH(P516,AC509:AC528,0)</f>
        <v>#N/A</v>
      </c>
      <c r="AB516">
        <v>8</v>
      </c>
      <c r="AC516" s="81" t="str">
        <f ca="1">INDEX(P509:P528,MATCH(LARGE(Y509:Y528,AB516),Y509:Y528,0))</f>
        <v>Atlethic Club</v>
      </c>
      <c r="AD516" s="85">
        <f ca="1">LOOKUP(AC516,P509:P528,Q509:Q528)</f>
        <v>0</v>
      </c>
      <c r="AE516" s="6">
        <f ca="1">LOOKUP(AC516,P509:P528,R509:R528)</f>
        <v>0</v>
      </c>
      <c r="AF516" s="6">
        <f ca="1">LOOKUP(AC516,P509:P528,S509:S528)</f>
        <v>0</v>
      </c>
      <c r="AG516" s="6">
        <f ca="1">LOOKUP(AC516,P509:P528,T509:T528)</f>
        <v>0</v>
      </c>
      <c r="AH516" s="6">
        <f ca="1">LOOKUP(AC516,P509:P528,U509:U528)</f>
        <v>0</v>
      </c>
      <c r="AI516" s="6">
        <f ca="1">LOOKUP(AC516,P509:P528,V509:V528)</f>
        <v>0</v>
      </c>
      <c r="AJ516" s="6">
        <f ca="1">LOOKUP(AC516,P509:P528,W509:W528)</f>
        <v>0</v>
      </c>
      <c r="AK516" s="8">
        <f ca="1">LOOKUP(AC516,P509:P528,X509:X528)</f>
        <v>0</v>
      </c>
      <c r="AL516" s="8">
        <f ca="1">LOOKUP(AC516,P509:P528,Y509:Y528)</f>
        <v>0</v>
      </c>
    </row>
    <row r="517" spans="5:38" x14ac:dyDescent="0.25">
      <c r="E517" s="81" t="str">
        <f t="shared" si="371"/>
        <v>Levante U.D.</v>
      </c>
      <c r="F517" s="85">
        <f ca="1">SUMIF(INDIRECT(F508),'1-Configuracion'!E517,INDIRECT(G508))+SUMIF(INDIRECT(H508),'1-Configuracion'!E517,INDIRECT(I508))</f>
        <v>0</v>
      </c>
      <c r="G517" s="6">
        <f ca="1">SUMIF(INDIRECT(F508),'1-Configuracion'!E517,INDIRECT(J508))+SUMIF(INDIRECT(H508),'1-Configuracion'!E517,INDIRECT(J508))</f>
        <v>0</v>
      </c>
      <c r="H517" s="6">
        <f t="shared" ca="1" si="372"/>
        <v>0</v>
      </c>
      <c r="I517" s="6">
        <f t="shared" ca="1" si="373"/>
        <v>0</v>
      </c>
      <c r="J517" s="6">
        <f t="shared" ca="1" si="374"/>
        <v>0</v>
      </c>
      <c r="K517" s="6">
        <f ca="1">SUMIF(INDIRECT(F508),'1-Configuracion'!E517,INDIRECT(K508))+SUMIF(INDIRECT(H508),'1-Configuracion'!E517,INDIRECT(L508))</f>
        <v>0</v>
      </c>
      <c r="L517" s="6">
        <f ca="1">SUMIF(INDIRECT(F508),'1-Configuracion'!E517,INDIRECT(L508))+SUMIF(INDIRECT(H508),'1-Configuracion'!E517,INDIRECT(K508))</f>
        <v>0</v>
      </c>
      <c r="M517" s="100">
        <f t="shared" ca="1" si="375"/>
        <v>0</v>
      </c>
      <c r="N517" s="56">
        <f t="shared" ca="1" si="376"/>
        <v>0</v>
      </c>
      <c r="P517" s="81" t="str">
        <f t="shared" si="377"/>
        <v>Levante U.D.</v>
      </c>
      <c r="Q517" s="85">
        <f t="shared" ca="1" si="378"/>
        <v>0</v>
      </c>
      <c r="R517" s="6">
        <f t="shared" ca="1" si="363"/>
        <v>0</v>
      </c>
      <c r="S517" s="6">
        <f t="shared" ca="1" si="364"/>
        <v>0</v>
      </c>
      <c r="T517" s="6">
        <f t="shared" ca="1" si="365"/>
        <v>0</v>
      </c>
      <c r="U517" s="6">
        <f t="shared" ca="1" si="366"/>
        <v>0</v>
      </c>
      <c r="V517" s="6">
        <f t="shared" ca="1" si="367"/>
        <v>0</v>
      </c>
      <c r="W517" s="6">
        <f t="shared" ca="1" si="368"/>
        <v>0</v>
      </c>
      <c r="X517" s="8">
        <f t="shared" ca="1" si="369"/>
        <v>0</v>
      </c>
      <c r="Y517" s="8">
        <f t="shared" ca="1" si="370"/>
        <v>0</v>
      </c>
      <c r="Z517" s="61" t="e">
        <f ca="1">MATCH(P517,AC509:AC528,0)</f>
        <v>#N/A</v>
      </c>
      <c r="AB517">
        <v>9</v>
      </c>
      <c r="AC517" s="81" t="str">
        <f ca="1">INDEX(P509:P528,MATCH(LARGE(Y509:Y528,AB517),Y509:Y528,0))</f>
        <v>Atlethic Club</v>
      </c>
      <c r="AD517" s="85">
        <f ca="1">LOOKUP(AC517,P509:P528,Q509:Q528)</f>
        <v>0</v>
      </c>
      <c r="AE517" s="6">
        <f ca="1">LOOKUP(AC517,P509:P528,R509:R528)</f>
        <v>0</v>
      </c>
      <c r="AF517" s="6">
        <f ca="1">LOOKUP(AC517,P509:P528,S509:S528)</f>
        <v>0</v>
      </c>
      <c r="AG517" s="6">
        <f ca="1">LOOKUP(AC517,P509:P528,T509:T528)</f>
        <v>0</v>
      </c>
      <c r="AH517" s="6">
        <f ca="1">LOOKUP(AC517,P509:P528,U509:U528)</f>
        <v>0</v>
      </c>
      <c r="AI517" s="6">
        <f ca="1">LOOKUP(AC517,P509:P528,V509:V528)</f>
        <v>0</v>
      </c>
      <c r="AJ517" s="6">
        <f ca="1">LOOKUP(AC517,P509:P528,W509:W528)</f>
        <v>0</v>
      </c>
      <c r="AK517" s="8">
        <f ca="1">LOOKUP(AC517,P509:P528,X509:X528)</f>
        <v>0</v>
      </c>
      <c r="AL517" s="8">
        <f ca="1">LOOKUP(AC517,P509:P528,Y509:Y528)</f>
        <v>0</v>
      </c>
    </row>
    <row r="518" spans="5:38" x14ac:dyDescent="0.25">
      <c r="E518" s="81" t="str">
        <f t="shared" si="371"/>
        <v>Málaga C.F.</v>
      </c>
      <c r="F518" s="85">
        <f ca="1">SUMIF(INDIRECT(F508),'1-Configuracion'!E518,INDIRECT(G508))+SUMIF(INDIRECT(H508),'1-Configuracion'!E518,INDIRECT(I508))</f>
        <v>0</v>
      </c>
      <c r="G518" s="6">
        <f ca="1">SUMIF(INDIRECT(F508),'1-Configuracion'!E518,INDIRECT(J508))+SUMIF(INDIRECT(H508),'1-Configuracion'!E518,INDIRECT(J508))</f>
        <v>0</v>
      </c>
      <c r="H518" s="6">
        <f t="shared" ca="1" si="372"/>
        <v>0</v>
      </c>
      <c r="I518" s="6">
        <f t="shared" ca="1" si="373"/>
        <v>0</v>
      </c>
      <c r="J518" s="6">
        <f t="shared" ca="1" si="374"/>
        <v>0</v>
      </c>
      <c r="K518" s="6">
        <f ca="1">SUMIF(INDIRECT(F508),'1-Configuracion'!E518,INDIRECT(K508))+SUMIF(INDIRECT(H508),'1-Configuracion'!E518,INDIRECT(L508))</f>
        <v>0</v>
      </c>
      <c r="L518" s="6">
        <f ca="1">SUMIF(INDIRECT(F508),'1-Configuracion'!E518,INDIRECT(L508))+SUMIF(INDIRECT(H508),'1-Configuracion'!E518,INDIRECT(K508))</f>
        <v>0</v>
      </c>
      <c r="M518" s="100">
        <f t="shared" ca="1" si="375"/>
        <v>0</v>
      </c>
      <c r="N518" s="56">
        <f t="shared" ca="1" si="376"/>
        <v>0</v>
      </c>
      <c r="P518" s="81" t="str">
        <f t="shared" si="377"/>
        <v>Málaga C.F.</v>
      </c>
      <c r="Q518" s="85">
        <f t="shared" ca="1" si="378"/>
        <v>0</v>
      </c>
      <c r="R518" s="6">
        <f t="shared" ca="1" si="363"/>
        <v>0</v>
      </c>
      <c r="S518" s="6">
        <f t="shared" ca="1" si="364"/>
        <v>0</v>
      </c>
      <c r="T518" s="6">
        <f t="shared" ca="1" si="365"/>
        <v>0</v>
      </c>
      <c r="U518" s="6">
        <f t="shared" ca="1" si="366"/>
        <v>0</v>
      </c>
      <c r="V518" s="6">
        <f t="shared" ca="1" si="367"/>
        <v>0</v>
      </c>
      <c r="W518" s="6">
        <f t="shared" ca="1" si="368"/>
        <v>0</v>
      </c>
      <c r="X518" s="8">
        <f t="shared" ca="1" si="369"/>
        <v>0</v>
      </c>
      <c r="Y518" s="8">
        <f t="shared" ca="1" si="370"/>
        <v>0</v>
      </c>
      <c r="Z518" s="61" t="e">
        <f ca="1">MATCH(P518,AC509:AC528,0)</f>
        <v>#N/A</v>
      </c>
      <c r="AB518">
        <v>10</v>
      </c>
      <c r="AC518" s="81" t="str">
        <f ca="1">INDEX(P509:P528,MATCH(LARGE(Y509:Y528,AB518),Y509:Y528,0))</f>
        <v>Atlethic Club</v>
      </c>
      <c r="AD518" s="85">
        <f ca="1">LOOKUP(AC518,P509:P528,Q509:Q528)</f>
        <v>0</v>
      </c>
      <c r="AE518" s="6">
        <f ca="1">LOOKUP(AC518,P509:P528,R509:R528)</f>
        <v>0</v>
      </c>
      <c r="AF518" s="6">
        <f ca="1">LOOKUP(AC518,P509:P528,S509:S528)</f>
        <v>0</v>
      </c>
      <c r="AG518" s="6">
        <f ca="1">LOOKUP(AC518,P509:P528,T509:T528)</f>
        <v>0</v>
      </c>
      <c r="AH518" s="6">
        <f ca="1">LOOKUP(AC518,P509:P528,U509:U528)</f>
        <v>0</v>
      </c>
      <c r="AI518" s="6">
        <f ca="1">LOOKUP(AC518,P509:P528,V509:V528)</f>
        <v>0</v>
      </c>
      <c r="AJ518" s="6">
        <f ca="1">LOOKUP(AC518,P509:P528,W509:W528)</f>
        <v>0</v>
      </c>
      <c r="AK518" s="8">
        <f ca="1">LOOKUP(AC518,P509:P528,X509:X528)</f>
        <v>0</v>
      </c>
      <c r="AL518" s="8">
        <f ca="1">LOOKUP(AC518,P509:P528,Y509:Y528)</f>
        <v>0</v>
      </c>
    </row>
    <row r="519" spans="5:38" x14ac:dyDescent="0.25">
      <c r="E519" s="81" t="str">
        <f t="shared" si="371"/>
        <v>R.C.D. Español</v>
      </c>
      <c r="F519" s="85">
        <f ca="1">SUMIF(INDIRECT(F508),'1-Configuracion'!E519,INDIRECT(G508))+SUMIF(INDIRECT(H508),'1-Configuracion'!E519,INDIRECT(I508))</f>
        <v>0</v>
      </c>
      <c r="G519" s="6">
        <f ca="1">SUMIF(INDIRECT(F508),'1-Configuracion'!E519,INDIRECT(J508))+SUMIF(INDIRECT(H508),'1-Configuracion'!E519,INDIRECT(J508))</f>
        <v>0</v>
      </c>
      <c r="H519" s="6">
        <f t="shared" ca="1" si="372"/>
        <v>0</v>
      </c>
      <c r="I519" s="6">
        <f t="shared" ca="1" si="373"/>
        <v>0</v>
      </c>
      <c r="J519" s="6">
        <f t="shared" ca="1" si="374"/>
        <v>0</v>
      </c>
      <c r="K519" s="6">
        <f ca="1">SUMIF(INDIRECT(F508),'1-Configuracion'!E519,INDIRECT(K508))+SUMIF(INDIRECT(H508),'1-Configuracion'!E519,INDIRECT(L508))</f>
        <v>0</v>
      </c>
      <c r="L519" s="6">
        <f ca="1">SUMIF(INDIRECT(F508),'1-Configuracion'!E519,INDIRECT(L508))+SUMIF(INDIRECT(H508),'1-Configuracion'!E519,INDIRECT(K508))</f>
        <v>0</v>
      </c>
      <c r="M519" s="100">
        <f t="shared" ca="1" si="375"/>
        <v>0</v>
      </c>
      <c r="N519" s="56">
        <f t="shared" ca="1" si="376"/>
        <v>0</v>
      </c>
      <c r="P519" s="81" t="str">
        <f t="shared" si="377"/>
        <v>R.C.D. Español</v>
      </c>
      <c r="Q519" s="85">
        <f t="shared" ca="1" si="378"/>
        <v>0</v>
      </c>
      <c r="R519" s="6">
        <f t="shared" ca="1" si="363"/>
        <v>0</v>
      </c>
      <c r="S519" s="6">
        <f t="shared" ca="1" si="364"/>
        <v>0</v>
      </c>
      <c r="T519" s="6">
        <f t="shared" ca="1" si="365"/>
        <v>0</v>
      </c>
      <c r="U519" s="6">
        <f t="shared" ca="1" si="366"/>
        <v>0</v>
      </c>
      <c r="V519" s="6">
        <f t="shared" ca="1" si="367"/>
        <v>0</v>
      </c>
      <c r="W519" s="6">
        <f t="shared" ca="1" si="368"/>
        <v>0</v>
      </c>
      <c r="X519" s="8">
        <f t="shared" ca="1" si="369"/>
        <v>0</v>
      </c>
      <c r="Y519" s="8">
        <f t="shared" ca="1" si="370"/>
        <v>0</v>
      </c>
      <c r="Z519" s="61" t="e">
        <f ca="1">MATCH(P519,AC509:AC528,0)</f>
        <v>#N/A</v>
      </c>
      <c r="AB519">
        <v>11</v>
      </c>
      <c r="AC519" s="81" t="str">
        <f ca="1">INDEX(P509:P528,MATCH(LARGE(Y509:Y528,AB519),Y509:Y528,0))</f>
        <v>Atlethic Club</v>
      </c>
      <c r="AD519" s="85">
        <f ca="1">LOOKUP(AC519,P509:P528,Q509:Q528)</f>
        <v>0</v>
      </c>
      <c r="AE519" s="6">
        <f ca="1">LOOKUP(AC519,P509:P528,R509:R528)</f>
        <v>0</v>
      </c>
      <c r="AF519" s="6">
        <f ca="1">LOOKUP(AC519,P509:P528,S509:S528)</f>
        <v>0</v>
      </c>
      <c r="AG519" s="6">
        <f ca="1">LOOKUP(AC519,P509:P528,T509:T528)</f>
        <v>0</v>
      </c>
      <c r="AH519" s="6">
        <f ca="1">LOOKUP(AC519,P509:P528,U509:U528)</f>
        <v>0</v>
      </c>
      <c r="AI519" s="6">
        <f ca="1">LOOKUP(AC519,P509:P528,V509:V528)</f>
        <v>0</v>
      </c>
      <c r="AJ519" s="6">
        <f ca="1">LOOKUP(AC519,P509:P528,W509:W528)</f>
        <v>0</v>
      </c>
      <c r="AK519" s="8">
        <f ca="1">LOOKUP(AC519,P509:P528,X509:X528)</f>
        <v>0</v>
      </c>
      <c r="AL519" s="8">
        <f ca="1">LOOKUP(AC519,P509:P528,Y509:Y528)</f>
        <v>0</v>
      </c>
    </row>
    <row r="520" spans="5:38" x14ac:dyDescent="0.25">
      <c r="E520" s="81" t="str">
        <f t="shared" si="371"/>
        <v>R.C.D.Mallorca</v>
      </c>
      <c r="F520" s="85">
        <f ca="1">SUMIF(INDIRECT(F508),'1-Configuracion'!E520,INDIRECT(G508))+SUMIF(INDIRECT(H508),'1-Configuracion'!E520,INDIRECT(I508))</f>
        <v>0</v>
      </c>
      <c r="G520" s="6">
        <f ca="1">SUMIF(INDIRECT(F508),'1-Configuracion'!E520,INDIRECT(J508))+SUMIF(INDIRECT(H508),'1-Configuracion'!E520,INDIRECT(J508))</f>
        <v>0</v>
      </c>
      <c r="H520" s="6">
        <f t="shared" ca="1" si="372"/>
        <v>0</v>
      </c>
      <c r="I520" s="6">
        <f t="shared" ca="1" si="373"/>
        <v>0</v>
      </c>
      <c r="J520" s="6">
        <f t="shared" ca="1" si="374"/>
        <v>0</v>
      </c>
      <c r="K520" s="6">
        <f ca="1">SUMIF(INDIRECT(F508),'1-Configuracion'!E520,INDIRECT(K508))+SUMIF(INDIRECT(H508),'1-Configuracion'!E520,INDIRECT(L508))</f>
        <v>0</v>
      </c>
      <c r="L520" s="6">
        <f ca="1">SUMIF(INDIRECT(F508),'1-Configuracion'!E520,INDIRECT(L508))+SUMIF(INDIRECT(H508),'1-Configuracion'!E520,INDIRECT(K508))</f>
        <v>0</v>
      </c>
      <c r="M520" s="100">
        <f t="shared" ca="1" si="375"/>
        <v>0</v>
      </c>
      <c r="N520" s="56">
        <f t="shared" ca="1" si="376"/>
        <v>0</v>
      </c>
      <c r="P520" s="81" t="str">
        <f t="shared" si="377"/>
        <v>R.C.D.Mallorca</v>
      </c>
      <c r="Q520" s="85">
        <f t="shared" ca="1" si="378"/>
        <v>0</v>
      </c>
      <c r="R520" s="6">
        <f t="shared" ca="1" si="363"/>
        <v>0</v>
      </c>
      <c r="S520" s="6">
        <f t="shared" ca="1" si="364"/>
        <v>0</v>
      </c>
      <c r="T520" s="6">
        <f t="shared" ca="1" si="365"/>
        <v>0</v>
      </c>
      <c r="U520" s="6">
        <f t="shared" ca="1" si="366"/>
        <v>0</v>
      </c>
      <c r="V520" s="6">
        <f t="shared" ca="1" si="367"/>
        <v>0</v>
      </c>
      <c r="W520" s="6">
        <f t="shared" ca="1" si="368"/>
        <v>0</v>
      </c>
      <c r="X520" s="8">
        <f t="shared" ca="1" si="369"/>
        <v>0</v>
      </c>
      <c r="Y520" s="8">
        <f t="shared" ca="1" si="370"/>
        <v>0</v>
      </c>
      <c r="Z520" s="61" t="e">
        <f ca="1">MATCH(P520,AC509:AC528,0)</f>
        <v>#N/A</v>
      </c>
      <c r="AB520">
        <v>12</v>
      </c>
      <c r="AC520" s="81" t="str">
        <f ca="1">INDEX(P509:P528,MATCH(LARGE(Y509:Y528,AB520),Y509:Y528,0))</f>
        <v>Atlethic Club</v>
      </c>
      <c r="AD520" s="85">
        <f ca="1">LOOKUP(AC520,P509:P528,Q509:Q528)</f>
        <v>0</v>
      </c>
      <c r="AE520" s="6">
        <f ca="1">LOOKUP(AC520,P509:P528,R509:R528)</f>
        <v>0</v>
      </c>
      <c r="AF520" s="6">
        <f ca="1">LOOKUP(AC520,P509:P528,S509:S528)</f>
        <v>0</v>
      </c>
      <c r="AG520" s="6">
        <f ca="1">LOOKUP(AC520,P509:P528,T509:T528)</f>
        <v>0</v>
      </c>
      <c r="AH520" s="6">
        <f ca="1">LOOKUP(AC520,P509:P528,U509:U528)</f>
        <v>0</v>
      </c>
      <c r="AI520" s="6">
        <f ca="1">LOOKUP(AC520,P509:P528,V509:V528)</f>
        <v>0</v>
      </c>
      <c r="AJ520" s="6">
        <f ca="1">LOOKUP(AC520,P509:P528,W509:W528)</f>
        <v>0</v>
      </c>
      <c r="AK520" s="8">
        <f ca="1">LOOKUP(AC520,P509:P528,X509:X528)</f>
        <v>0</v>
      </c>
      <c r="AL520" s="8">
        <f ca="1">LOOKUP(AC520,P509:P528,Y509:Y528)</f>
        <v>0</v>
      </c>
    </row>
    <row r="521" spans="5:38" x14ac:dyDescent="0.25">
      <c r="E521" s="81" t="str">
        <f t="shared" si="371"/>
        <v>Rayo Vallecano</v>
      </c>
      <c r="F521" s="85">
        <f ca="1">SUMIF(INDIRECT(F508),'1-Configuracion'!E521,INDIRECT(G508))+SUMIF(INDIRECT(H508),'1-Configuracion'!E521,INDIRECT(I508))</f>
        <v>0</v>
      </c>
      <c r="G521" s="6">
        <f ca="1">SUMIF(INDIRECT(F508),'1-Configuracion'!E521,INDIRECT(J508))+SUMIF(INDIRECT(H508),'1-Configuracion'!E521,INDIRECT(J508))</f>
        <v>0</v>
      </c>
      <c r="H521" s="6">
        <f t="shared" ca="1" si="372"/>
        <v>0</v>
      </c>
      <c r="I521" s="6">
        <f t="shared" ca="1" si="373"/>
        <v>0</v>
      </c>
      <c r="J521" s="6">
        <f t="shared" ca="1" si="374"/>
        <v>0</v>
      </c>
      <c r="K521" s="6">
        <f ca="1">SUMIF(INDIRECT(F508),'1-Configuracion'!E521,INDIRECT(K508))+SUMIF(INDIRECT(H508),'1-Configuracion'!E521,INDIRECT(L508))</f>
        <v>0</v>
      </c>
      <c r="L521" s="6">
        <f ca="1">SUMIF(INDIRECT(F508),'1-Configuracion'!E521,INDIRECT(L508))+SUMIF(INDIRECT(H508),'1-Configuracion'!E521,INDIRECT(K508))</f>
        <v>0</v>
      </c>
      <c r="M521" s="100">
        <f t="shared" ca="1" si="375"/>
        <v>0</v>
      </c>
      <c r="N521" s="56">
        <f t="shared" ca="1" si="376"/>
        <v>0</v>
      </c>
      <c r="P521" s="81" t="str">
        <f t="shared" si="377"/>
        <v>Rayo Vallecano</v>
      </c>
      <c r="Q521" s="85">
        <f t="shared" ca="1" si="378"/>
        <v>0</v>
      </c>
      <c r="R521" s="6">
        <f t="shared" ca="1" si="363"/>
        <v>0</v>
      </c>
      <c r="S521" s="6">
        <f t="shared" ca="1" si="364"/>
        <v>0</v>
      </c>
      <c r="T521" s="6">
        <f t="shared" ca="1" si="365"/>
        <v>0</v>
      </c>
      <c r="U521" s="6">
        <f t="shared" ca="1" si="366"/>
        <v>0</v>
      </c>
      <c r="V521" s="6">
        <f t="shared" ca="1" si="367"/>
        <v>0</v>
      </c>
      <c r="W521" s="6">
        <f t="shared" ca="1" si="368"/>
        <v>0</v>
      </c>
      <c r="X521" s="8">
        <f t="shared" ca="1" si="369"/>
        <v>0</v>
      </c>
      <c r="Y521" s="8">
        <f t="shared" ca="1" si="370"/>
        <v>0</v>
      </c>
      <c r="Z521" s="61" t="e">
        <f ca="1">MATCH(P521,AC509:AC528,0)</f>
        <v>#N/A</v>
      </c>
      <c r="AB521">
        <v>13</v>
      </c>
      <c r="AC521" s="81" t="str">
        <f ca="1">INDEX(P509:P528,MATCH(LARGE(Y509:Y528,AB521),Y509:Y528,0))</f>
        <v>Atlethic Club</v>
      </c>
      <c r="AD521" s="85">
        <f ca="1">LOOKUP(AC521,P509:P528,Q509:Q528)</f>
        <v>0</v>
      </c>
      <c r="AE521" s="6">
        <f ca="1">LOOKUP(AC521,P509:P528,R509:R528)</f>
        <v>0</v>
      </c>
      <c r="AF521" s="6">
        <f ca="1">LOOKUP(AC521,P509:P528,S509:S528)</f>
        <v>0</v>
      </c>
      <c r="AG521" s="6">
        <f ca="1">LOOKUP(AC521,P509:P528,T509:T528)</f>
        <v>0</v>
      </c>
      <c r="AH521" s="6">
        <f ca="1">LOOKUP(AC521,P509:P528,U509:U528)</f>
        <v>0</v>
      </c>
      <c r="AI521" s="6">
        <f ca="1">LOOKUP(AC521,P509:P528,V509:V528)</f>
        <v>0</v>
      </c>
      <c r="AJ521" s="6">
        <f ca="1">LOOKUP(AC521,P509:P528,W509:W528)</f>
        <v>0</v>
      </c>
      <c r="AK521" s="8">
        <f ca="1">LOOKUP(AC521,P509:P528,X509:X528)</f>
        <v>0</v>
      </c>
      <c r="AL521" s="8">
        <f ca="1">LOOKUP(AC521,P509:P528,Y509:Y528)</f>
        <v>0</v>
      </c>
    </row>
    <row r="522" spans="5:38" x14ac:dyDescent="0.25">
      <c r="E522" s="81" t="str">
        <f t="shared" si="371"/>
        <v>Real Betis Balompié</v>
      </c>
      <c r="F522" s="85">
        <f ca="1">SUMIF(INDIRECT(F508),'1-Configuracion'!E522,INDIRECT(G508))+SUMIF(INDIRECT(H508),'1-Configuracion'!E522,INDIRECT(I508))</f>
        <v>0</v>
      </c>
      <c r="G522" s="6">
        <f ca="1">SUMIF(INDIRECT(F508),'1-Configuracion'!E522,INDIRECT(J508))+SUMIF(INDIRECT(H508),'1-Configuracion'!E522,INDIRECT(J508))</f>
        <v>0</v>
      </c>
      <c r="H522" s="6">
        <f t="shared" ca="1" si="372"/>
        <v>0</v>
      </c>
      <c r="I522" s="6">
        <f t="shared" ca="1" si="373"/>
        <v>0</v>
      </c>
      <c r="J522" s="6">
        <f t="shared" ca="1" si="374"/>
        <v>0</v>
      </c>
      <c r="K522" s="6">
        <f ca="1">SUMIF(INDIRECT(F508),'1-Configuracion'!E522,INDIRECT(K508))+SUMIF(INDIRECT(H508),'1-Configuracion'!E522,INDIRECT(L508))</f>
        <v>0</v>
      </c>
      <c r="L522" s="6">
        <f ca="1">SUMIF(INDIRECT(F508),'1-Configuracion'!E522,INDIRECT(L508))+SUMIF(INDIRECT(H508),'1-Configuracion'!E522,INDIRECT(K508))</f>
        <v>0</v>
      </c>
      <c r="M522" s="100">
        <f t="shared" ca="1" si="375"/>
        <v>0</v>
      </c>
      <c r="N522" s="56">
        <f t="shared" ca="1" si="376"/>
        <v>0</v>
      </c>
      <c r="P522" s="81" t="str">
        <f t="shared" si="377"/>
        <v>Real Betis Balompié</v>
      </c>
      <c r="Q522" s="85">
        <f t="shared" ca="1" si="378"/>
        <v>0</v>
      </c>
      <c r="R522" s="6">
        <f t="shared" ca="1" si="363"/>
        <v>0</v>
      </c>
      <c r="S522" s="6">
        <f t="shared" ca="1" si="364"/>
        <v>0</v>
      </c>
      <c r="T522" s="6">
        <f t="shared" ca="1" si="365"/>
        <v>0</v>
      </c>
      <c r="U522" s="6">
        <f t="shared" ca="1" si="366"/>
        <v>0</v>
      </c>
      <c r="V522" s="6">
        <f t="shared" ca="1" si="367"/>
        <v>0</v>
      </c>
      <c r="W522" s="6">
        <f t="shared" ca="1" si="368"/>
        <v>0</v>
      </c>
      <c r="X522" s="8">
        <f t="shared" ca="1" si="369"/>
        <v>0</v>
      </c>
      <c r="Y522" s="8">
        <f t="shared" ca="1" si="370"/>
        <v>0</v>
      </c>
      <c r="Z522" s="61" t="e">
        <f ca="1">MATCH(P522,AC509:AC528,0)</f>
        <v>#N/A</v>
      </c>
      <c r="AB522">
        <v>14</v>
      </c>
      <c r="AC522" s="81" t="str">
        <f ca="1">INDEX(P509:P528,MATCH(LARGE(Y509:Y528,AB522),Y509:Y528,0))</f>
        <v>Atlethic Club</v>
      </c>
      <c r="AD522" s="85">
        <f ca="1">LOOKUP(AC522,P509:P528,Q509:Q528)</f>
        <v>0</v>
      </c>
      <c r="AE522" s="6">
        <f ca="1">LOOKUP(AC522,P509:P528,R509:R528)</f>
        <v>0</v>
      </c>
      <c r="AF522" s="6">
        <f ca="1">LOOKUP(AC522,P509:P528,S509:S528)</f>
        <v>0</v>
      </c>
      <c r="AG522" s="6">
        <f ca="1">LOOKUP(AC522,P509:P528,T509:T528)</f>
        <v>0</v>
      </c>
      <c r="AH522" s="6">
        <f ca="1">LOOKUP(AC522,P509:P528,U509:U528)</f>
        <v>0</v>
      </c>
      <c r="AI522" s="6">
        <f ca="1">LOOKUP(AC522,P509:P528,V509:V528)</f>
        <v>0</v>
      </c>
      <c r="AJ522" s="6">
        <f ca="1">LOOKUP(AC522,P509:P528,W509:W528)</f>
        <v>0</v>
      </c>
      <c r="AK522" s="8">
        <f ca="1">LOOKUP(AC522,P509:P528,X509:X528)</f>
        <v>0</v>
      </c>
      <c r="AL522" s="8">
        <f ca="1">LOOKUP(AC522,P509:P528,Y509:Y528)</f>
        <v>0</v>
      </c>
    </row>
    <row r="523" spans="5:38" x14ac:dyDescent="0.25">
      <c r="E523" s="81" t="str">
        <f t="shared" si="371"/>
        <v>Real Madrid</v>
      </c>
      <c r="F523" s="85">
        <f ca="1">SUMIF(INDIRECT(F508),'1-Configuracion'!E523,INDIRECT(G508))+SUMIF(INDIRECT(H508),'1-Configuracion'!E523,INDIRECT(I508))</f>
        <v>0</v>
      </c>
      <c r="G523" s="6">
        <f ca="1">SUMIF(INDIRECT(F508),'1-Configuracion'!E523,INDIRECT(J508))+SUMIF(INDIRECT(H508),'1-Configuracion'!E523,INDIRECT(J508))</f>
        <v>0</v>
      </c>
      <c r="H523" s="6">
        <f t="shared" ca="1" si="372"/>
        <v>0</v>
      </c>
      <c r="I523" s="6">
        <f t="shared" ca="1" si="373"/>
        <v>0</v>
      </c>
      <c r="J523" s="6">
        <f t="shared" ca="1" si="374"/>
        <v>0</v>
      </c>
      <c r="K523" s="6">
        <f ca="1">SUMIF(INDIRECT(F508),'1-Configuracion'!E523,INDIRECT(K508))+SUMIF(INDIRECT(H508),'1-Configuracion'!E523,INDIRECT(L508))</f>
        <v>0</v>
      </c>
      <c r="L523" s="6">
        <f ca="1">SUMIF(INDIRECT(F508),'1-Configuracion'!E523,INDIRECT(L508))+SUMIF(INDIRECT(H508),'1-Configuracion'!E523,INDIRECT(K508))</f>
        <v>0</v>
      </c>
      <c r="M523" s="100">
        <f t="shared" ca="1" si="375"/>
        <v>0</v>
      </c>
      <c r="N523" s="56">
        <f t="shared" ca="1" si="376"/>
        <v>0</v>
      </c>
      <c r="P523" s="81" t="str">
        <f t="shared" si="377"/>
        <v>Real Madrid</v>
      </c>
      <c r="Q523" s="85">
        <f t="shared" ca="1" si="378"/>
        <v>0</v>
      </c>
      <c r="R523" s="6">
        <f t="shared" ca="1" si="363"/>
        <v>0</v>
      </c>
      <c r="S523" s="6">
        <f t="shared" ca="1" si="364"/>
        <v>0</v>
      </c>
      <c r="T523" s="6">
        <f t="shared" ca="1" si="365"/>
        <v>0</v>
      </c>
      <c r="U523" s="6">
        <f t="shared" ca="1" si="366"/>
        <v>0</v>
      </c>
      <c r="V523" s="6">
        <f t="shared" ca="1" si="367"/>
        <v>0</v>
      </c>
      <c r="W523" s="6">
        <f t="shared" ca="1" si="368"/>
        <v>0</v>
      </c>
      <c r="X523" s="8">
        <f t="shared" ca="1" si="369"/>
        <v>0</v>
      </c>
      <c r="Y523" s="8">
        <f t="shared" ca="1" si="370"/>
        <v>0</v>
      </c>
      <c r="Z523" s="61" t="e">
        <f ca="1">MATCH(P523,AC509:AC528,0)</f>
        <v>#N/A</v>
      </c>
      <c r="AB523">
        <v>15</v>
      </c>
      <c r="AC523" s="81" t="str">
        <f ca="1">INDEX(P509:P528,MATCH(LARGE(Y509:Y528,AB523),Y509:Y528,0))</f>
        <v>Atlethic Club</v>
      </c>
      <c r="AD523" s="85">
        <f ca="1">LOOKUP(AC523,P509:P528,Q509:Q528)</f>
        <v>0</v>
      </c>
      <c r="AE523" s="6">
        <f ca="1">LOOKUP(AC523,P509:P528,R509:R528)</f>
        <v>0</v>
      </c>
      <c r="AF523" s="6">
        <f ca="1">LOOKUP(AC523,P509:P528,S509:S528)</f>
        <v>0</v>
      </c>
      <c r="AG523" s="6">
        <f ca="1">LOOKUP(AC523,P509:P528,T509:T528)</f>
        <v>0</v>
      </c>
      <c r="AH523" s="6">
        <f ca="1">LOOKUP(AC523,P509:P528,U509:U528)</f>
        <v>0</v>
      </c>
      <c r="AI523" s="6">
        <f ca="1">LOOKUP(AC523,P509:P528,V509:V528)</f>
        <v>0</v>
      </c>
      <c r="AJ523" s="6">
        <f ca="1">LOOKUP(AC523,P509:P528,W509:W528)</f>
        <v>0</v>
      </c>
      <c r="AK523" s="8">
        <f ca="1">LOOKUP(AC523,P509:P528,X509:X528)</f>
        <v>0</v>
      </c>
      <c r="AL523" s="8">
        <f ca="1">LOOKUP(AC523,P509:P528,Y509:Y528)</f>
        <v>0</v>
      </c>
    </row>
    <row r="524" spans="5:38" x14ac:dyDescent="0.25">
      <c r="E524" s="81" t="str">
        <f t="shared" si="371"/>
        <v>Real Sociedad</v>
      </c>
      <c r="F524" s="85">
        <f ca="1">SUMIF(INDIRECT(F508),'1-Configuracion'!E524,INDIRECT(G508))+SUMIF(INDIRECT(H508),'1-Configuracion'!E524,INDIRECT(I508))</f>
        <v>0</v>
      </c>
      <c r="G524" s="6">
        <f ca="1">SUMIF(INDIRECT(F508),'1-Configuracion'!E524,INDIRECT(J508))+SUMIF(INDIRECT(H508),'1-Configuracion'!E524,INDIRECT(J508))</f>
        <v>0</v>
      </c>
      <c r="H524" s="6">
        <f t="shared" ca="1" si="372"/>
        <v>0</v>
      </c>
      <c r="I524" s="6">
        <f t="shared" ca="1" si="373"/>
        <v>0</v>
      </c>
      <c r="J524" s="6">
        <f t="shared" ca="1" si="374"/>
        <v>0</v>
      </c>
      <c r="K524" s="6">
        <f ca="1">SUMIF(INDIRECT(F508),'1-Configuracion'!E524,INDIRECT(K508))+SUMIF(INDIRECT(H508),'1-Configuracion'!E524,INDIRECT(L508))</f>
        <v>0</v>
      </c>
      <c r="L524" s="6">
        <f ca="1">SUMIF(INDIRECT(F508),'1-Configuracion'!E524,INDIRECT(L508))+SUMIF(INDIRECT(H508),'1-Configuracion'!E524,INDIRECT(K508))</f>
        <v>0</v>
      </c>
      <c r="M524" s="100">
        <f t="shared" ca="1" si="375"/>
        <v>0</v>
      </c>
      <c r="N524" s="56">
        <f t="shared" ca="1" si="376"/>
        <v>0</v>
      </c>
      <c r="P524" s="81" t="str">
        <f t="shared" si="377"/>
        <v>Real Sociedad</v>
      </c>
      <c r="Q524" s="85">
        <f t="shared" ca="1" si="378"/>
        <v>0</v>
      </c>
      <c r="R524" s="6">
        <f t="shared" ca="1" si="363"/>
        <v>0</v>
      </c>
      <c r="S524" s="6">
        <f t="shared" ca="1" si="364"/>
        <v>0</v>
      </c>
      <c r="T524" s="6">
        <f t="shared" ca="1" si="365"/>
        <v>0</v>
      </c>
      <c r="U524" s="6">
        <f t="shared" ca="1" si="366"/>
        <v>0</v>
      </c>
      <c r="V524" s="6">
        <f t="shared" ca="1" si="367"/>
        <v>0</v>
      </c>
      <c r="W524" s="6">
        <f t="shared" ca="1" si="368"/>
        <v>0</v>
      </c>
      <c r="X524" s="8">
        <f t="shared" ca="1" si="369"/>
        <v>0</v>
      </c>
      <c r="Y524" s="8">
        <f t="shared" ca="1" si="370"/>
        <v>0</v>
      </c>
      <c r="Z524" s="61" t="e">
        <f ca="1">MATCH(P524,AC509:AC528,0)</f>
        <v>#N/A</v>
      </c>
      <c r="AB524">
        <v>16</v>
      </c>
      <c r="AC524" s="81" t="str">
        <f ca="1">INDEX(P509:P528,MATCH(LARGE(Y509:Y528,AB524),Y509:Y528,0))</f>
        <v>Atlethic Club</v>
      </c>
      <c r="AD524" s="85">
        <f ca="1">LOOKUP(AC524,P509:P528,Q509:Q528)</f>
        <v>0</v>
      </c>
      <c r="AE524" s="6">
        <f ca="1">LOOKUP(AC524,P509:P528,R509:R528)</f>
        <v>0</v>
      </c>
      <c r="AF524" s="6">
        <f ca="1">LOOKUP(AC524,P509:P528,S509:S528)</f>
        <v>0</v>
      </c>
      <c r="AG524" s="6">
        <f ca="1">LOOKUP(AC524,P509:P528,T509:T528)</f>
        <v>0</v>
      </c>
      <c r="AH524" s="6">
        <f ca="1">LOOKUP(AC524,P509:P528,U509:U528)</f>
        <v>0</v>
      </c>
      <c r="AI524" s="6">
        <f ca="1">LOOKUP(AC524,P509:P528,V509:V528)</f>
        <v>0</v>
      </c>
      <c r="AJ524" s="6">
        <f ca="1">LOOKUP(AC524,P509:P528,W509:W528)</f>
        <v>0</v>
      </c>
      <c r="AK524" s="8">
        <f ca="1">LOOKUP(AC524,P509:P528,X509:X528)</f>
        <v>0</v>
      </c>
      <c r="AL524" s="8">
        <f ca="1">LOOKUP(AC524,P509:P528,Y509:Y528)</f>
        <v>0</v>
      </c>
    </row>
    <row r="525" spans="5:38" x14ac:dyDescent="0.25">
      <c r="E525" s="81" t="str">
        <f t="shared" si="371"/>
        <v>Real Valladolid</v>
      </c>
      <c r="F525" s="85">
        <f ca="1">SUMIF(INDIRECT(F508),'1-Configuracion'!E525,INDIRECT(G508))+SUMIF(INDIRECT(H508),'1-Configuracion'!E525,INDIRECT(I508))</f>
        <v>0</v>
      </c>
      <c r="G525" s="6">
        <f ca="1">SUMIF(INDIRECT(F508),'1-Configuracion'!E525,INDIRECT(J508))+SUMIF(INDIRECT(H508),'1-Configuracion'!E525,INDIRECT(J508))</f>
        <v>0</v>
      </c>
      <c r="H525" s="6">
        <f t="shared" ca="1" si="372"/>
        <v>0</v>
      </c>
      <c r="I525" s="6">
        <f t="shared" ca="1" si="373"/>
        <v>0</v>
      </c>
      <c r="J525" s="6">
        <f t="shared" ca="1" si="374"/>
        <v>0</v>
      </c>
      <c r="K525" s="6">
        <f ca="1">SUMIF(INDIRECT(F508),'1-Configuracion'!E525,INDIRECT(K508))+SUMIF(INDIRECT(H508),'1-Configuracion'!E525,INDIRECT(L508))</f>
        <v>0</v>
      </c>
      <c r="L525" s="6">
        <f ca="1">SUMIF(INDIRECT(F508),'1-Configuracion'!E525,INDIRECT(L508))+SUMIF(INDIRECT(H508),'1-Configuracion'!E525,INDIRECT(K508))</f>
        <v>0</v>
      </c>
      <c r="M525" s="100">
        <f t="shared" ca="1" si="375"/>
        <v>0</v>
      </c>
      <c r="N525" s="56">
        <f t="shared" ca="1" si="376"/>
        <v>0</v>
      </c>
      <c r="P525" s="81" t="str">
        <f t="shared" si="377"/>
        <v>Real Valladolid</v>
      </c>
      <c r="Q525" s="85">
        <f t="shared" ca="1" si="378"/>
        <v>0</v>
      </c>
      <c r="R525" s="6">
        <f t="shared" ca="1" si="363"/>
        <v>0</v>
      </c>
      <c r="S525" s="6">
        <f t="shared" ca="1" si="364"/>
        <v>0</v>
      </c>
      <c r="T525" s="6">
        <f t="shared" ca="1" si="365"/>
        <v>0</v>
      </c>
      <c r="U525" s="6">
        <f t="shared" ca="1" si="366"/>
        <v>0</v>
      </c>
      <c r="V525" s="6">
        <f t="shared" ca="1" si="367"/>
        <v>0</v>
      </c>
      <c r="W525" s="6">
        <f t="shared" ca="1" si="368"/>
        <v>0</v>
      </c>
      <c r="X525" s="8">
        <f t="shared" ca="1" si="369"/>
        <v>0</v>
      </c>
      <c r="Y525" s="8">
        <f t="shared" ca="1" si="370"/>
        <v>0</v>
      </c>
      <c r="Z525" s="61" t="e">
        <f ca="1">MATCH(P525,AC509:AC528,0)</f>
        <v>#N/A</v>
      </c>
      <c r="AB525">
        <v>17</v>
      </c>
      <c r="AC525" s="81" t="str">
        <f ca="1">INDEX(P509:P528,MATCH(LARGE(Y509:Y528,AB525),Y509:Y528,0))</f>
        <v>Atlethic Club</v>
      </c>
      <c r="AD525" s="85">
        <f ca="1">LOOKUP(AC525,P509:P528,Q509:Q528)</f>
        <v>0</v>
      </c>
      <c r="AE525" s="6">
        <f ca="1">LOOKUP(AC525,P509:P528,R509:R528)</f>
        <v>0</v>
      </c>
      <c r="AF525" s="6">
        <f ca="1">LOOKUP(AC525,P509:P528,S509:S528)</f>
        <v>0</v>
      </c>
      <c r="AG525" s="6">
        <f ca="1">LOOKUP(AC525,P509:P528,T509:T528)</f>
        <v>0</v>
      </c>
      <c r="AH525" s="6">
        <f ca="1">LOOKUP(AC525,P509:P528,U509:U528)</f>
        <v>0</v>
      </c>
      <c r="AI525" s="6">
        <f ca="1">LOOKUP(AC525,P509:P528,V509:V528)</f>
        <v>0</v>
      </c>
      <c r="AJ525" s="6">
        <f ca="1">LOOKUP(AC525,P509:P528,W509:W528)</f>
        <v>0</v>
      </c>
      <c r="AK525" s="8">
        <f ca="1">LOOKUP(AC525,P509:P528,X509:X528)</f>
        <v>0</v>
      </c>
      <c r="AL525" s="8">
        <f ca="1">LOOKUP(AC525,P509:P528,Y509:Y528)</f>
        <v>0</v>
      </c>
    </row>
    <row r="526" spans="5:38" x14ac:dyDescent="0.25">
      <c r="E526" s="81" t="str">
        <f t="shared" si="371"/>
        <v>Real Zaragoza</v>
      </c>
      <c r="F526" s="85">
        <f ca="1">SUMIF(INDIRECT(F508),'1-Configuracion'!E526,INDIRECT(G508))+SUMIF(INDIRECT(H508),'1-Configuracion'!E526,INDIRECT(I508))</f>
        <v>0</v>
      </c>
      <c r="G526" s="6">
        <f ca="1">SUMIF(INDIRECT(F508),'1-Configuracion'!E526,INDIRECT(J508))+SUMIF(INDIRECT(H508),'1-Configuracion'!E526,INDIRECT(J508))</f>
        <v>0</v>
      </c>
      <c r="H526" s="6">
        <f t="shared" ca="1" si="372"/>
        <v>0</v>
      </c>
      <c r="I526" s="6">
        <f t="shared" ca="1" si="373"/>
        <v>0</v>
      </c>
      <c r="J526" s="6">
        <f t="shared" ca="1" si="374"/>
        <v>0</v>
      </c>
      <c r="K526" s="6">
        <f ca="1">SUMIF(INDIRECT(F508),'1-Configuracion'!E526,INDIRECT(K508))+SUMIF(INDIRECT(H508),'1-Configuracion'!E526,INDIRECT(L508))</f>
        <v>0</v>
      </c>
      <c r="L526" s="6">
        <f ca="1">SUMIF(INDIRECT(F508),'1-Configuracion'!E526,INDIRECT(L508))+SUMIF(INDIRECT(H508),'1-Configuracion'!E526,INDIRECT(K508))</f>
        <v>0</v>
      </c>
      <c r="M526" s="100">
        <f t="shared" ca="1" si="375"/>
        <v>0</v>
      </c>
      <c r="N526" s="56">
        <f t="shared" ca="1" si="376"/>
        <v>0</v>
      </c>
      <c r="P526" s="81" t="str">
        <f t="shared" si="377"/>
        <v>Real Zaragoza</v>
      </c>
      <c r="Q526" s="85">
        <f t="shared" ca="1" si="378"/>
        <v>0</v>
      </c>
      <c r="R526" s="6">
        <f t="shared" ca="1" si="363"/>
        <v>0</v>
      </c>
      <c r="S526" s="6">
        <f t="shared" ca="1" si="364"/>
        <v>0</v>
      </c>
      <c r="T526" s="6">
        <f t="shared" ca="1" si="365"/>
        <v>0</v>
      </c>
      <c r="U526" s="6">
        <f t="shared" ca="1" si="366"/>
        <v>0</v>
      </c>
      <c r="V526" s="6">
        <f t="shared" ca="1" si="367"/>
        <v>0</v>
      </c>
      <c r="W526" s="6">
        <f t="shared" ca="1" si="368"/>
        <v>0</v>
      </c>
      <c r="X526" s="8">
        <f t="shared" ca="1" si="369"/>
        <v>0</v>
      </c>
      <c r="Y526" s="8">
        <f t="shared" ca="1" si="370"/>
        <v>0</v>
      </c>
      <c r="Z526" s="61" t="e">
        <f ca="1">MATCH(P526,AC509:AC528,0)</f>
        <v>#N/A</v>
      </c>
      <c r="AB526">
        <v>18</v>
      </c>
      <c r="AC526" s="81" t="str">
        <f ca="1">INDEX(P509:P528,MATCH(LARGE(Y509:Y528,AB526),Y509:Y528,0))</f>
        <v>Atlethic Club</v>
      </c>
      <c r="AD526" s="85">
        <f ca="1">LOOKUP(AC526,P509:P528,Q509:Q528)</f>
        <v>0</v>
      </c>
      <c r="AE526" s="6">
        <f ca="1">LOOKUP(AC526,P509:P528,R509:R528)</f>
        <v>0</v>
      </c>
      <c r="AF526" s="6">
        <f ca="1">LOOKUP(AC526,P509:P528,S509:S528)</f>
        <v>0</v>
      </c>
      <c r="AG526" s="6">
        <f ca="1">LOOKUP(AC526,P509:P528,T509:T528)</f>
        <v>0</v>
      </c>
      <c r="AH526" s="6">
        <f ca="1">LOOKUP(AC526,P509:P528,U509:U528)</f>
        <v>0</v>
      </c>
      <c r="AI526" s="6">
        <f ca="1">LOOKUP(AC526,P509:P528,V509:V528)</f>
        <v>0</v>
      </c>
      <c r="AJ526" s="6">
        <f ca="1">LOOKUP(AC526,P509:P528,W509:W528)</f>
        <v>0</v>
      </c>
      <c r="AK526" s="8">
        <f ca="1">LOOKUP(AC526,P509:P528,X509:X528)</f>
        <v>0</v>
      </c>
      <c r="AL526" s="8">
        <f ca="1">LOOKUP(AC526,P509:P528,Y509:Y528)</f>
        <v>0</v>
      </c>
    </row>
    <row r="527" spans="5:38" x14ac:dyDescent="0.25">
      <c r="E527" s="81" t="str">
        <f t="shared" si="371"/>
        <v>Sevilla F.C.</v>
      </c>
      <c r="F527" s="85">
        <f ca="1">SUMIF(INDIRECT(F508),'1-Configuracion'!E527,INDIRECT(G508))+SUMIF(INDIRECT(H508),'1-Configuracion'!E527,INDIRECT(I508))</f>
        <v>0</v>
      </c>
      <c r="G527" s="6">
        <f ca="1">SUMIF(INDIRECT(F508),'1-Configuracion'!E527,INDIRECT(J508))+SUMIF(INDIRECT(H508),'1-Configuracion'!E527,INDIRECT(J508))</f>
        <v>0</v>
      </c>
      <c r="H527" s="6">
        <f t="shared" ca="1" si="372"/>
        <v>0</v>
      </c>
      <c r="I527" s="6">
        <f t="shared" ca="1" si="373"/>
        <v>0</v>
      </c>
      <c r="J527" s="6">
        <f t="shared" ca="1" si="374"/>
        <v>0</v>
      </c>
      <c r="K527" s="6">
        <f ca="1">SUMIF(INDIRECT(F508),'1-Configuracion'!E527,INDIRECT(K508))+SUMIF(INDIRECT(H508),'1-Configuracion'!E527,INDIRECT(L508))</f>
        <v>0</v>
      </c>
      <c r="L527" s="6">
        <f ca="1">SUMIF(INDIRECT(F508),'1-Configuracion'!E527,INDIRECT(L508))+SUMIF(INDIRECT(H508),'1-Configuracion'!E527,INDIRECT(K508))</f>
        <v>0</v>
      </c>
      <c r="M527" s="100">
        <f t="shared" ca="1" si="375"/>
        <v>0</v>
      </c>
      <c r="N527" s="56">
        <f t="shared" ca="1" si="376"/>
        <v>0</v>
      </c>
      <c r="P527" s="81" t="str">
        <f t="shared" si="377"/>
        <v>Sevilla F.C.</v>
      </c>
      <c r="Q527" s="85">
        <f t="shared" ca="1" si="378"/>
        <v>0</v>
      </c>
      <c r="R527" s="6">
        <f t="shared" ca="1" si="363"/>
        <v>0</v>
      </c>
      <c r="S527" s="6">
        <f t="shared" ca="1" si="364"/>
        <v>0</v>
      </c>
      <c r="T527" s="6">
        <f t="shared" ca="1" si="365"/>
        <v>0</v>
      </c>
      <c r="U527" s="6">
        <f t="shared" ca="1" si="366"/>
        <v>0</v>
      </c>
      <c r="V527" s="6">
        <f t="shared" ca="1" si="367"/>
        <v>0</v>
      </c>
      <c r="W527" s="6">
        <f t="shared" ca="1" si="368"/>
        <v>0</v>
      </c>
      <c r="X527" s="8">
        <f t="shared" ca="1" si="369"/>
        <v>0</v>
      </c>
      <c r="Y527" s="8">
        <f t="shared" ca="1" si="370"/>
        <v>0</v>
      </c>
      <c r="Z527" s="61" t="e">
        <f ca="1">MATCH(P527,AC509:AC528,0)</f>
        <v>#N/A</v>
      </c>
      <c r="AB527">
        <v>19</v>
      </c>
      <c r="AC527" s="81" t="str">
        <f ca="1">INDEX(P509:P528,MATCH(LARGE(Y509:Y528,AB527),Y509:Y528,0))</f>
        <v>Atlethic Club</v>
      </c>
      <c r="AD527" s="85">
        <f ca="1">LOOKUP(AC527,P509:P528,Q509:Q528)</f>
        <v>0</v>
      </c>
      <c r="AE527" s="6">
        <f ca="1">LOOKUP(AC527,P509:P528,R509:R528)</f>
        <v>0</v>
      </c>
      <c r="AF527" s="6">
        <f ca="1">LOOKUP(AC527,P509:P528,S509:S528)</f>
        <v>0</v>
      </c>
      <c r="AG527" s="6">
        <f ca="1">LOOKUP(AC527,P509:P528,T509:T528)</f>
        <v>0</v>
      </c>
      <c r="AH527" s="6">
        <f ca="1">LOOKUP(AC527,P509:P528,U509:U528)</f>
        <v>0</v>
      </c>
      <c r="AI527" s="6">
        <f ca="1">LOOKUP(AC527,P509:P528,V509:V528)</f>
        <v>0</v>
      </c>
      <c r="AJ527" s="6">
        <f ca="1">LOOKUP(AC527,P509:P528,W509:W528)</f>
        <v>0</v>
      </c>
      <c r="AK527" s="8">
        <f ca="1">LOOKUP(AC527,P509:P528,X509:X528)</f>
        <v>0</v>
      </c>
      <c r="AL527" s="8">
        <f ca="1">LOOKUP(AC527,P509:P528,Y509:Y528)</f>
        <v>0</v>
      </c>
    </row>
    <row r="528" spans="5:38" ht="15.75" thickBot="1" x14ac:dyDescent="0.3">
      <c r="E528" s="82" t="str">
        <f t="shared" si="371"/>
        <v>Valencia C.F.</v>
      </c>
      <c r="F528" s="86">
        <f ca="1">SUMIF(INDIRECT(F508),'1-Configuracion'!E528,INDIRECT(G508))+SUMIF(INDIRECT(H508),'1-Configuracion'!E528,INDIRECT(I508))</f>
        <v>0</v>
      </c>
      <c r="G528" s="34">
        <f ca="1">SUMIF(INDIRECT(F508),'1-Configuracion'!E528,INDIRECT(J508))+SUMIF(INDIRECT(H508),'1-Configuracion'!E528,INDIRECT(J508))</f>
        <v>0</v>
      </c>
      <c r="H528" s="34">
        <f t="shared" ca="1" si="372"/>
        <v>0</v>
      </c>
      <c r="I528" s="34">
        <f t="shared" ca="1" si="373"/>
        <v>0</v>
      </c>
      <c r="J528" s="34">
        <f t="shared" ca="1" si="374"/>
        <v>0</v>
      </c>
      <c r="K528" s="34">
        <f ca="1">SUMIF(INDIRECT(F508),'1-Configuracion'!E528,INDIRECT(K508))+SUMIF(INDIRECT(H508),'1-Configuracion'!E528,INDIRECT(L508))</f>
        <v>0</v>
      </c>
      <c r="L528" s="34">
        <f ca="1">SUMIF(INDIRECT(F508),'1-Configuracion'!E528,INDIRECT(L508))+SUMIF(INDIRECT(H508),'1-Configuracion'!E528,INDIRECT(K508))</f>
        <v>0</v>
      </c>
      <c r="M528" s="101">
        <f t="shared" ca="1" si="375"/>
        <v>0</v>
      </c>
      <c r="N528" s="57">
        <f t="shared" ca="1" si="376"/>
        <v>0</v>
      </c>
      <c r="P528" s="82" t="str">
        <f t="shared" si="377"/>
        <v>Valencia C.F.</v>
      </c>
      <c r="Q528" s="86">
        <f t="shared" ca="1" si="378"/>
        <v>0</v>
      </c>
      <c r="R528" s="34">
        <f t="shared" ca="1" si="363"/>
        <v>0</v>
      </c>
      <c r="S528" s="34">
        <f t="shared" ca="1" si="364"/>
        <v>0</v>
      </c>
      <c r="T528" s="34">
        <f t="shared" ca="1" si="365"/>
        <v>0</v>
      </c>
      <c r="U528" s="34">
        <f t="shared" ca="1" si="366"/>
        <v>0</v>
      </c>
      <c r="V528" s="34">
        <f t="shared" ca="1" si="367"/>
        <v>0</v>
      </c>
      <c r="W528" s="34">
        <f t="shared" ca="1" si="368"/>
        <v>0</v>
      </c>
      <c r="X528" s="37">
        <f t="shared" ca="1" si="369"/>
        <v>0</v>
      </c>
      <c r="Y528" s="37">
        <f t="shared" ca="1" si="370"/>
        <v>0</v>
      </c>
      <c r="Z528" s="61" t="e">
        <f ca="1">MATCH(P528,AC509:AC528,0)</f>
        <v>#N/A</v>
      </c>
      <c r="AB528">
        <v>20</v>
      </c>
      <c r="AC528" s="82" t="str">
        <f ca="1">INDEX(P509:P528,MATCH(LARGE(Y509:Y528,AB528),Y509:Y528,0))</f>
        <v>Atlethic Club</v>
      </c>
      <c r="AD528" s="86">
        <f ca="1">LOOKUP(AC528,P509:P528,Q509:Q528)</f>
        <v>0</v>
      </c>
      <c r="AE528" s="34">
        <f ca="1">LOOKUP(AC528,P509:P528,R509:R528)</f>
        <v>0</v>
      </c>
      <c r="AF528" s="34">
        <f ca="1">LOOKUP(AC528,P509:P528,S509:S528)</f>
        <v>0</v>
      </c>
      <c r="AG528" s="34">
        <f ca="1">LOOKUP(AC528,P509:P528,T509:T528)</f>
        <v>0</v>
      </c>
      <c r="AH528" s="34">
        <f ca="1">LOOKUP(AC528,P509:P528,U509:U528)</f>
        <v>0</v>
      </c>
      <c r="AI528" s="34">
        <f ca="1">LOOKUP(AC528,P509:P528,V509:V528)</f>
        <v>0</v>
      </c>
      <c r="AJ528" s="34">
        <f ca="1">LOOKUP(AC528,P509:P528,W509:W528)</f>
        <v>0</v>
      </c>
      <c r="AK528" s="37">
        <f ca="1">LOOKUP(AC528,P509:P528,X509:X528)</f>
        <v>0</v>
      </c>
      <c r="AL528" s="37">
        <f ca="1">LOOKUP(AC528,P509:P528,Y509:Y528)</f>
        <v>0</v>
      </c>
    </row>
    <row r="529" spans="5:38" ht="15.75" thickBot="1" x14ac:dyDescent="0.3"/>
    <row r="530" spans="5:38" ht="15.75" thickBot="1" x14ac:dyDescent="0.3">
      <c r="E530" s="88">
        <v>24</v>
      </c>
      <c r="F530" s="95" t="s">
        <v>21</v>
      </c>
      <c r="G530" s="95" t="s">
        <v>22</v>
      </c>
      <c r="H530" s="95" t="s">
        <v>23</v>
      </c>
      <c r="I530" s="95" t="s">
        <v>24</v>
      </c>
      <c r="J530" s="95" t="s">
        <v>25</v>
      </c>
      <c r="K530" s="95" t="s">
        <v>26</v>
      </c>
      <c r="L530" s="95" t="s">
        <v>27</v>
      </c>
      <c r="M530" s="96" t="s">
        <v>135</v>
      </c>
      <c r="N530" s="98" t="s">
        <v>136</v>
      </c>
      <c r="P530" s="88">
        <f>E530</f>
        <v>24</v>
      </c>
      <c r="Q530" s="89" t="s">
        <v>21</v>
      </c>
      <c r="R530" s="87" t="s">
        <v>22</v>
      </c>
      <c r="S530" s="83" t="s">
        <v>23</v>
      </c>
      <c r="T530" s="83" t="s">
        <v>24</v>
      </c>
      <c r="U530" s="83" t="s">
        <v>25</v>
      </c>
      <c r="V530" s="83" t="s">
        <v>26</v>
      </c>
      <c r="W530" s="83" t="s">
        <v>27</v>
      </c>
      <c r="X530" s="84" t="s">
        <v>135</v>
      </c>
      <c r="Y530" s="84" t="s">
        <v>136</v>
      </c>
      <c r="AC530" s="88">
        <f>P530</f>
        <v>24</v>
      </c>
      <c r="AD530" s="89" t="s">
        <v>21</v>
      </c>
      <c r="AE530" s="87" t="s">
        <v>22</v>
      </c>
      <c r="AF530" s="83" t="s">
        <v>23</v>
      </c>
      <c r="AG530" s="83" t="s">
        <v>24</v>
      </c>
      <c r="AH530" s="83" t="s">
        <v>25</v>
      </c>
      <c r="AI530" s="83" t="s">
        <v>26</v>
      </c>
      <c r="AJ530" s="83" t="s">
        <v>27</v>
      </c>
      <c r="AK530" s="84" t="s">
        <v>135</v>
      </c>
      <c r="AL530" s="84" t="s">
        <v>136</v>
      </c>
    </row>
    <row r="531" spans="5:38" ht="15.75" thickBot="1" x14ac:dyDescent="0.3">
      <c r="E531" s="91"/>
      <c r="F531" s="93" t="str">
        <f>'1-Rangos'!C24</f>
        <v>'1-Jornadas'!AC56:AC65</v>
      </c>
      <c r="G531" s="93" t="str">
        <f>'1-Rangos'!D24</f>
        <v>'1-Jornadas'!AA56:AA65</v>
      </c>
      <c r="H531" s="93" t="str">
        <f>'1-Rangos'!E24</f>
        <v>'1-Jornadas'!AF56:AF65</v>
      </c>
      <c r="I531" s="93" t="str">
        <f>'1-Rangos'!F24</f>
        <v>'1-Jornadas'!AH56:AH65</v>
      </c>
      <c r="J531" s="93" t="str">
        <f>'1-Rangos'!G24</f>
        <v>'1-Jornadas'!Z56:Z65</v>
      </c>
      <c r="K531" s="93" t="str">
        <f>'1-Rangos'!H24</f>
        <v>'1-Jornadas'!AD56:AD65</v>
      </c>
      <c r="L531" s="93" t="str">
        <f>'1-Rangos'!I24</f>
        <v>'1-Jornadas'!AE56:AE65</v>
      </c>
      <c r="M531" s="91"/>
      <c r="N531" s="91"/>
    </row>
    <row r="532" spans="5:38" x14ac:dyDescent="0.25">
      <c r="E532" s="81" t="str">
        <f>E509</f>
        <v>Atlethic Club</v>
      </c>
      <c r="F532" s="97">
        <f ca="1">SUMIF(INDIRECT(F531),'1-Configuracion'!E532,INDIRECT(G531))+SUMIF(INDIRECT(H531),'1-Configuracion'!E532,INDIRECT(I531))</f>
        <v>0</v>
      </c>
      <c r="G532" s="94">
        <f ca="1">SUMIF(INDIRECT(F531),'1-Configuracion'!E532,INDIRECT(J531))+SUMIF(INDIRECT(H531),'1-Configuracion'!E532,INDIRECT(J531))</f>
        <v>0</v>
      </c>
      <c r="H532" s="94">
        <f ca="1">IF(G532&gt;0,IF(F532=3,1,0),0)</f>
        <v>0</v>
      </c>
      <c r="I532" s="94">
        <f ca="1">IF(G532&gt;0,IF(F532=1,1,0),0)</f>
        <v>0</v>
      </c>
      <c r="J532" s="94">
        <f ca="1">IF(G532&gt;0,IF(F532=0,1,0),0)</f>
        <v>0</v>
      </c>
      <c r="K532" s="94">
        <f ca="1">SUMIF(INDIRECT(F531),'1-Configuracion'!E532,INDIRECT(K531))+SUMIF(INDIRECT(H531),'1-Configuracion'!E532,INDIRECT(L531))</f>
        <v>0</v>
      </c>
      <c r="L532" s="94">
        <f ca="1">SUMIF(INDIRECT(F531),'1-Configuracion'!E532,INDIRECT(L531))+SUMIF(INDIRECT(H531),'1-Configuracion'!E532,INDIRECT(K531))</f>
        <v>0</v>
      </c>
      <c r="M532" s="99">
        <f ca="1">K532-L532</f>
        <v>0</v>
      </c>
      <c r="N532" s="102">
        <f ca="1">F532*1000+M532*100+K532</f>
        <v>0</v>
      </c>
      <c r="P532" s="81" t="str">
        <f>E532</f>
        <v>Atlethic Club</v>
      </c>
      <c r="Q532" s="85">
        <f ca="1">F532+Q509</f>
        <v>0</v>
      </c>
      <c r="R532" s="6">
        <f t="shared" ref="R532:R551" ca="1" si="379">G532+R509</f>
        <v>0</v>
      </c>
      <c r="S532" s="6">
        <f t="shared" ref="S532:S551" ca="1" si="380">H532+S509</f>
        <v>0</v>
      </c>
      <c r="T532" s="6">
        <f t="shared" ref="T532:T551" ca="1" si="381">I532+T509</f>
        <v>0</v>
      </c>
      <c r="U532" s="6">
        <f t="shared" ref="U532:U551" ca="1" si="382">J532+U509</f>
        <v>0</v>
      </c>
      <c r="V532" s="6">
        <f t="shared" ref="V532:V551" ca="1" si="383">K532+V509</f>
        <v>0</v>
      </c>
      <c r="W532" s="6">
        <f t="shared" ref="W532:W551" ca="1" si="384">L532+W509</f>
        <v>0</v>
      </c>
      <c r="X532" s="8">
        <f t="shared" ref="X532:X551" ca="1" si="385">M532+X509</f>
        <v>0</v>
      </c>
      <c r="Y532" s="8">
        <f t="shared" ref="Y532:Y551" ca="1" si="386">N532+Y509</f>
        <v>0</v>
      </c>
      <c r="Z532" s="61">
        <f ca="1">MATCH(P532,AC532:AC551,0)</f>
        <v>1</v>
      </c>
      <c r="AB532">
        <v>1</v>
      </c>
      <c r="AC532" s="81" t="str">
        <f ca="1">INDEX(P532:P551,MATCH(LARGE(Y532:Y551,AB532),Y532:Y551,0))</f>
        <v>Atlethic Club</v>
      </c>
      <c r="AD532" s="85">
        <f ca="1">LOOKUP(AC532,P532:P551,Q532:Q551)</f>
        <v>0</v>
      </c>
      <c r="AE532" s="6">
        <f ca="1">LOOKUP(AC532,P532:P551,R532:R551)</f>
        <v>0</v>
      </c>
      <c r="AF532" s="6">
        <f ca="1">LOOKUP(AC532,P532:P551,S532:S551)</f>
        <v>0</v>
      </c>
      <c r="AG532" s="6">
        <f ca="1">LOOKUP(AC532,P532:P551,T532:T551)</f>
        <v>0</v>
      </c>
      <c r="AH532" s="6">
        <f ca="1">LOOKUP(AC532,P532:P551,U532:U551)</f>
        <v>0</v>
      </c>
      <c r="AI532" s="6">
        <f ca="1">LOOKUP(AC532,P532:P551,V532:V551)</f>
        <v>0</v>
      </c>
      <c r="AJ532" s="6">
        <f ca="1">LOOKUP(AC532,P532:P551,W532:W551)</f>
        <v>0</v>
      </c>
      <c r="AK532" s="8">
        <f ca="1">LOOKUP(AC532,P532:P551,X532:X551)</f>
        <v>0</v>
      </c>
      <c r="AL532" s="8">
        <f ca="1">LOOKUP(AC532,P532:P551,Y532:Y551)</f>
        <v>0</v>
      </c>
    </row>
    <row r="533" spans="5:38" x14ac:dyDescent="0.25">
      <c r="E533" s="81" t="str">
        <f t="shared" ref="E533:E551" si="387">E510</f>
        <v>Atlético Madrid</v>
      </c>
      <c r="F533" s="85">
        <f ca="1">SUMIF(INDIRECT(F531),'1-Configuracion'!E533,INDIRECT(G531))+SUMIF(INDIRECT(H531),'1-Configuracion'!E533,INDIRECT(I531))</f>
        <v>0</v>
      </c>
      <c r="G533" s="6">
        <f ca="1">SUMIF(INDIRECT(F531),'1-Configuracion'!E533,INDIRECT(J531))+SUMIF(INDIRECT(H531),'1-Configuracion'!E533,INDIRECT(J531))</f>
        <v>0</v>
      </c>
      <c r="H533" s="6">
        <f t="shared" ref="H533:H551" ca="1" si="388">IF(G533&gt;0,IF(F533=3,1,0),0)</f>
        <v>0</v>
      </c>
      <c r="I533" s="6">
        <f t="shared" ref="I533:I551" ca="1" si="389">IF(G533&gt;0,IF(F533=1,1,0),0)</f>
        <v>0</v>
      </c>
      <c r="J533" s="6">
        <f t="shared" ref="J533:J551" ca="1" si="390">IF(G533&gt;0,IF(F533=0,1,0),0)</f>
        <v>0</v>
      </c>
      <c r="K533" s="6">
        <f ca="1">SUMIF(INDIRECT(F531),'1-Configuracion'!E533,INDIRECT(K531))+SUMIF(INDIRECT(H531),'1-Configuracion'!E533,INDIRECT(L531))</f>
        <v>0</v>
      </c>
      <c r="L533" s="6">
        <f ca="1">SUMIF(INDIRECT(F531),'1-Configuracion'!E533,INDIRECT(L531))+SUMIF(INDIRECT(H531),'1-Configuracion'!E533,INDIRECT(K531))</f>
        <v>0</v>
      </c>
      <c r="M533" s="100">
        <f t="shared" ref="M533:M551" ca="1" si="391">K533-L533</f>
        <v>0</v>
      </c>
      <c r="N533" s="56">
        <f t="shared" ref="N533:N551" ca="1" si="392">F533*1000+M533*100+K533</f>
        <v>0</v>
      </c>
      <c r="P533" s="81" t="str">
        <f t="shared" ref="P533:P551" si="393">E533</f>
        <v>Atlético Madrid</v>
      </c>
      <c r="Q533" s="85">
        <f t="shared" ref="Q533:Q551" ca="1" si="394">F533+Q510</f>
        <v>0</v>
      </c>
      <c r="R533" s="6">
        <f t="shared" ca="1" si="379"/>
        <v>0</v>
      </c>
      <c r="S533" s="6">
        <f t="shared" ca="1" si="380"/>
        <v>0</v>
      </c>
      <c r="T533" s="6">
        <f t="shared" ca="1" si="381"/>
        <v>0</v>
      </c>
      <c r="U533" s="6">
        <f t="shared" ca="1" si="382"/>
        <v>0</v>
      </c>
      <c r="V533" s="6">
        <f t="shared" ca="1" si="383"/>
        <v>0</v>
      </c>
      <c r="W533" s="6">
        <f t="shared" ca="1" si="384"/>
        <v>0</v>
      </c>
      <c r="X533" s="8">
        <f t="shared" ca="1" si="385"/>
        <v>0</v>
      </c>
      <c r="Y533" s="8">
        <f t="shared" ca="1" si="386"/>
        <v>0</v>
      </c>
      <c r="Z533" s="61" t="e">
        <f ca="1">MATCH(P533,AC532:AC551,0)</f>
        <v>#N/A</v>
      </c>
      <c r="AB533">
        <v>2</v>
      </c>
      <c r="AC533" s="81" t="str">
        <f ca="1">INDEX(P532:P551,MATCH(LARGE(Y532:Y551,AB533),Y532:Y551,0))</f>
        <v>Atlethic Club</v>
      </c>
      <c r="AD533" s="85">
        <f ca="1">LOOKUP(AC533,P532:P551,Q532:Q551)</f>
        <v>0</v>
      </c>
      <c r="AE533" s="6">
        <f ca="1">LOOKUP(AC533,P532:P551,R532:R551)</f>
        <v>0</v>
      </c>
      <c r="AF533" s="6">
        <f ca="1">LOOKUP(AC533,P532:P551,S532:S551)</f>
        <v>0</v>
      </c>
      <c r="AG533" s="6">
        <f ca="1">LOOKUP(AC533,P532:P551,T532:T551)</f>
        <v>0</v>
      </c>
      <c r="AH533" s="6">
        <f ca="1">LOOKUP(AC533,P532:P551,U532:U551)</f>
        <v>0</v>
      </c>
      <c r="AI533" s="6">
        <f ca="1">LOOKUP(AC533,P532:P551,V532:V551)</f>
        <v>0</v>
      </c>
      <c r="AJ533" s="6">
        <f ca="1">LOOKUP(AC533,P532:P551,W532:W551)</f>
        <v>0</v>
      </c>
      <c r="AK533" s="8">
        <f ca="1">LOOKUP(AC533,P532:P551,X532:X551)</f>
        <v>0</v>
      </c>
      <c r="AL533" s="8">
        <f ca="1">LOOKUP(AC533,P532:P551,Y532:Y551)</f>
        <v>0</v>
      </c>
    </row>
    <row r="534" spans="5:38" x14ac:dyDescent="0.25">
      <c r="E534" s="81" t="str">
        <f t="shared" si="387"/>
        <v>C.A. Osasuna</v>
      </c>
      <c r="F534" s="85">
        <f ca="1">SUMIF(INDIRECT(F531),'1-Configuracion'!E534,INDIRECT(G531))+SUMIF(INDIRECT(H531),'1-Configuracion'!E534,INDIRECT(I531))</f>
        <v>0</v>
      </c>
      <c r="G534" s="6">
        <f ca="1">SUMIF(INDIRECT(F531),'1-Configuracion'!E534,INDIRECT(J531))+SUMIF(INDIRECT(H531),'1-Configuracion'!E534,INDIRECT(J531))</f>
        <v>0</v>
      </c>
      <c r="H534" s="6">
        <f t="shared" ca="1" si="388"/>
        <v>0</v>
      </c>
      <c r="I534" s="6">
        <f t="shared" ca="1" si="389"/>
        <v>0</v>
      </c>
      <c r="J534" s="6">
        <f t="shared" ca="1" si="390"/>
        <v>0</v>
      </c>
      <c r="K534" s="6">
        <f ca="1">SUMIF(INDIRECT(F531),'1-Configuracion'!E534,INDIRECT(K531))+SUMIF(INDIRECT(H531),'1-Configuracion'!E534,INDIRECT(L531))</f>
        <v>0</v>
      </c>
      <c r="L534" s="6">
        <f ca="1">SUMIF(INDIRECT(F531),'1-Configuracion'!E534,INDIRECT(L531))+SUMIF(INDIRECT(H531),'1-Configuracion'!E534,INDIRECT(K531))</f>
        <v>0</v>
      </c>
      <c r="M534" s="100">
        <f t="shared" ca="1" si="391"/>
        <v>0</v>
      </c>
      <c r="N534" s="56">
        <f t="shared" ca="1" si="392"/>
        <v>0</v>
      </c>
      <c r="P534" s="81" t="str">
        <f t="shared" si="393"/>
        <v>C.A. Osasuna</v>
      </c>
      <c r="Q534" s="85">
        <f t="shared" ca="1" si="394"/>
        <v>0</v>
      </c>
      <c r="R534" s="6">
        <f t="shared" ca="1" si="379"/>
        <v>0</v>
      </c>
      <c r="S534" s="6">
        <f t="shared" ca="1" si="380"/>
        <v>0</v>
      </c>
      <c r="T534" s="6">
        <f t="shared" ca="1" si="381"/>
        <v>0</v>
      </c>
      <c r="U534" s="6">
        <f t="shared" ca="1" si="382"/>
        <v>0</v>
      </c>
      <c r="V534" s="6">
        <f t="shared" ca="1" si="383"/>
        <v>0</v>
      </c>
      <c r="W534" s="6">
        <f t="shared" ca="1" si="384"/>
        <v>0</v>
      </c>
      <c r="X534" s="8">
        <f t="shared" ca="1" si="385"/>
        <v>0</v>
      </c>
      <c r="Y534" s="8">
        <f t="shared" ca="1" si="386"/>
        <v>0</v>
      </c>
      <c r="Z534" s="61" t="e">
        <f ca="1">MATCH(P534,AC532:AC551,0)</f>
        <v>#N/A</v>
      </c>
      <c r="AB534">
        <v>3</v>
      </c>
      <c r="AC534" s="81" t="str">
        <f ca="1">INDEX(P532:P551,MATCH(LARGE(Y532:Y551,AB534),Y532:Y551,0))</f>
        <v>Atlethic Club</v>
      </c>
      <c r="AD534" s="85">
        <f ca="1">LOOKUP(AC534,P532:P551,Q532:Q551)</f>
        <v>0</v>
      </c>
      <c r="AE534" s="6">
        <f ca="1">LOOKUP(AC534,P532:P551,R532:R551)</f>
        <v>0</v>
      </c>
      <c r="AF534" s="6">
        <f ca="1">LOOKUP(AC534,P532:P551,S532:S551)</f>
        <v>0</v>
      </c>
      <c r="AG534" s="6">
        <f ca="1">LOOKUP(AC534,P532:P551,T532:T551)</f>
        <v>0</v>
      </c>
      <c r="AH534" s="6">
        <f ca="1">LOOKUP(AC534,P532:P551,U532:U551)</f>
        <v>0</v>
      </c>
      <c r="AI534" s="6">
        <f ca="1">LOOKUP(AC534,P532:P551,V532:V551)</f>
        <v>0</v>
      </c>
      <c r="AJ534" s="6">
        <f ca="1">LOOKUP(AC534,P532:P551,W532:W551)</f>
        <v>0</v>
      </c>
      <c r="AK534" s="8">
        <f ca="1">LOOKUP(AC534,P532:P551,X532:X551)</f>
        <v>0</v>
      </c>
      <c r="AL534" s="8">
        <f ca="1">LOOKUP(AC534,P532:P551,Y532:Y551)</f>
        <v>0</v>
      </c>
    </row>
    <row r="535" spans="5:38" x14ac:dyDescent="0.25">
      <c r="E535" s="81" t="str">
        <f t="shared" si="387"/>
        <v>Celta de Vigo</v>
      </c>
      <c r="F535" s="85">
        <f ca="1">SUMIF(INDIRECT(F531),'1-Configuracion'!E535,INDIRECT(G531))+SUMIF(INDIRECT(H531),'1-Configuracion'!E535,INDIRECT(I531))</f>
        <v>0</v>
      </c>
      <c r="G535" s="6">
        <f ca="1">SUMIF(INDIRECT(F531),'1-Configuracion'!E535,INDIRECT(J531))+SUMIF(INDIRECT(H531),'1-Configuracion'!E535,INDIRECT(J531))</f>
        <v>0</v>
      </c>
      <c r="H535" s="6">
        <f t="shared" ca="1" si="388"/>
        <v>0</v>
      </c>
      <c r="I535" s="6">
        <f t="shared" ca="1" si="389"/>
        <v>0</v>
      </c>
      <c r="J535" s="6">
        <f t="shared" ca="1" si="390"/>
        <v>0</v>
      </c>
      <c r="K535" s="6">
        <f ca="1">SUMIF(INDIRECT(F531),'1-Configuracion'!E535,INDIRECT(K531))+SUMIF(INDIRECT(H531),'1-Configuracion'!E535,INDIRECT(L531))</f>
        <v>0</v>
      </c>
      <c r="L535" s="6">
        <f ca="1">SUMIF(INDIRECT(F531),'1-Configuracion'!E535,INDIRECT(L531))+SUMIF(INDIRECT(H531),'1-Configuracion'!E535,INDIRECT(K531))</f>
        <v>0</v>
      </c>
      <c r="M535" s="100">
        <f t="shared" ca="1" si="391"/>
        <v>0</v>
      </c>
      <c r="N535" s="56">
        <f t="shared" ca="1" si="392"/>
        <v>0</v>
      </c>
      <c r="P535" s="81" t="str">
        <f t="shared" si="393"/>
        <v>Celta de Vigo</v>
      </c>
      <c r="Q535" s="85">
        <f t="shared" ca="1" si="394"/>
        <v>0</v>
      </c>
      <c r="R535" s="6">
        <f t="shared" ca="1" si="379"/>
        <v>0</v>
      </c>
      <c r="S535" s="6">
        <f t="shared" ca="1" si="380"/>
        <v>0</v>
      </c>
      <c r="T535" s="6">
        <f t="shared" ca="1" si="381"/>
        <v>0</v>
      </c>
      <c r="U535" s="6">
        <f t="shared" ca="1" si="382"/>
        <v>0</v>
      </c>
      <c r="V535" s="6">
        <f t="shared" ca="1" si="383"/>
        <v>0</v>
      </c>
      <c r="W535" s="6">
        <f t="shared" ca="1" si="384"/>
        <v>0</v>
      </c>
      <c r="X535" s="8">
        <f t="shared" ca="1" si="385"/>
        <v>0</v>
      </c>
      <c r="Y535" s="8">
        <f t="shared" ca="1" si="386"/>
        <v>0</v>
      </c>
      <c r="Z535" s="61" t="e">
        <f ca="1">MATCH(P535,AC532:AC551,0)</f>
        <v>#N/A</v>
      </c>
      <c r="AB535">
        <v>4</v>
      </c>
      <c r="AC535" s="81" t="str">
        <f ca="1">INDEX(P532:P551,MATCH(LARGE(Y532:Y551,AB535),Y532:Y551,0))</f>
        <v>Atlethic Club</v>
      </c>
      <c r="AD535" s="85">
        <f ca="1">LOOKUP(AC535,P532:P551,Q532:Q551)</f>
        <v>0</v>
      </c>
      <c r="AE535" s="6">
        <f ca="1">LOOKUP(AC535,P532:P551,R532:R551)</f>
        <v>0</v>
      </c>
      <c r="AF535" s="6">
        <f ca="1">LOOKUP(AC535,P532:P551,S532:S551)</f>
        <v>0</v>
      </c>
      <c r="AG535" s="6">
        <f ca="1">LOOKUP(AC535,P532:P551,T532:T551)</f>
        <v>0</v>
      </c>
      <c r="AH535" s="6">
        <f ca="1">LOOKUP(AC535,P532:P551,U532:U551)</f>
        <v>0</v>
      </c>
      <c r="AI535" s="6">
        <f ca="1">LOOKUP(AC535,P532:P551,V532:V551)</f>
        <v>0</v>
      </c>
      <c r="AJ535" s="6">
        <f ca="1">LOOKUP(AC535,P532:P551,W532:W551)</f>
        <v>0</v>
      </c>
      <c r="AK535" s="8">
        <f ca="1">LOOKUP(AC535,P532:P551,X532:X551)</f>
        <v>0</v>
      </c>
      <c r="AL535" s="8">
        <f ca="1">LOOKUP(AC535,P532:P551,Y532:Y551)</f>
        <v>0</v>
      </c>
    </row>
    <row r="536" spans="5:38" x14ac:dyDescent="0.25">
      <c r="E536" s="81" t="str">
        <f t="shared" si="387"/>
        <v>Deportivo de la Coruña</v>
      </c>
      <c r="F536" s="85">
        <f ca="1">SUMIF(INDIRECT(F531),'1-Configuracion'!E536,INDIRECT(G531))+SUMIF(INDIRECT(H531),'1-Configuracion'!E536,INDIRECT(I531))</f>
        <v>0</v>
      </c>
      <c r="G536" s="6">
        <f ca="1">SUMIF(INDIRECT(F531),'1-Configuracion'!E536,INDIRECT(J531))+SUMIF(INDIRECT(H531),'1-Configuracion'!E536,INDIRECT(J531))</f>
        <v>0</v>
      </c>
      <c r="H536" s="6">
        <f t="shared" ca="1" si="388"/>
        <v>0</v>
      </c>
      <c r="I536" s="6">
        <f t="shared" ca="1" si="389"/>
        <v>0</v>
      </c>
      <c r="J536" s="6">
        <f t="shared" ca="1" si="390"/>
        <v>0</v>
      </c>
      <c r="K536" s="6">
        <f ca="1">SUMIF(INDIRECT(F531),'1-Configuracion'!E536,INDIRECT(K531))+SUMIF(INDIRECT(H531),'1-Configuracion'!E536,INDIRECT(L531))</f>
        <v>0</v>
      </c>
      <c r="L536" s="6">
        <f ca="1">SUMIF(INDIRECT(F531),'1-Configuracion'!E536,INDIRECT(L531))+SUMIF(INDIRECT(H531),'1-Configuracion'!E536,INDIRECT(K531))</f>
        <v>0</v>
      </c>
      <c r="M536" s="100">
        <f t="shared" ca="1" si="391"/>
        <v>0</v>
      </c>
      <c r="N536" s="56">
        <f t="shared" ca="1" si="392"/>
        <v>0</v>
      </c>
      <c r="P536" s="81" t="str">
        <f t="shared" si="393"/>
        <v>Deportivo de la Coruña</v>
      </c>
      <c r="Q536" s="85">
        <f t="shared" ca="1" si="394"/>
        <v>0</v>
      </c>
      <c r="R536" s="6">
        <f t="shared" ca="1" si="379"/>
        <v>0</v>
      </c>
      <c r="S536" s="6">
        <f t="shared" ca="1" si="380"/>
        <v>0</v>
      </c>
      <c r="T536" s="6">
        <f t="shared" ca="1" si="381"/>
        <v>0</v>
      </c>
      <c r="U536" s="6">
        <f t="shared" ca="1" si="382"/>
        <v>0</v>
      </c>
      <c r="V536" s="6">
        <f t="shared" ca="1" si="383"/>
        <v>0</v>
      </c>
      <c r="W536" s="6">
        <f t="shared" ca="1" si="384"/>
        <v>0</v>
      </c>
      <c r="X536" s="8">
        <f t="shared" ca="1" si="385"/>
        <v>0</v>
      </c>
      <c r="Y536" s="8">
        <f t="shared" ca="1" si="386"/>
        <v>0</v>
      </c>
      <c r="Z536" s="61" t="e">
        <f ca="1">MATCH(P536,AC532:AC551,0)</f>
        <v>#N/A</v>
      </c>
      <c r="AB536">
        <v>5</v>
      </c>
      <c r="AC536" s="81" t="str">
        <f ca="1">INDEX(P532:P551,MATCH(LARGE(Y532:Y551,AB536),Y532:Y551,0))</f>
        <v>Atlethic Club</v>
      </c>
      <c r="AD536" s="85">
        <f ca="1">LOOKUP(AC536,P532:P551,Q532:Q551)</f>
        <v>0</v>
      </c>
      <c r="AE536" s="6">
        <f ca="1">LOOKUP(AC536,P532:P551,R532:R551)</f>
        <v>0</v>
      </c>
      <c r="AF536" s="6">
        <f ca="1">LOOKUP(AC536,P532:P551,S532:S551)</f>
        <v>0</v>
      </c>
      <c r="AG536" s="6">
        <f ca="1">LOOKUP(AC536,P532:P551,T532:T551)</f>
        <v>0</v>
      </c>
      <c r="AH536" s="6">
        <f ca="1">LOOKUP(AC536,P532:P551,U532:U551)</f>
        <v>0</v>
      </c>
      <c r="AI536" s="6">
        <f ca="1">LOOKUP(AC536,P532:P551,V532:V551)</f>
        <v>0</v>
      </c>
      <c r="AJ536" s="6">
        <f ca="1">LOOKUP(AC536,P532:P551,W532:W551)</f>
        <v>0</v>
      </c>
      <c r="AK536" s="8">
        <f ca="1">LOOKUP(AC536,P532:P551,X532:X551)</f>
        <v>0</v>
      </c>
      <c r="AL536" s="8">
        <f ca="1">LOOKUP(AC536,P532:P551,Y532:Y551)</f>
        <v>0</v>
      </c>
    </row>
    <row r="537" spans="5:38" x14ac:dyDescent="0.25">
      <c r="E537" s="81" t="str">
        <f t="shared" si="387"/>
        <v>F.C. Barcelona</v>
      </c>
      <c r="F537" s="85">
        <f ca="1">SUMIF(INDIRECT(F531),'1-Configuracion'!E537,INDIRECT(G531))+SUMIF(INDIRECT(H531),'1-Configuracion'!E537,INDIRECT(I531))</f>
        <v>0</v>
      </c>
      <c r="G537" s="6">
        <f ca="1">SUMIF(INDIRECT(F531),'1-Configuracion'!E537,INDIRECT(J531))+SUMIF(INDIRECT(H531),'1-Configuracion'!E537,INDIRECT(J531))</f>
        <v>0</v>
      </c>
      <c r="H537" s="6">
        <f t="shared" ca="1" si="388"/>
        <v>0</v>
      </c>
      <c r="I537" s="6">
        <f t="shared" ca="1" si="389"/>
        <v>0</v>
      </c>
      <c r="J537" s="6">
        <f t="shared" ca="1" si="390"/>
        <v>0</v>
      </c>
      <c r="K537" s="6">
        <f ca="1">SUMIF(INDIRECT(F531),'1-Configuracion'!E537,INDIRECT(K531))+SUMIF(INDIRECT(H531),'1-Configuracion'!E537,INDIRECT(L531))</f>
        <v>0</v>
      </c>
      <c r="L537" s="6">
        <f ca="1">SUMIF(INDIRECT(F531),'1-Configuracion'!E537,INDIRECT(L531))+SUMIF(INDIRECT(H531),'1-Configuracion'!E537,INDIRECT(K531))</f>
        <v>0</v>
      </c>
      <c r="M537" s="100">
        <f t="shared" ca="1" si="391"/>
        <v>0</v>
      </c>
      <c r="N537" s="56">
        <f t="shared" ca="1" si="392"/>
        <v>0</v>
      </c>
      <c r="P537" s="81" t="str">
        <f t="shared" si="393"/>
        <v>F.C. Barcelona</v>
      </c>
      <c r="Q537" s="85">
        <f t="shared" ca="1" si="394"/>
        <v>0</v>
      </c>
      <c r="R537" s="6">
        <f t="shared" ca="1" si="379"/>
        <v>0</v>
      </c>
      <c r="S537" s="6">
        <f t="shared" ca="1" si="380"/>
        <v>0</v>
      </c>
      <c r="T537" s="6">
        <f t="shared" ca="1" si="381"/>
        <v>0</v>
      </c>
      <c r="U537" s="6">
        <f t="shared" ca="1" si="382"/>
        <v>0</v>
      </c>
      <c r="V537" s="6">
        <f t="shared" ca="1" si="383"/>
        <v>0</v>
      </c>
      <c r="W537" s="6">
        <f t="shared" ca="1" si="384"/>
        <v>0</v>
      </c>
      <c r="X537" s="8">
        <f t="shared" ca="1" si="385"/>
        <v>0</v>
      </c>
      <c r="Y537" s="8">
        <f t="shared" ca="1" si="386"/>
        <v>0</v>
      </c>
      <c r="Z537" s="61" t="e">
        <f ca="1">MATCH(P537,AC532:AC551,0)</f>
        <v>#N/A</v>
      </c>
      <c r="AB537">
        <v>6</v>
      </c>
      <c r="AC537" s="81" t="str">
        <f ca="1">INDEX(P532:P551,MATCH(LARGE(Y532:Y551,AB537),Y532:Y551,0))</f>
        <v>Atlethic Club</v>
      </c>
      <c r="AD537" s="85">
        <f ca="1">LOOKUP(AC537,P532:P551,Q532:Q551)</f>
        <v>0</v>
      </c>
      <c r="AE537" s="6">
        <f ca="1">LOOKUP(AC537,P532:P551,R532:R551)</f>
        <v>0</v>
      </c>
      <c r="AF537" s="6">
        <f ca="1">LOOKUP(AC537,P532:P551,S532:S551)</f>
        <v>0</v>
      </c>
      <c r="AG537" s="6">
        <f ca="1">LOOKUP(AC537,P532:P551,T532:T551)</f>
        <v>0</v>
      </c>
      <c r="AH537" s="6">
        <f ca="1">LOOKUP(AC537,P532:P551,U532:U551)</f>
        <v>0</v>
      </c>
      <c r="AI537" s="6">
        <f ca="1">LOOKUP(AC537,P532:P551,V532:V551)</f>
        <v>0</v>
      </c>
      <c r="AJ537" s="6">
        <f ca="1">LOOKUP(AC537,P532:P551,W532:W551)</f>
        <v>0</v>
      </c>
      <c r="AK537" s="8">
        <f ca="1">LOOKUP(AC537,P532:P551,X532:X551)</f>
        <v>0</v>
      </c>
      <c r="AL537" s="8">
        <f ca="1">LOOKUP(AC537,P532:P551,Y532:Y551)</f>
        <v>0</v>
      </c>
    </row>
    <row r="538" spans="5:38" x14ac:dyDescent="0.25">
      <c r="E538" s="81" t="str">
        <f t="shared" si="387"/>
        <v>Getafe C.F.</v>
      </c>
      <c r="F538" s="85">
        <f ca="1">SUMIF(INDIRECT(F531),'1-Configuracion'!E538,INDIRECT(G531))+SUMIF(INDIRECT(H531),'1-Configuracion'!E538,INDIRECT(I531))</f>
        <v>0</v>
      </c>
      <c r="G538" s="6">
        <f ca="1">SUMIF(INDIRECT(F531),'1-Configuracion'!E538,INDIRECT(J531))+SUMIF(INDIRECT(H531),'1-Configuracion'!E538,INDIRECT(J531))</f>
        <v>0</v>
      </c>
      <c r="H538" s="6">
        <f t="shared" ca="1" si="388"/>
        <v>0</v>
      </c>
      <c r="I538" s="6">
        <f t="shared" ca="1" si="389"/>
        <v>0</v>
      </c>
      <c r="J538" s="6">
        <f t="shared" ca="1" si="390"/>
        <v>0</v>
      </c>
      <c r="K538" s="6">
        <f ca="1">SUMIF(INDIRECT(F531),'1-Configuracion'!E538,INDIRECT(K531))+SUMIF(INDIRECT(H531),'1-Configuracion'!E538,INDIRECT(L531))</f>
        <v>0</v>
      </c>
      <c r="L538" s="6">
        <f ca="1">SUMIF(INDIRECT(F531),'1-Configuracion'!E538,INDIRECT(L531))+SUMIF(INDIRECT(H531),'1-Configuracion'!E538,INDIRECT(K531))</f>
        <v>0</v>
      </c>
      <c r="M538" s="100">
        <f t="shared" ca="1" si="391"/>
        <v>0</v>
      </c>
      <c r="N538" s="56">
        <f t="shared" ca="1" si="392"/>
        <v>0</v>
      </c>
      <c r="P538" s="81" t="str">
        <f t="shared" si="393"/>
        <v>Getafe C.F.</v>
      </c>
      <c r="Q538" s="85">
        <f t="shared" ca="1" si="394"/>
        <v>0</v>
      </c>
      <c r="R538" s="6">
        <f t="shared" ca="1" si="379"/>
        <v>0</v>
      </c>
      <c r="S538" s="6">
        <f t="shared" ca="1" si="380"/>
        <v>0</v>
      </c>
      <c r="T538" s="6">
        <f t="shared" ca="1" si="381"/>
        <v>0</v>
      </c>
      <c r="U538" s="6">
        <f t="shared" ca="1" si="382"/>
        <v>0</v>
      </c>
      <c r="V538" s="6">
        <f t="shared" ca="1" si="383"/>
        <v>0</v>
      </c>
      <c r="W538" s="6">
        <f t="shared" ca="1" si="384"/>
        <v>0</v>
      </c>
      <c r="X538" s="8">
        <f t="shared" ca="1" si="385"/>
        <v>0</v>
      </c>
      <c r="Y538" s="8">
        <f t="shared" ca="1" si="386"/>
        <v>0</v>
      </c>
      <c r="Z538" s="61" t="e">
        <f ca="1">MATCH(P538,AC532:AC551,0)</f>
        <v>#N/A</v>
      </c>
      <c r="AB538">
        <v>7</v>
      </c>
      <c r="AC538" s="81" t="str">
        <f ca="1">INDEX(P532:P551,MATCH(LARGE(Y532:Y551,AB538),Y532:Y551,0))</f>
        <v>Atlethic Club</v>
      </c>
      <c r="AD538" s="85">
        <f ca="1">LOOKUP(AC538,P532:P551,Q532:Q551)</f>
        <v>0</v>
      </c>
      <c r="AE538" s="6">
        <f ca="1">LOOKUP(AC538,P532:P551,R532:R551)</f>
        <v>0</v>
      </c>
      <c r="AF538" s="6">
        <f ca="1">LOOKUP(AC538,P532:P551,S532:S551)</f>
        <v>0</v>
      </c>
      <c r="AG538" s="6">
        <f ca="1">LOOKUP(AC538,P532:P551,T532:T551)</f>
        <v>0</v>
      </c>
      <c r="AH538" s="6">
        <f ca="1">LOOKUP(AC538,P532:P551,U532:U551)</f>
        <v>0</v>
      </c>
      <c r="AI538" s="6">
        <f ca="1">LOOKUP(AC538,P532:P551,V532:V551)</f>
        <v>0</v>
      </c>
      <c r="AJ538" s="6">
        <f ca="1">LOOKUP(AC538,P532:P551,W532:W551)</f>
        <v>0</v>
      </c>
      <c r="AK538" s="8">
        <f ca="1">LOOKUP(AC538,P532:P551,X532:X551)</f>
        <v>0</v>
      </c>
      <c r="AL538" s="8">
        <f ca="1">LOOKUP(AC538,P532:P551,Y532:Y551)</f>
        <v>0</v>
      </c>
    </row>
    <row r="539" spans="5:38" x14ac:dyDescent="0.25">
      <c r="E539" s="81" t="str">
        <f t="shared" si="387"/>
        <v>Granada C.F.</v>
      </c>
      <c r="F539" s="85">
        <f ca="1">SUMIF(INDIRECT(F531),'1-Configuracion'!E539,INDIRECT(G531))+SUMIF(INDIRECT(H531),'1-Configuracion'!E539,INDIRECT(I531))</f>
        <v>0</v>
      </c>
      <c r="G539" s="6">
        <f ca="1">SUMIF(INDIRECT(F531),'1-Configuracion'!E539,INDIRECT(J531))+SUMIF(INDIRECT(H531),'1-Configuracion'!E539,INDIRECT(J531))</f>
        <v>0</v>
      </c>
      <c r="H539" s="6">
        <f t="shared" ca="1" si="388"/>
        <v>0</v>
      </c>
      <c r="I539" s="6">
        <f t="shared" ca="1" si="389"/>
        <v>0</v>
      </c>
      <c r="J539" s="6">
        <f t="shared" ca="1" si="390"/>
        <v>0</v>
      </c>
      <c r="K539" s="6">
        <f ca="1">SUMIF(INDIRECT(F531),'1-Configuracion'!E539,INDIRECT(K531))+SUMIF(INDIRECT(H531),'1-Configuracion'!E539,INDIRECT(L531))</f>
        <v>0</v>
      </c>
      <c r="L539" s="6">
        <f ca="1">SUMIF(INDIRECT(F531),'1-Configuracion'!E539,INDIRECT(L531))+SUMIF(INDIRECT(H531),'1-Configuracion'!E539,INDIRECT(K531))</f>
        <v>0</v>
      </c>
      <c r="M539" s="100">
        <f t="shared" ca="1" si="391"/>
        <v>0</v>
      </c>
      <c r="N539" s="56">
        <f t="shared" ca="1" si="392"/>
        <v>0</v>
      </c>
      <c r="P539" s="81" t="str">
        <f t="shared" si="393"/>
        <v>Granada C.F.</v>
      </c>
      <c r="Q539" s="85">
        <f t="shared" ca="1" si="394"/>
        <v>0</v>
      </c>
      <c r="R539" s="6">
        <f t="shared" ca="1" si="379"/>
        <v>0</v>
      </c>
      <c r="S539" s="6">
        <f t="shared" ca="1" si="380"/>
        <v>0</v>
      </c>
      <c r="T539" s="6">
        <f t="shared" ca="1" si="381"/>
        <v>0</v>
      </c>
      <c r="U539" s="6">
        <f t="shared" ca="1" si="382"/>
        <v>0</v>
      </c>
      <c r="V539" s="6">
        <f t="shared" ca="1" si="383"/>
        <v>0</v>
      </c>
      <c r="W539" s="6">
        <f t="shared" ca="1" si="384"/>
        <v>0</v>
      </c>
      <c r="X539" s="8">
        <f t="shared" ca="1" si="385"/>
        <v>0</v>
      </c>
      <c r="Y539" s="8">
        <f t="shared" ca="1" si="386"/>
        <v>0</v>
      </c>
      <c r="Z539" s="61" t="e">
        <f ca="1">MATCH(P539,AC532:AC551,0)</f>
        <v>#N/A</v>
      </c>
      <c r="AB539">
        <v>8</v>
      </c>
      <c r="AC539" s="81" t="str">
        <f ca="1">INDEX(P532:P551,MATCH(LARGE(Y532:Y551,AB539),Y532:Y551,0))</f>
        <v>Atlethic Club</v>
      </c>
      <c r="AD539" s="85">
        <f ca="1">LOOKUP(AC539,P532:P551,Q532:Q551)</f>
        <v>0</v>
      </c>
      <c r="AE539" s="6">
        <f ca="1">LOOKUP(AC539,P532:P551,R532:R551)</f>
        <v>0</v>
      </c>
      <c r="AF539" s="6">
        <f ca="1">LOOKUP(AC539,P532:P551,S532:S551)</f>
        <v>0</v>
      </c>
      <c r="AG539" s="6">
        <f ca="1">LOOKUP(AC539,P532:P551,T532:T551)</f>
        <v>0</v>
      </c>
      <c r="AH539" s="6">
        <f ca="1">LOOKUP(AC539,P532:P551,U532:U551)</f>
        <v>0</v>
      </c>
      <c r="AI539" s="6">
        <f ca="1">LOOKUP(AC539,P532:P551,V532:V551)</f>
        <v>0</v>
      </c>
      <c r="AJ539" s="6">
        <f ca="1">LOOKUP(AC539,P532:P551,W532:W551)</f>
        <v>0</v>
      </c>
      <c r="AK539" s="8">
        <f ca="1">LOOKUP(AC539,P532:P551,X532:X551)</f>
        <v>0</v>
      </c>
      <c r="AL539" s="8">
        <f ca="1">LOOKUP(AC539,P532:P551,Y532:Y551)</f>
        <v>0</v>
      </c>
    </row>
    <row r="540" spans="5:38" x14ac:dyDescent="0.25">
      <c r="E540" s="81" t="str">
        <f t="shared" si="387"/>
        <v>Levante U.D.</v>
      </c>
      <c r="F540" s="85">
        <f ca="1">SUMIF(INDIRECT(F531),'1-Configuracion'!E540,INDIRECT(G531))+SUMIF(INDIRECT(H531),'1-Configuracion'!E540,INDIRECT(I531))</f>
        <v>0</v>
      </c>
      <c r="G540" s="6">
        <f ca="1">SUMIF(INDIRECT(F531),'1-Configuracion'!E540,INDIRECT(J531))+SUMIF(INDIRECT(H531),'1-Configuracion'!E540,INDIRECT(J531))</f>
        <v>0</v>
      </c>
      <c r="H540" s="6">
        <f t="shared" ca="1" si="388"/>
        <v>0</v>
      </c>
      <c r="I540" s="6">
        <f t="shared" ca="1" si="389"/>
        <v>0</v>
      </c>
      <c r="J540" s="6">
        <f t="shared" ca="1" si="390"/>
        <v>0</v>
      </c>
      <c r="K540" s="6">
        <f ca="1">SUMIF(INDIRECT(F531),'1-Configuracion'!E540,INDIRECT(K531))+SUMIF(INDIRECT(H531),'1-Configuracion'!E540,INDIRECT(L531))</f>
        <v>0</v>
      </c>
      <c r="L540" s="6">
        <f ca="1">SUMIF(INDIRECT(F531),'1-Configuracion'!E540,INDIRECT(L531))+SUMIF(INDIRECT(H531),'1-Configuracion'!E540,INDIRECT(K531))</f>
        <v>0</v>
      </c>
      <c r="M540" s="100">
        <f t="shared" ca="1" si="391"/>
        <v>0</v>
      </c>
      <c r="N540" s="56">
        <f t="shared" ca="1" si="392"/>
        <v>0</v>
      </c>
      <c r="P540" s="81" t="str">
        <f t="shared" si="393"/>
        <v>Levante U.D.</v>
      </c>
      <c r="Q540" s="85">
        <f t="shared" ca="1" si="394"/>
        <v>0</v>
      </c>
      <c r="R540" s="6">
        <f t="shared" ca="1" si="379"/>
        <v>0</v>
      </c>
      <c r="S540" s="6">
        <f t="shared" ca="1" si="380"/>
        <v>0</v>
      </c>
      <c r="T540" s="6">
        <f t="shared" ca="1" si="381"/>
        <v>0</v>
      </c>
      <c r="U540" s="6">
        <f t="shared" ca="1" si="382"/>
        <v>0</v>
      </c>
      <c r="V540" s="6">
        <f t="shared" ca="1" si="383"/>
        <v>0</v>
      </c>
      <c r="W540" s="6">
        <f t="shared" ca="1" si="384"/>
        <v>0</v>
      </c>
      <c r="X540" s="8">
        <f t="shared" ca="1" si="385"/>
        <v>0</v>
      </c>
      <c r="Y540" s="8">
        <f t="shared" ca="1" si="386"/>
        <v>0</v>
      </c>
      <c r="Z540" s="61" t="e">
        <f ca="1">MATCH(P540,AC532:AC551,0)</f>
        <v>#N/A</v>
      </c>
      <c r="AB540">
        <v>9</v>
      </c>
      <c r="AC540" s="81" t="str">
        <f ca="1">INDEX(P532:P551,MATCH(LARGE(Y532:Y551,AB540),Y532:Y551,0))</f>
        <v>Atlethic Club</v>
      </c>
      <c r="AD540" s="85">
        <f ca="1">LOOKUP(AC540,P532:P551,Q532:Q551)</f>
        <v>0</v>
      </c>
      <c r="AE540" s="6">
        <f ca="1">LOOKUP(AC540,P532:P551,R532:R551)</f>
        <v>0</v>
      </c>
      <c r="AF540" s="6">
        <f ca="1">LOOKUP(AC540,P532:P551,S532:S551)</f>
        <v>0</v>
      </c>
      <c r="AG540" s="6">
        <f ca="1">LOOKUP(AC540,P532:P551,T532:T551)</f>
        <v>0</v>
      </c>
      <c r="AH540" s="6">
        <f ca="1">LOOKUP(AC540,P532:P551,U532:U551)</f>
        <v>0</v>
      </c>
      <c r="AI540" s="6">
        <f ca="1">LOOKUP(AC540,P532:P551,V532:V551)</f>
        <v>0</v>
      </c>
      <c r="AJ540" s="6">
        <f ca="1">LOOKUP(AC540,P532:P551,W532:W551)</f>
        <v>0</v>
      </c>
      <c r="AK540" s="8">
        <f ca="1">LOOKUP(AC540,P532:P551,X532:X551)</f>
        <v>0</v>
      </c>
      <c r="AL540" s="8">
        <f ca="1">LOOKUP(AC540,P532:P551,Y532:Y551)</f>
        <v>0</v>
      </c>
    </row>
    <row r="541" spans="5:38" x14ac:dyDescent="0.25">
      <c r="E541" s="81" t="str">
        <f t="shared" si="387"/>
        <v>Málaga C.F.</v>
      </c>
      <c r="F541" s="85">
        <f ca="1">SUMIF(INDIRECT(F531),'1-Configuracion'!E541,INDIRECT(G531))+SUMIF(INDIRECT(H531),'1-Configuracion'!E541,INDIRECT(I531))</f>
        <v>0</v>
      </c>
      <c r="G541" s="6">
        <f ca="1">SUMIF(INDIRECT(F531),'1-Configuracion'!E541,INDIRECT(J531))+SUMIF(INDIRECT(H531),'1-Configuracion'!E541,INDIRECT(J531))</f>
        <v>0</v>
      </c>
      <c r="H541" s="6">
        <f t="shared" ca="1" si="388"/>
        <v>0</v>
      </c>
      <c r="I541" s="6">
        <f t="shared" ca="1" si="389"/>
        <v>0</v>
      </c>
      <c r="J541" s="6">
        <f t="shared" ca="1" si="390"/>
        <v>0</v>
      </c>
      <c r="K541" s="6">
        <f ca="1">SUMIF(INDIRECT(F531),'1-Configuracion'!E541,INDIRECT(K531))+SUMIF(INDIRECT(H531),'1-Configuracion'!E541,INDIRECT(L531))</f>
        <v>0</v>
      </c>
      <c r="L541" s="6">
        <f ca="1">SUMIF(INDIRECT(F531),'1-Configuracion'!E541,INDIRECT(L531))+SUMIF(INDIRECT(H531),'1-Configuracion'!E541,INDIRECT(K531))</f>
        <v>0</v>
      </c>
      <c r="M541" s="100">
        <f t="shared" ca="1" si="391"/>
        <v>0</v>
      </c>
      <c r="N541" s="56">
        <f t="shared" ca="1" si="392"/>
        <v>0</v>
      </c>
      <c r="P541" s="81" t="str">
        <f t="shared" si="393"/>
        <v>Málaga C.F.</v>
      </c>
      <c r="Q541" s="85">
        <f t="shared" ca="1" si="394"/>
        <v>0</v>
      </c>
      <c r="R541" s="6">
        <f t="shared" ca="1" si="379"/>
        <v>0</v>
      </c>
      <c r="S541" s="6">
        <f t="shared" ca="1" si="380"/>
        <v>0</v>
      </c>
      <c r="T541" s="6">
        <f t="shared" ca="1" si="381"/>
        <v>0</v>
      </c>
      <c r="U541" s="6">
        <f t="shared" ca="1" si="382"/>
        <v>0</v>
      </c>
      <c r="V541" s="6">
        <f t="shared" ca="1" si="383"/>
        <v>0</v>
      </c>
      <c r="W541" s="6">
        <f t="shared" ca="1" si="384"/>
        <v>0</v>
      </c>
      <c r="X541" s="8">
        <f t="shared" ca="1" si="385"/>
        <v>0</v>
      </c>
      <c r="Y541" s="8">
        <f t="shared" ca="1" si="386"/>
        <v>0</v>
      </c>
      <c r="Z541" s="61" t="e">
        <f ca="1">MATCH(P541,AC532:AC551,0)</f>
        <v>#N/A</v>
      </c>
      <c r="AB541">
        <v>10</v>
      </c>
      <c r="AC541" s="81" t="str">
        <f ca="1">INDEX(P532:P551,MATCH(LARGE(Y532:Y551,AB541),Y532:Y551,0))</f>
        <v>Atlethic Club</v>
      </c>
      <c r="AD541" s="85">
        <f ca="1">LOOKUP(AC541,P532:P551,Q532:Q551)</f>
        <v>0</v>
      </c>
      <c r="AE541" s="6">
        <f ca="1">LOOKUP(AC541,P532:P551,R532:R551)</f>
        <v>0</v>
      </c>
      <c r="AF541" s="6">
        <f ca="1">LOOKUP(AC541,P532:P551,S532:S551)</f>
        <v>0</v>
      </c>
      <c r="AG541" s="6">
        <f ca="1">LOOKUP(AC541,P532:P551,T532:T551)</f>
        <v>0</v>
      </c>
      <c r="AH541" s="6">
        <f ca="1">LOOKUP(AC541,P532:P551,U532:U551)</f>
        <v>0</v>
      </c>
      <c r="AI541" s="6">
        <f ca="1">LOOKUP(AC541,P532:P551,V532:V551)</f>
        <v>0</v>
      </c>
      <c r="AJ541" s="6">
        <f ca="1">LOOKUP(AC541,P532:P551,W532:W551)</f>
        <v>0</v>
      </c>
      <c r="AK541" s="8">
        <f ca="1">LOOKUP(AC541,P532:P551,X532:X551)</f>
        <v>0</v>
      </c>
      <c r="AL541" s="8">
        <f ca="1">LOOKUP(AC541,P532:P551,Y532:Y551)</f>
        <v>0</v>
      </c>
    </row>
    <row r="542" spans="5:38" x14ac:dyDescent="0.25">
      <c r="E542" s="81" t="str">
        <f t="shared" si="387"/>
        <v>R.C.D. Español</v>
      </c>
      <c r="F542" s="85">
        <f ca="1">SUMIF(INDIRECT(F531),'1-Configuracion'!E542,INDIRECT(G531))+SUMIF(INDIRECT(H531),'1-Configuracion'!E542,INDIRECT(I531))</f>
        <v>0</v>
      </c>
      <c r="G542" s="6">
        <f ca="1">SUMIF(INDIRECT(F531),'1-Configuracion'!E542,INDIRECT(J531))+SUMIF(INDIRECT(H531),'1-Configuracion'!E542,INDIRECT(J531))</f>
        <v>0</v>
      </c>
      <c r="H542" s="6">
        <f t="shared" ca="1" si="388"/>
        <v>0</v>
      </c>
      <c r="I542" s="6">
        <f t="shared" ca="1" si="389"/>
        <v>0</v>
      </c>
      <c r="J542" s="6">
        <f t="shared" ca="1" si="390"/>
        <v>0</v>
      </c>
      <c r="K542" s="6">
        <f ca="1">SUMIF(INDIRECT(F531),'1-Configuracion'!E542,INDIRECT(K531))+SUMIF(INDIRECT(H531),'1-Configuracion'!E542,INDIRECT(L531))</f>
        <v>0</v>
      </c>
      <c r="L542" s="6">
        <f ca="1">SUMIF(INDIRECT(F531),'1-Configuracion'!E542,INDIRECT(L531))+SUMIF(INDIRECT(H531),'1-Configuracion'!E542,INDIRECT(K531))</f>
        <v>0</v>
      </c>
      <c r="M542" s="100">
        <f t="shared" ca="1" si="391"/>
        <v>0</v>
      </c>
      <c r="N542" s="56">
        <f t="shared" ca="1" si="392"/>
        <v>0</v>
      </c>
      <c r="P542" s="81" t="str">
        <f t="shared" si="393"/>
        <v>R.C.D. Español</v>
      </c>
      <c r="Q542" s="85">
        <f t="shared" ca="1" si="394"/>
        <v>0</v>
      </c>
      <c r="R542" s="6">
        <f t="shared" ca="1" si="379"/>
        <v>0</v>
      </c>
      <c r="S542" s="6">
        <f t="shared" ca="1" si="380"/>
        <v>0</v>
      </c>
      <c r="T542" s="6">
        <f t="shared" ca="1" si="381"/>
        <v>0</v>
      </c>
      <c r="U542" s="6">
        <f t="shared" ca="1" si="382"/>
        <v>0</v>
      </c>
      <c r="V542" s="6">
        <f t="shared" ca="1" si="383"/>
        <v>0</v>
      </c>
      <c r="W542" s="6">
        <f t="shared" ca="1" si="384"/>
        <v>0</v>
      </c>
      <c r="X542" s="8">
        <f t="shared" ca="1" si="385"/>
        <v>0</v>
      </c>
      <c r="Y542" s="8">
        <f t="shared" ca="1" si="386"/>
        <v>0</v>
      </c>
      <c r="Z542" s="61" t="e">
        <f ca="1">MATCH(P542,AC532:AC551,0)</f>
        <v>#N/A</v>
      </c>
      <c r="AB542">
        <v>11</v>
      </c>
      <c r="AC542" s="81" t="str">
        <f ca="1">INDEX(P532:P551,MATCH(LARGE(Y532:Y551,AB542),Y532:Y551,0))</f>
        <v>Atlethic Club</v>
      </c>
      <c r="AD542" s="85">
        <f ca="1">LOOKUP(AC542,P532:P551,Q532:Q551)</f>
        <v>0</v>
      </c>
      <c r="AE542" s="6">
        <f ca="1">LOOKUP(AC542,P532:P551,R532:R551)</f>
        <v>0</v>
      </c>
      <c r="AF542" s="6">
        <f ca="1">LOOKUP(AC542,P532:P551,S532:S551)</f>
        <v>0</v>
      </c>
      <c r="AG542" s="6">
        <f ca="1">LOOKUP(AC542,P532:P551,T532:T551)</f>
        <v>0</v>
      </c>
      <c r="AH542" s="6">
        <f ca="1">LOOKUP(AC542,P532:P551,U532:U551)</f>
        <v>0</v>
      </c>
      <c r="AI542" s="6">
        <f ca="1">LOOKUP(AC542,P532:P551,V532:V551)</f>
        <v>0</v>
      </c>
      <c r="AJ542" s="6">
        <f ca="1">LOOKUP(AC542,P532:P551,W532:W551)</f>
        <v>0</v>
      </c>
      <c r="AK542" s="8">
        <f ca="1">LOOKUP(AC542,P532:P551,X532:X551)</f>
        <v>0</v>
      </c>
      <c r="AL542" s="8">
        <f ca="1">LOOKUP(AC542,P532:P551,Y532:Y551)</f>
        <v>0</v>
      </c>
    </row>
    <row r="543" spans="5:38" x14ac:dyDescent="0.25">
      <c r="E543" s="81" t="str">
        <f t="shared" si="387"/>
        <v>R.C.D.Mallorca</v>
      </c>
      <c r="F543" s="85">
        <f ca="1">SUMIF(INDIRECT(F531),'1-Configuracion'!E543,INDIRECT(G531))+SUMIF(INDIRECT(H531),'1-Configuracion'!E543,INDIRECT(I531))</f>
        <v>0</v>
      </c>
      <c r="G543" s="6">
        <f ca="1">SUMIF(INDIRECT(F531),'1-Configuracion'!E543,INDIRECT(J531))+SUMIF(INDIRECT(H531),'1-Configuracion'!E543,INDIRECT(J531))</f>
        <v>0</v>
      </c>
      <c r="H543" s="6">
        <f t="shared" ca="1" si="388"/>
        <v>0</v>
      </c>
      <c r="I543" s="6">
        <f t="shared" ca="1" si="389"/>
        <v>0</v>
      </c>
      <c r="J543" s="6">
        <f t="shared" ca="1" si="390"/>
        <v>0</v>
      </c>
      <c r="K543" s="6">
        <f ca="1">SUMIF(INDIRECT(F531),'1-Configuracion'!E543,INDIRECT(K531))+SUMIF(INDIRECT(H531),'1-Configuracion'!E543,INDIRECT(L531))</f>
        <v>0</v>
      </c>
      <c r="L543" s="6">
        <f ca="1">SUMIF(INDIRECT(F531),'1-Configuracion'!E543,INDIRECT(L531))+SUMIF(INDIRECT(H531),'1-Configuracion'!E543,INDIRECT(K531))</f>
        <v>0</v>
      </c>
      <c r="M543" s="100">
        <f t="shared" ca="1" si="391"/>
        <v>0</v>
      </c>
      <c r="N543" s="56">
        <f t="shared" ca="1" si="392"/>
        <v>0</v>
      </c>
      <c r="P543" s="81" t="str">
        <f t="shared" si="393"/>
        <v>R.C.D.Mallorca</v>
      </c>
      <c r="Q543" s="85">
        <f t="shared" ca="1" si="394"/>
        <v>0</v>
      </c>
      <c r="R543" s="6">
        <f t="shared" ca="1" si="379"/>
        <v>0</v>
      </c>
      <c r="S543" s="6">
        <f t="shared" ca="1" si="380"/>
        <v>0</v>
      </c>
      <c r="T543" s="6">
        <f t="shared" ca="1" si="381"/>
        <v>0</v>
      </c>
      <c r="U543" s="6">
        <f t="shared" ca="1" si="382"/>
        <v>0</v>
      </c>
      <c r="V543" s="6">
        <f t="shared" ca="1" si="383"/>
        <v>0</v>
      </c>
      <c r="W543" s="6">
        <f t="shared" ca="1" si="384"/>
        <v>0</v>
      </c>
      <c r="X543" s="8">
        <f t="shared" ca="1" si="385"/>
        <v>0</v>
      </c>
      <c r="Y543" s="8">
        <f t="shared" ca="1" si="386"/>
        <v>0</v>
      </c>
      <c r="Z543" s="61" t="e">
        <f ca="1">MATCH(P543,AC532:AC551,0)</f>
        <v>#N/A</v>
      </c>
      <c r="AB543">
        <v>12</v>
      </c>
      <c r="AC543" s="81" t="str">
        <f ca="1">INDEX(P532:P551,MATCH(LARGE(Y532:Y551,AB543),Y532:Y551,0))</f>
        <v>Atlethic Club</v>
      </c>
      <c r="AD543" s="85">
        <f ca="1">LOOKUP(AC543,P532:P551,Q532:Q551)</f>
        <v>0</v>
      </c>
      <c r="AE543" s="6">
        <f ca="1">LOOKUP(AC543,P532:P551,R532:R551)</f>
        <v>0</v>
      </c>
      <c r="AF543" s="6">
        <f ca="1">LOOKUP(AC543,P532:P551,S532:S551)</f>
        <v>0</v>
      </c>
      <c r="AG543" s="6">
        <f ca="1">LOOKUP(AC543,P532:P551,T532:T551)</f>
        <v>0</v>
      </c>
      <c r="AH543" s="6">
        <f ca="1">LOOKUP(AC543,P532:P551,U532:U551)</f>
        <v>0</v>
      </c>
      <c r="AI543" s="6">
        <f ca="1">LOOKUP(AC543,P532:P551,V532:V551)</f>
        <v>0</v>
      </c>
      <c r="AJ543" s="6">
        <f ca="1">LOOKUP(AC543,P532:P551,W532:W551)</f>
        <v>0</v>
      </c>
      <c r="AK543" s="8">
        <f ca="1">LOOKUP(AC543,P532:P551,X532:X551)</f>
        <v>0</v>
      </c>
      <c r="AL543" s="8">
        <f ca="1">LOOKUP(AC543,P532:P551,Y532:Y551)</f>
        <v>0</v>
      </c>
    </row>
    <row r="544" spans="5:38" x14ac:dyDescent="0.25">
      <c r="E544" s="81" t="str">
        <f t="shared" si="387"/>
        <v>Rayo Vallecano</v>
      </c>
      <c r="F544" s="85">
        <f ca="1">SUMIF(INDIRECT(F531),'1-Configuracion'!E544,INDIRECT(G531))+SUMIF(INDIRECT(H531),'1-Configuracion'!E544,INDIRECT(I531))</f>
        <v>0</v>
      </c>
      <c r="G544" s="6">
        <f ca="1">SUMIF(INDIRECT(F531),'1-Configuracion'!E544,INDIRECT(J531))+SUMIF(INDIRECT(H531),'1-Configuracion'!E544,INDIRECT(J531))</f>
        <v>0</v>
      </c>
      <c r="H544" s="6">
        <f t="shared" ca="1" si="388"/>
        <v>0</v>
      </c>
      <c r="I544" s="6">
        <f t="shared" ca="1" si="389"/>
        <v>0</v>
      </c>
      <c r="J544" s="6">
        <f t="shared" ca="1" si="390"/>
        <v>0</v>
      </c>
      <c r="K544" s="6">
        <f ca="1">SUMIF(INDIRECT(F531),'1-Configuracion'!E544,INDIRECT(K531))+SUMIF(INDIRECT(H531),'1-Configuracion'!E544,INDIRECT(L531))</f>
        <v>0</v>
      </c>
      <c r="L544" s="6">
        <f ca="1">SUMIF(INDIRECT(F531),'1-Configuracion'!E544,INDIRECT(L531))+SUMIF(INDIRECT(H531),'1-Configuracion'!E544,INDIRECT(K531))</f>
        <v>0</v>
      </c>
      <c r="M544" s="100">
        <f t="shared" ca="1" si="391"/>
        <v>0</v>
      </c>
      <c r="N544" s="56">
        <f t="shared" ca="1" si="392"/>
        <v>0</v>
      </c>
      <c r="P544" s="81" t="str">
        <f t="shared" si="393"/>
        <v>Rayo Vallecano</v>
      </c>
      <c r="Q544" s="85">
        <f t="shared" ca="1" si="394"/>
        <v>0</v>
      </c>
      <c r="R544" s="6">
        <f t="shared" ca="1" si="379"/>
        <v>0</v>
      </c>
      <c r="S544" s="6">
        <f t="shared" ca="1" si="380"/>
        <v>0</v>
      </c>
      <c r="T544" s="6">
        <f t="shared" ca="1" si="381"/>
        <v>0</v>
      </c>
      <c r="U544" s="6">
        <f t="shared" ca="1" si="382"/>
        <v>0</v>
      </c>
      <c r="V544" s="6">
        <f t="shared" ca="1" si="383"/>
        <v>0</v>
      </c>
      <c r="W544" s="6">
        <f t="shared" ca="1" si="384"/>
        <v>0</v>
      </c>
      <c r="X544" s="8">
        <f t="shared" ca="1" si="385"/>
        <v>0</v>
      </c>
      <c r="Y544" s="8">
        <f t="shared" ca="1" si="386"/>
        <v>0</v>
      </c>
      <c r="Z544" s="61" t="e">
        <f ca="1">MATCH(P544,AC532:AC551,0)</f>
        <v>#N/A</v>
      </c>
      <c r="AB544">
        <v>13</v>
      </c>
      <c r="AC544" s="81" t="str">
        <f ca="1">INDEX(P532:P551,MATCH(LARGE(Y532:Y551,AB544),Y532:Y551,0))</f>
        <v>Atlethic Club</v>
      </c>
      <c r="AD544" s="85">
        <f ca="1">LOOKUP(AC544,P532:P551,Q532:Q551)</f>
        <v>0</v>
      </c>
      <c r="AE544" s="6">
        <f ca="1">LOOKUP(AC544,P532:P551,R532:R551)</f>
        <v>0</v>
      </c>
      <c r="AF544" s="6">
        <f ca="1">LOOKUP(AC544,P532:P551,S532:S551)</f>
        <v>0</v>
      </c>
      <c r="AG544" s="6">
        <f ca="1">LOOKUP(AC544,P532:P551,T532:T551)</f>
        <v>0</v>
      </c>
      <c r="AH544" s="6">
        <f ca="1">LOOKUP(AC544,P532:P551,U532:U551)</f>
        <v>0</v>
      </c>
      <c r="AI544" s="6">
        <f ca="1">LOOKUP(AC544,P532:P551,V532:V551)</f>
        <v>0</v>
      </c>
      <c r="AJ544" s="6">
        <f ca="1">LOOKUP(AC544,P532:P551,W532:W551)</f>
        <v>0</v>
      </c>
      <c r="AK544" s="8">
        <f ca="1">LOOKUP(AC544,P532:P551,X532:X551)</f>
        <v>0</v>
      </c>
      <c r="AL544" s="8">
        <f ca="1">LOOKUP(AC544,P532:P551,Y532:Y551)</f>
        <v>0</v>
      </c>
    </row>
    <row r="545" spans="5:38" x14ac:dyDescent="0.25">
      <c r="E545" s="81" t="str">
        <f t="shared" si="387"/>
        <v>Real Betis Balompié</v>
      </c>
      <c r="F545" s="85">
        <f ca="1">SUMIF(INDIRECT(F531),'1-Configuracion'!E545,INDIRECT(G531))+SUMIF(INDIRECT(H531),'1-Configuracion'!E545,INDIRECT(I531))</f>
        <v>0</v>
      </c>
      <c r="G545" s="6">
        <f ca="1">SUMIF(INDIRECT(F531),'1-Configuracion'!E545,INDIRECT(J531))+SUMIF(INDIRECT(H531),'1-Configuracion'!E545,INDIRECT(J531))</f>
        <v>0</v>
      </c>
      <c r="H545" s="6">
        <f t="shared" ca="1" si="388"/>
        <v>0</v>
      </c>
      <c r="I545" s="6">
        <f t="shared" ca="1" si="389"/>
        <v>0</v>
      </c>
      <c r="J545" s="6">
        <f t="shared" ca="1" si="390"/>
        <v>0</v>
      </c>
      <c r="K545" s="6">
        <f ca="1">SUMIF(INDIRECT(F531),'1-Configuracion'!E545,INDIRECT(K531))+SUMIF(INDIRECT(H531),'1-Configuracion'!E545,INDIRECT(L531))</f>
        <v>0</v>
      </c>
      <c r="L545" s="6">
        <f ca="1">SUMIF(INDIRECT(F531),'1-Configuracion'!E545,INDIRECT(L531))+SUMIF(INDIRECT(H531),'1-Configuracion'!E545,INDIRECT(K531))</f>
        <v>0</v>
      </c>
      <c r="M545" s="100">
        <f t="shared" ca="1" si="391"/>
        <v>0</v>
      </c>
      <c r="N545" s="56">
        <f t="shared" ca="1" si="392"/>
        <v>0</v>
      </c>
      <c r="P545" s="81" t="str">
        <f t="shared" si="393"/>
        <v>Real Betis Balompié</v>
      </c>
      <c r="Q545" s="85">
        <f t="shared" ca="1" si="394"/>
        <v>0</v>
      </c>
      <c r="R545" s="6">
        <f t="shared" ca="1" si="379"/>
        <v>0</v>
      </c>
      <c r="S545" s="6">
        <f t="shared" ca="1" si="380"/>
        <v>0</v>
      </c>
      <c r="T545" s="6">
        <f t="shared" ca="1" si="381"/>
        <v>0</v>
      </c>
      <c r="U545" s="6">
        <f t="shared" ca="1" si="382"/>
        <v>0</v>
      </c>
      <c r="V545" s="6">
        <f t="shared" ca="1" si="383"/>
        <v>0</v>
      </c>
      <c r="W545" s="6">
        <f t="shared" ca="1" si="384"/>
        <v>0</v>
      </c>
      <c r="X545" s="8">
        <f t="shared" ca="1" si="385"/>
        <v>0</v>
      </c>
      <c r="Y545" s="8">
        <f t="shared" ca="1" si="386"/>
        <v>0</v>
      </c>
      <c r="Z545" s="61" t="e">
        <f ca="1">MATCH(P545,AC532:AC551,0)</f>
        <v>#N/A</v>
      </c>
      <c r="AB545">
        <v>14</v>
      </c>
      <c r="AC545" s="81" t="str">
        <f ca="1">INDEX(P532:P551,MATCH(LARGE(Y532:Y551,AB545),Y532:Y551,0))</f>
        <v>Atlethic Club</v>
      </c>
      <c r="AD545" s="85">
        <f ca="1">LOOKUP(AC545,P532:P551,Q532:Q551)</f>
        <v>0</v>
      </c>
      <c r="AE545" s="6">
        <f ca="1">LOOKUP(AC545,P532:P551,R532:R551)</f>
        <v>0</v>
      </c>
      <c r="AF545" s="6">
        <f ca="1">LOOKUP(AC545,P532:P551,S532:S551)</f>
        <v>0</v>
      </c>
      <c r="AG545" s="6">
        <f ca="1">LOOKUP(AC545,P532:P551,T532:T551)</f>
        <v>0</v>
      </c>
      <c r="AH545" s="6">
        <f ca="1">LOOKUP(AC545,P532:P551,U532:U551)</f>
        <v>0</v>
      </c>
      <c r="AI545" s="6">
        <f ca="1">LOOKUP(AC545,P532:P551,V532:V551)</f>
        <v>0</v>
      </c>
      <c r="AJ545" s="6">
        <f ca="1">LOOKUP(AC545,P532:P551,W532:W551)</f>
        <v>0</v>
      </c>
      <c r="AK545" s="8">
        <f ca="1">LOOKUP(AC545,P532:P551,X532:X551)</f>
        <v>0</v>
      </c>
      <c r="AL545" s="8">
        <f ca="1">LOOKUP(AC545,P532:P551,Y532:Y551)</f>
        <v>0</v>
      </c>
    </row>
    <row r="546" spans="5:38" x14ac:dyDescent="0.25">
      <c r="E546" s="81" t="str">
        <f t="shared" si="387"/>
        <v>Real Madrid</v>
      </c>
      <c r="F546" s="85">
        <f ca="1">SUMIF(INDIRECT(F531),'1-Configuracion'!E546,INDIRECT(G531))+SUMIF(INDIRECT(H531),'1-Configuracion'!E546,INDIRECT(I531))</f>
        <v>0</v>
      </c>
      <c r="G546" s="6">
        <f ca="1">SUMIF(INDIRECT(F531),'1-Configuracion'!E546,INDIRECT(J531))+SUMIF(INDIRECT(H531),'1-Configuracion'!E546,INDIRECT(J531))</f>
        <v>0</v>
      </c>
      <c r="H546" s="6">
        <f t="shared" ca="1" si="388"/>
        <v>0</v>
      </c>
      <c r="I546" s="6">
        <f t="shared" ca="1" si="389"/>
        <v>0</v>
      </c>
      <c r="J546" s="6">
        <f t="shared" ca="1" si="390"/>
        <v>0</v>
      </c>
      <c r="K546" s="6">
        <f ca="1">SUMIF(INDIRECT(F531),'1-Configuracion'!E546,INDIRECT(K531))+SUMIF(INDIRECT(H531),'1-Configuracion'!E546,INDIRECT(L531))</f>
        <v>0</v>
      </c>
      <c r="L546" s="6">
        <f ca="1">SUMIF(INDIRECT(F531),'1-Configuracion'!E546,INDIRECT(L531))+SUMIF(INDIRECT(H531),'1-Configuracion'!E546,INDIRECT(K531))</f>
        <v>0</v>
      </c>
      <c r="M546" s="100">
        <f t="shared" ca="1" si="391"/>
        <v>0</v>
      </c>
      <c r="N546" s="56">
        <f t="shared" ca="1" si="392"/>
        <v>0</v>
      </c>
      <c r="P546" s="81" t="str">
        <f t="shared" si="393"/>
        <v>Real Madrid</v>
      </c>
      <c r="Q546" s="85">
        <f t="shared" ca="1" si="394"/>
        <v>0</v>
      </c>
      <c r="R546" s="6">
        <f t="shared" ca="1" si="379"/>
        <v>0</v>
      </c>
      <c r="S546" s="6">
        <f t="shared" ca="1" si="380"/>
        <v>0</v>
      </c>
      <c r="T546" s="6">
        <f t="shared" ca="1" si="381"/>
        <v>0</v>
      </c>
      <c r="U546" s="6">
        <f t="shared" ca="1" si="382"/>
        <v>0</v>
      </c>
      <c r="V546" s="6">
        <f t="shared" ca="1" si="383"/>
        <v>0</v>
      </c>
      <c r="W546" s="6">
        <f t="shared" ca="1" si="384"/>
        <v>0</v>
      </c>
      <c r="X546" s="8">
        <f t="shared" ca="1" si="385"/>
        <v>0</v>
      </c>
      <c r="Y546" s="8">
        <f t="shared" ca="1" si="386"/>
        <v>0</v>
      </c>
      <c r="Z546" s="61" t="e">
        <f ca="1">MATCH(P546,AC532:AC551,0)</f>
        <v>#N/A</v>
      </c>
      <c r="AB546">
        <v>15</v>
      </c>
      <c r="AC546" s="81" t="str">
        <f ca="1">INDEX(P532:P551,MATCH(LARGE(Y532:Y551,AB546),Y532:Y551,0))</f>
        <v>Atlethic Club</v>
      </c>
      <c r="AD546" s="85">
        <f ca="1">LOOKUP(AC546,P532:P551,Q532:Q551)</f>
        <v>0</v>
      </c>
      <c r="AE546" s="6">
        <f ca="1">LOOKUP(AC546,P532:P551,R532:R551)</f>
        <v>0</v>
      </c>
      <c r="AF546" s="6">
        <f ca="1">LOOKUP(AC546,P532:P551,S532:S551)</f>
        <v>0</v>
      </c>
      <c r="AG546" s="6">
        <f ca="1">LOOKUP(AC546,P532:P551,T532:T551)</f>
        <v>0</v>
      </c>
      <c r="AH546" s="6">
        <f ca="1">LOOKUP(AC546,P532:P551,U532:U551)</f>
        <v>0</v>
      </c>
      <c r="AI546" s="6">
        <f ca="1">LOOKUP(AC546,P532:P551,V532:V551)</f>
        <v>0</v>
      </c>
      <c r="AJ546" s="6">
        <f ca="1">LOOKUP(AC546,P532:P551,W532:W551)</f>
        <v>0</v>
      </c>
      <c r="AK546" s="8">
        <f ca="1">LOOKUP(AC546,P532:P551,X532:X551)</f>
        <v>0</v>
      </c>
      <c r="AL546" s="8">
        <f ca="1">LOOKUP(AC546,P532:P551,Y532:Y551)</f>
        <v>0</v>
      </c>
    </row>
    <row r="547" spans="5:38" x14ac:dyDescent="0.25">
      <c r="E547" s="81" t="str">
        <f t="shared" si="387"/>
        <v>Real Sociedad</v>
      </c>
      <c r="F547" s="85">
        <f ca="1">SUMIF(INDIRECT(F531),'1-Configuracion'!E547,INDIRECT(G531))+SUMIF(INDIRECT(H531),'1-Configuracion'!E547,INDIRECT(I531))</f>
        <v>0</v>
      </c>
      <c r="G547" s="6">
        <f ca="1">SUMIF(INDIRECT(F531),'1-Configuracion'!E547,INDIRECT(J531))+SUMIF(INDIRECT(H531),'1-Configuracion'!E547,INDIRECT(J531))</f>
        <v>0</v>
      </c>
      <c r="H547" s="6">
        <f t="shared" ca="1" si="388"/>
        <v>0</v>
      </c>
      <c r="I547" s="6">
        <f t="shared" ca="1" si="389"/>
        <v>0</v>
      </c>
      <c r="J547" s="6">
        <f t="shared" ca="1" si="390"/>
        <v>0</v>
      </c>
      <c r="K547" s="6">
        <f ca="1">SUMIF(INDIRECT(F531),'1-Configuracion'!E547,INDIRECT(K531))+SUMIF(INDIRECT(H531),'1-Configuracion'!E547,INDIRECT(L531))</f>
        <v>0</v>
      </c>
      <c r="L547" s="6">
        <f ca="1">SUMIF(INDIRECT(F531),'1-Configuracion'!E547,INDIRECT(L531))+SUMIF(INDIRECT(H531),'1-Configuracion'!E547,INDIRECT(K531))</f>
        <v>0</v>
      </c>
      <c r="M547" s="100">
        <f t="shared" ca="1" si="391"/>
        <v>0</v>
      </c>
      <c r="N547" s="56">
        <f t="shared" ca="1" si="392"/>
        <v>0</v>
      </c>
      <c r="P547" s="81" t="str">
        <f t="shared" si="393"/>
        <v>Real Sociedad</v>
      </c>
      <c r="Q547" s="85">
        <f t="shared" ca="1" si="394"/>
        <v>0</v>
      </c>
      <c r="R547" s="6">
        <f t="shared" ca="1" si="379"/>
        <v>0</v>
      </c>
      <c r="S547" s="6">
        <f t="shared" ca="1" si="380"/>
        <v>0</v>
      </c>
      <c r="T547" s="6">
        <f t="shared" ca="1" si="381"/>
        <v>0</v>
      </c>
      <c r="U547" s="6">
        <f t="shared" ca="1" si="382"/>
        <v>0</v>
      </c>
      <c r="V547" s="6">
        <f t="shared" ca="1" si="383"/>
        <v>0</v>
      </c>
      <c r="W547" s="6">
        <f t="shared" ca="1" si="384"/>
        <v>0</v>
      </c>
      <c r="X547" s="8">
        <f t="shared" ca="1" si="385"/>
        <v>0</v>
      </c>
      <c r="Y547" s="8">
        <f t="shared" ca="1" si="386"/>
        <v>0</v>
      </c>
      <c r="Z547" s="61" t="e">
        <f ca="1">MATCH(P547,AC532:AC551,0)</f>
        <v>#N/A</v>
      </c>
      <c r="AB547">
        <v>16</v>
      </c>
      <c r="AC547" s="81" t="str">
        <f ca="1">INDEX(P532:P551,MATCH(LARGE(Y532:Y551,AB547),Y532:Y551,0))</f>
        <v>Atlethic Club</v>
      </c>
      <c r="AD547" s="85">
        <f ca="1">LOOKUP(AC547,P532:P551,Q532:Q551)</f>
        <v>0</v>
      </c>
      <c r="AE547" s="6">
        <f ca="1">LOOKUP(AC547,P532:P551,R532:R551)</f>
        <v>0</v>
      </c>
      <c r="AF547" s="6">
        <f ca="1">LOOKUP(AC547,P532:P551,S532:S551)</f>
        <v>0</v>
      </c>
      <c r="AG547" s="6">
        <f ca="1">LOOKUP(AC547,P532:P551,T532:T551)</f>
        <v>0</v>
      </c>
      <c r="AH547" s="6">
        <f ca="1">LOOKUP(AC547,P532:P551,U532:U551)</f>
        <v>0</v>
      </c>
      <c r="AI547" s="6">
        <f ca="1">LOOKUP(AC547,P532:P551,V532:V551)</f>
        <v>0</v>
      </c>
      <c r="AJ547" s="6">
        <f ca="1">LOOKUP(AC547,P532:P551,W532:W551)</f>
        <v>0</v>
      </c>
      <c r="AK547" s="8">
        <f ca="1">LOOKUP(AC547,P532:P551,X532:X551)</f>
        <v>0</v>
      </c>
      <c r="AL547" s="8">
        <f ca="1">LOOKUP(AC547,P532:P551,Y532:Y551)</f>
        <v>0</v>
      </c>
    </row>
    <row r="548" spans="5:38" x14ac:dyDescent="0.25">
      <c r="E548" s="81" t="str">
        <f t="shared" si="387"/>
        <v>Real Valladolid</v>
      </c>
      <c r="F548" s="85">
        <f ca="1">SUMIF(INDIRECT(F531),'1-Configuracion'!E548,INDIRECT(G531))+SUMIF(INDIRECT(H531),'1-Configuracion'!E548,INDIRECT(I531))</f>
        <v>0</v>
      </c>
      <c r="G548" s="6">
        <f ca="1">SUMIF(INDIRECT(F531),'1-Configuracion'!E548,INDIRECT(J531))+SUMIF(INDIRECT(H531),'1-Configuracion'!E548,INDIRECT(J531))</f>
        <v>0</v>
      </c>
      <c r="H548" s="6">
        <f t="shared" ca="1" si="388"/>
        <v>0</v>
      </c>
      <c r="I548" s="6">
        <f t="shared" ca="1" si="389"/>
        <v>0</v>
      </c>
      <c r="J548" s="6">
        <f t="shared" ca="1" si="390"/>
        <v>0</v>
      </c>
      <c r="K548" s="6">
        <f ca="1">SUMIF(INDIRECT(F531),'1-Configuracion'!E548,INDIRECT(K531))+SUMIF(INDIRECT(H531),'1-Configuracion'!E548,INDIRECT(L531))</f>
        <v>0</v>
      </c>
      <c r="L548" s="6">
        <f ca="1">SUMIF(INDIRECT(F531),'1-Configuracion'!E548,INDIRECT(L531))+SUMIF(INDIRECT(H531),'1-Configuracion'!E548,INDIRECT(K531))</f>
        <v>0</v>
      </c>
      <c r="M548" s="100">
        <f t="shared" ca="1" si="391"/>
        <v>0</v>
      </c>
      <c r="N548" s="56">
        <f t="shared" ca="1" si="392"/>
        <v>0</v>
      </c>
      <c r="P548" s="81" t="str">
        <f t="shared" si="393"/>
        <v>Real Valladolid</v>
      </c>
      <c r="Q548" s="85">
        <f t="shared" ca="1" si="394"/>
        <v>0</v>
      </c>
      <c r="R548" s="6">
        <f t="shared" ca="1" si="379"/>
        <v>0</v>
      </c>
      <c r="S548" s="6">
        <f t="shared" ca="1" si="380"/>
        <v>0</v>
      </c>
      <c r="T548" s="6">
        <f t="shared" ca="1" si="381"/>
        <v>0</v>
      </c>
      <c r="U548" s="6">
        <f t="shared" ca="1" si="382"/>
        <v>0</v>
      </c>
      <c r="V548" s="6">
        <f t="shared" ca="1" si="383"/>
        <v>0</v>
      </c>
      <c r="W548" s="6">
        <f t="shared" ca="1" si="384"/>
        <v>0</v>
      </c>
      <c r="X548" s="8">
        <f t="shared" ca="1" si="385"/>
        <v>0</v>
      </c>
      <c r="Y548" s="8">
        <f t="shared" ca="1" si="386"/>
        <v>0</v>
      </c>
      <c r="Z548" s="61" t="e">
        <f ca="1">MATCH(P548,AC532:AC551,0)</f>
        <v>#N/A</v>
      </c>
      <c r="AB548">
        <v>17</v>
      </c>
      <c r="AC548" s="81" t="str">
        <f ca="1">INDEX(P532:P551,MATCH(LARGE(Y532:Y551,AB548),Y532:Y551,0))</f>
        <v>Atlethic Club</v>
      </c>
      <c r="AD548" s="85">
        <f ca="1">LOOKUP(AC548,P532:P551,Q532:Q551)</f>
        <v>0</v>
      </c>
      <c r="AE548" s="6">
        <f ca="1">LOOKUP(AC548,P532:P551,R532:R551)</f>
        <v>0</v>
      </c>
      <c r="AF548" s="6">
        <f ca="1">LOOKUP(AC548,P532:P551,S532:S551)</f>
        <v>0</v>
      </c>
      <c r="AG548" s="6">
        <f ca="1">LOOKUP(AC548,P532:P551,T532:T551)</f>
        <v>0</v>
      </c>
      <c r="AH548" s="6">
        <f ca="1">LOOKUP(AC548,P532:P551,U532:U551)</f>
        <v>0</v>
      </c>
      <c r="AI548" s="6">
        <f ca="1">LOOKUP(AC548,P532:P551,V532:V551)</f>
        <v>0</v>
      </c>
      <c r="AJ548" s="6">
        <f ca="1">LOOKUP(AC548,P532:P551,W532:W551)</f>
        <v>0</v>
      </c>
      <c r="AK548" s="8">
        <f ca="1">LOOKUP(AC548,P532:P551,X532:X551)</f>
        <v>0</v>
      </c>
      <c r="AL548" s="8">
        <f ca="1">LOOKUP(AC548,P532:P551,Y532:Y551)</f>
        <v>0</v>
      </c>
    </row>
    <row r="549" spans="5:38" x14ac:dyDescent="0.25">
      <c r="E549" s="81" t="str">
        <f t="shared" si="387"/>
        <v>Real Zaragoza</v>
      </c>
      <c r="F549" s="85">
        <f ca="1">SUMIF(INDIRECT(F531),'1-Configuracion'!E549,INDIRECT(G531))+SUMIF(INDIRECT(H531),'1-Configuracion'!E549,INDIRECT(I531))</f>
        <v>0</v>
      </c>
      <c r="G549" s="6">
        <f ca="1">SUMIF(INDIRECT(F531),'1-Configuracion'!E549,INDIRECT(J531))+SUMIF(INDIRECT(H531),'1-Configuracion'!E549,INDIRECT(J531))</f>
        <v>0</v>
      </c>
      <c r="H549" s="6">
        <f t="shared" ca="1" si="388"/>
        <v>0</v>
      </c>
      <c r="I549" s="6">
        <f t="shared" ca="1" si="389"/>
        <v>0</v>
      </c>
      <c r="J549" s="6">
        <f t="shared" ca="1" si="390"/>
        <v>0</v>
      </c>
      <c r="K549" s="6">
        <f ca="1">SUMIF(INDIRECT(F531),'1-Configuracion'!E549,INDIRECT(K531))+SUMIF(INDIRECT(H531),'1-Configuracion'!E549,INDIRECT(L531))</f>
        <v>0</v>
      </c>
      <c r="L549" s="6">
        <f ca="1">SUMIF(INDIRECT(F531),'1-Configuracion'!E549,INDIRECT(L531))+SUMIF(INDIRECT(H531),'1-Configuracion'!E549,INDIRECT(K531))</f>
        <v>0</v>
      </c>
      <c r="M549" s="100">
        <f t="shared" ca="1" si="391"/>
        <v>0</v>
      </c>
      <c r="N549" s="56">
        <f t="shared" ca="1" si="392"/>
        <v>0</v>
      </c>
      <c r="P549" s="81" t="str">
        <f t="shared" si="393"/>
        <v>Real Zaragoza</v>
      </c>
      <c r="Q549" s="85">
        <f t="shared" ca="1" si="394"/>
        <v>0</v>
      </c>
      <c r="R549" s="6">
        <f t="shared" ca="1" si="379"/>
        <v>0</v>
      </c>
      <c r="S549" s="6">
        <f t="shared" ca="1" si="380"/>
        <v>0</v>
      </c>
      <c r="T549" s="6">
        <f t="shared" ca="1" si="381"/>
        <v>0</v>
      </c>
      <c r="U549" s="6">
        <f t="shared" ca="1" si="382"/>
        <v>0</v>
      </c>
      <c r="V549" s="6">
        <f t="shared" ca="1" si="383"/>
        <v>0</v>
      </c>
      <c r="W549" s="6">
        <f t="shared" ca="1" si="384"/>
        <v>0</v>
      </c>
      <c r="X549" s="8">
        <f t="shared" ca="1" si="385"/>
        <v>0</v>
      </c>
      <c r="Y549" s="8">
        <f t="shared" ca="1" si="386"/>
        <v>0</v>
      </c>
      <c r="Z549" s="61" t="e">
        <f ca="1">MATCH(P549,AC532:AC551,0)</f>
        <v>#N/A</v>
      </c>
      <c r="AB549">
        <v>18</v>
      </c>
      <c r="AC549" s="81" t="str">
        <f ca="1">INDEX(P532:P551,MATCH(LARGE(Y532:Y551,AB549),Y532:Y551,0))</f>
        <v>Atlethic Club</v>
      </c>
      <c r="AD549" s="85">
        <f ca="1">LOOKUP(AC549,P532:P551,Q532:Q551)</f>
        <v>0</v>
      </c>
      <c r="AE549" s="6">
        <f ca="1">LOOKUP(AC549,P532:P551,R532:R551)</f>
        <v>0</v>
      </c>
      <c r="AF549" s="6">
        <f ca="1">LOOKUP(AC549,P532:P551,S532:S551)</f>
        <v>0</v>
      </c>
      <c r="AG549" s="6">
        <f ca="1">LOOKUP(AC549,P532:P551,T532:T551)</f>
        <v>0</v>
      </c>
      <c r="AH549" s="6">
        <f ca="1">LOOKUP(AC549,P532:P551,U532:U551)</f>
        <v>0</v>
      </c>
      <c r="AI549" s="6">
        <f ca="1">LOOKUP(AC549,P532:P551,V532:V551)</f>
        <v>0</v>
      </c>
      <c r="AJ549" s="6">
        <f ca="1">LOOKUP(AC549,P532:P551,W532:W551)</f>
        <v>0</v>
      </c>
      <c r="AK549" s="8">
        <f ca="1">LOOKUP(AC549,P532:P551,X532:X551)</f>
        <v>0</v>
      </c>
      <c r="AL549" s="8">
        <f ca="1">LOOKUP(AC549,P532:P551,Y532:Y551)</f>
        <v>0</v>
      </c>
    </row>
    <row r="550" spans="5:38" x14ac:dyDescent="0.25">
      <c r="E550" s="81" t="str">
        <f t="shared" si="387"/>
        <v>Sevilla F.C.</v>
      </c>
      <c r="F550" s="85">
        <f ca="1">SUMIF(INDIRECT(F531),'1-Configuracion'!E550,INDIRECT(G531))+SUMIF(INDIRECT(H531),'1-Configuracion'!E550,INDIRECT(I531))</f>
        <v>0</v>
      </c>
      <c r="G550" s="6">
        <f ca="1">SUMIF(INDIRECT(F531),'1-Configuracion'!E550,INDIRECT(J531))+SUMIF(INDIRECT(H531),'1-Configuracion'!E550,INDIRECT(J531))</f>
        <v>0</v>
      </c>
      <c r="H550" s="6">
        <f t="shared" ca="1" si="388"/>
        <v>0</v>
      </c>
      <c r="I550" s="6">
        <f t="shared" ca="1" si="389"/>
        <v>0</v>
      </c>
      <c r="J550" s="6">
        <f t="shared" ca="1" si="390"/>
        <v>0</v>
      </c>
      <c r="K550" s="6">
        <f ca="1">SUMIF(INDIRECT(F531),'1-Configuracion'!E550,INDIRECT(K531))+SUMIF(INDIRECT(H531),'1-Configuracion'!E550,INDIRECT(L531))</f>
        <v>0</v>
      </c>
      <c r="L550" s="6">
        <f ca="1">SUMIF(INDIRECT(F531),'1-Configuracion'!E550,INDIRECT(L531))+SUMIF(INDIRECT(H531),'1-Configuracion'!E550,INDIRECT(K531))</f>
        <v>0</v>
      </c>
      <c r="M550" s="100">
        <f t="shared" ca="1" si="391"/>
        <v>0</v>
      </c>
      <c r="N550" s="56">
        <f t="shared" ca="1" si="392"/>
        <v>0</v>
      </c>
      <c r="P550" s="81" t="str">
        <f t="shared" si="393"/>
        <v>Sevilla F.C.</v>
      </c>
      <c r="Q550" s="85">
        <f t="shared" ca="1" si="394"/>
        <v>0</v>
      </c>
      <c r="R550" s="6">
        <f t="shared" ca="1" si="379"/>
        <v>0</v>
      </c>
      <c r="S550" s="6">
        <f t="shared" ca="1" si="380"/>
        <v>0</v>
      </c>
      <c r="T550" s="6">
        <f t="shared" ca="1" si="381"/>
        <v>0</v>
      </c>
      <c r="U550" s="6">
        <f t="shared" ca="1" si="382"/>
        <v>0</v>
      </c>
      <c r="V550" s="6">
        <f t="shared" ca="1" si="383"/>
        <v>0</v>
      </c>
      <c r="W550" s="6">
        <f t="shared" ca="1" si="384"/>
        <v>0</v>
      </c>
      <c r="X550" s="8">
        <f t="shared" ca="1" si="385"/>
        <v>0</v>
      </c>
      <c r="Y550" s="8">
        <f t="shared" ca="1" si="386"/>
        <v>0</v>
      </c>
      <c r="Z550" s="61" t="e">
        <f ca="1">MATCH(P550,AC532:AC551,0)</f>
        <v>#N/A</v>
      </c>
      <c r="AB550">
        <v>19</v>
      </c>
      <c r="AC550" s="81" t="str">
        <f ca="1">INDEX(P532:P551,MATCH(LARGE(Y532:Y551,AB550),Y532:Y551,0))</f>
        <v>Atlethic Club</v>
      </c>
      <c r="AD550" s="85">
        <f ca="1">LOOKUP(AC550,P532:P551,Q532:Q551)</f>
        <v>0</v>
      </c>
      <c r="AE550" s="6">
        <f ca="1">LOOKUP(AC550,P532:P551,R532:R551)</f>
        <v>0</v>
      </c>
      <c r="AF550" s="6">
        <f ca="1">LOOKUP(AC550,P532:P551,S532:S551)</f>
        <v>0</v>
      </c>
      <c r="AG550" s="6">
        <f ca="1">LOOKUP(AC550,P532:P551,T532:T551)</f>
        <v>0</v>
      </c>
      <c r="AH550" s="6">
        <f ca="1">LOOKUP(AC550,P532:P551,U532:U551)</f>
        <v>0</v>
      </c>
      <c r="AI550" s="6">
        <f ca="1">LOOKUP(AC550,P532:P551,V532:V551)</f>
        <v>0</v>
      </c>
      <c r="AJ550" s="6">
        <f ca="1">LOOKUP(AC550,P532:P551,W532:W551)</f>
        <v>0</v>
      </c>
      <c r="AK550" s="8">
        <f ca="1">LOOKUP(AC550,P532:P551,X532:X551)</f>
        <v>0</v>
      </c>
      <c r="AL550" s="8">
        <f ca="1">LOOKUP(AC550,P532:P551,Y532:Y551)</f>
        <v>0</v>
      </c>
    </row>
    <row r="551" spans="5:38" ht="15.75" thickBot="1" x14ac:dyDescent="0.3">
      <c r="E551" s="82" t="str">
        <f t="shared" si="387"/>
        <v>Valencia C.F.</v>
      </c>
      <c r="F551" s="86">
        <f ca="1">SUMIF(INDIRECT(F531),'1-Configuracion'!E551,INDIRECT(G531))+SUMIF(INDIRECT(H531),'1-Configuracion'!E551,INDIRECT(I531))</f>
        <v>0</v>
      </c>
      <c r="G551" s="34">
        <f ca="1">SUMIF(INDIRECT(F531),'1-Configuracion'!E551,INDIRECT(J531))+SUMIF(INDIRECT(H531),'1-Configuracion'!E551,INDIRECT(J531))</f>
        <v>0</v>
      </c>
      <c r="H551" s="34">
        <f t="shared" ca="1" si="388"/>
        <v>0</v>
      </c>
      <c r="I551" s="34">
        <f t="shared" ca="1" si="389"/>
        <v>0</v>
      </c>
      <c r="J551" s="34">
        <f t="shared" ca="1" si="390"/>
        <v>0</v>
      </c>
      <c r="K551" s="34">
        <f ca="1">SUMIF(INDIRECT(F531),'1-Configuracion'!E551,INDIRECT(K531))+SUMIF(INDIRECT(H531),'1-Configuracion'!E551,INDIRECT(L531))</f>
        <v>0</v>
      </c>
      <c r="L551" s="34">
        <f ca="1">SUMIF(INDIRECT(F531),'1-Configuracion'!E551,INDIRECT(L531))+SUMIF(INDIRECT(H531),'1-Configuracion'!E551,INDIRECT(K531))</f>
        <v>0</v>
      </c>
      <c r="M551" s="101">
        <f t="shared" ca="1" si="391"/>
        <v>0</v>
      </c>
      <c r="N551" s="57">
        <f t="shared" ca="1" si="392"/>
        <v>0</v>
      </c>
      <c r="P551" s="82" t="str">
        <f t="shared" si="393"/>
        <v>Valencia C.F.</v>
      </c>
      <c r="Q551" s="86">
        <f t="shared" ca="1" si="394"/>
        <v>0</v>
      </c>
      <c r="R551" s="34">
        <f t="shared" ca="1" si="379"/>
        <v>0</v>
      </c>
      <c r="S551" s="34">
        <f t="shared" ca="1" si="380"/>
        <v>0</v>
      </c>
      <c r="T551" s="34">
        <f t="shared" ca="1" si="381"/>
        <v>0</v>
      </c>
      <c r="U551" s="34">
        <f t="shared" ca="1" si="382"/>
        <v>0</v>
      </c>
      <c r="V551" s="34">
        <f t="shared" ca="1" si="383"/>
        <v>0</v>
      </c>
      <c r="W551" s="34">
        <f t="shared" ca="1" si="384"/>
        <v>0</v>
      </c>
      <c r="X551" s="37">
        <f t="shared" ca="1" si="385"/>
        <v>0</v>
      </c>
      <c r="Y551" s="37">
        <f t="shared" ca="1" si="386"/>
        <v>0</v>
      </c>
      <c r="Z551" s="61" t="e">
        <f ca="1">MATCH(P551,AC532:AC551,0)</f>
        <v>#N/A</v>
      </c>
      <c r="AB551">
        <v>20</v>
      </c>
      <c r="AC551" s="82" t="str">
        <f ca="1">INDEX(P532:P551,MATCH(LARGE(Y532:Y551,AB551),Y532:Y551,0))</f>
        <v>Atlethic Club</v>
      </c>
      <c r="AD551" s="86">
        <f ca="1">LOOKUP(AC551,P532:P551,Q532:Q551)</f>
        <v>0</v>
      </c>
      <c r="AE551" s="34">
        <f ca="1">LOOKUP(AC551,P532:P551,R532:R551)</f>
        <v>0</v>
      </c>
      <c r="AF551" s="34">
        <f ca="1">LOOKUP(AC551,P532:P551,S532:S551)</f>
        <v>0</v>
      </c>
      <c r="AG551" s="34">
        <f ca="1">LOOKUP(AC551,P532:P551,T532:T551)</f>
        <v>0</v>
      </c>
      <c r="AH551" s="34">
        <f ca="1">LOOKUP(AC551,P532:P551,U532:U551)</f>
        <v>0</v>
      </c>
      <c r="AI551" s="34">
        <f ca="1">LOOKUP(AC551,P532:P551,V532:V551)</f>
        <v>0</v>
      </c>
      <c r="AJ551" s="34">
        <f ca="1">LOOKUP(AC551,P532:P551,W532:W551)</f>
        <v>0</v>
      </c>
      <c r="AK551" s="37">
        <f ca="1">LOOKUP(AC551,P532:P551,X532:X551)</f>
        <v>0</v>
      </c>
      <c r="AL551" s="37">
        <f ca="1">LOOKUP(AC551,P532:P551,Y532:Y551)</f>
        <v>0</v>
      </c>
    </row>
    <row r="552" spans="5:38" ht="15.75" thickBot="1" x14ac:dyDescent="0.3"/>
    <row r="553" spans="5:38" ht="15.75" thickBot="1" x14ac:dyDescent="0.3">
      <c r="E553" s="88">
        <v>25</v>
      </c>
      <c r="F553" s="95" t="s">
        <v>21</v>
      </c>
      <c r="G553" s="95" t="s">
        <v>22</v>
      </c>
      <c r="H553" s="95" t="s">
        <v>23</v>
      </c>
      <c r="I553" s="95" t="s">
        <v>24</v>
      </c>
      <c r="J553" s="95" t="s">
        <v>25</v>
      </c>
      <c r="K553" s="95" t="s">
        <v>26</v>
      </c>
      <c r="L553" s="95" t="s">
        <v>27</v>
      </c>
      <c r="M553" s="96" t="s">
        <v>135</v>
      </c>
      <c r="N553" s="98" t="s">
        <v>136</v>
      </c>
      <c r="P553" s="88">
        <f>E553</f>
        <v>25</v>
      </c>
      <c r="Q553" s="89" t="s">
        <v>21</v>
      </c>
      <c r="R553" s="87" t="s">
        <v>22</v>
      </c>
      <c r="S553" s="83" t="s">
        <v>23</v>
      </c>
      <c r="T553" s="83" t="s">
        <v>24</v>
      </c>
      <c r="U553" s="83" t="s">
        <v>25</v>
      </c>
      <c r="V553" s="83" t="s">
        <v>26</v>
      </c>
      <c r="W553" s="83" t="s">
        <v>27</v>
      </c>
      <c r="X553" s="84" t="s">
        <v>135</v>
      </c>
      <c r="Y553" s="84" t="s">
        <v>136</v>
      </c>
      <c r="AC553" s="88">
        <f>P553</f>
        <v>25</v>
      </c>
      <c r="AD553" s="89" t="s">
        <v>21</v>
      </c>
      <c r="AE553" s="87" t="s">
        <v>22</v>
      </c>
      <c r="AF553" s="83" t="s">
        <v>23</v>
      </c>
      <c r="AG553" s="83" t="s">
        <v>24</v>
      </c>
      <c r="AH553" s="83" t="s">
        <v>25</v>
      </c>
      <c r="AI553" s="83" t="s">
        <v>26</v>
      </c>
      <c r="AJ553" s="83" t="s">
        <v>27</v>
      </c>
      <c r="AK553" s="84" t="s">
        <v>135</v>
      </c>
      <c r="AL553" s="84" t="s">
        <v>136</v>
      </c>
    </row>
    <row r="554" spans="5:38" ht="15.75" thickBot="1" x14ac:dyDescent="0.3">
      <c r="E554" s="91"/>
      <c r="F554" s="93" t="str">
        <f>'1-Rangos'!C25</f>
        <v>'1-Jornadas'!AC68:AC77</v>
      </c>
      <c r="G554" s="93" t="str">
        <f>'1-Rangos'!D25</f>
        <v>'1-Jornadas'!AA68:AA77</v>
      </c>
      <c r="H554" s="93" t="str">
        <f>'1-Rangos'!E25</f>
        <v>'1-Jornadas'!AF68:AF77</v>
      </c>
      <c r="I554" s="93" t="str">
        <f>'1-Rangos'!F25</f>
        <v>'1-Jornadas'!AH68:AH77</v>
      </c>
      <c r="J554" s="93" t="str">
        <f>'1-Rangos'!G25</f>
        <v>'1-Jornadas'!Z68:Z77</v>
      </c>
      <c r="K554" s="93" t="str">
        <f>'1-Rangos'!H25</f>
        <v>'1-Jornadas'!AD68:AD77</v>
      </c>
      <c r="L554" s="93" t="str">
        <f>'1-Rangos'!I25</f>
        <v>'1-Jornadas'!AE68:AE77</v>
      </c>
      <c r="M554" s="91"/>
      <c r="N554" s="91"/>
    </row>
    <row r="555" spans="5:38" x14ac:dyDescent="0.25">
      <c r="E555" s="81" t="str">
        <f>E532</f>
        <v>Atlethic Club</v>
      </c>
      <c r="F555" s="97">
        <f ca="1">SUMIF(INDIRECT(F554),'1-Configuracion'!E555,INDIRECT(G554))+SUMIF(INDIRECT(H554),'1-Configuracion'!E555,INDIRECT(I554))</f>
        <v>0</v>
      </c>
      <c r="G555" s="94">
        <f ca="1">SUMIF(INDIRECT(F554),'1-Configuracion'!E555,INDIRECT(J554))+SUMIF(INDIRECT(H554),'1-Configuracion'!E555,INDIRECT(J554))</f>
        <v>0</v>
      </c>
      <c r="H555" s="94">
        <f ca="1">IF(G555&gt;0,IF(F555=3,1,0),0)</f>
        <v>0</v>
      </c>
      <c r="I555" s="94">
        <f ca="1">IF(G555&gt;0,IF(F555=1,1,0),0)</f>
        <v>0</v>
      </c>
      <c r="J555" s="94">
        <f ca="1">IF(G555&gt;0,IF(F555=0,1,0),0)</f>
        <v>0</v>
      </c>
      <c r="K555" s="94">
        <f ca="1">SUMIF(INDIRECT(F554),'1-Configuracion'!E555,INDIRECT(K554))+SUMIF(INDIRECT(H554),'1-Configuracion'!E555,INDIRECT(L554))</f>
        <v>0</v>
      </c>
      <c r="L555" s="94">
        <f ca="1">SUMIF(INDIRECT(F554),'1-Configuracion'!E555,INDIRECT(L554))+SUMIF(INDIRECT(H554),'1-Configuracion'!E555,INDIRECT(K554))</f>
        <v>0</v>
      </c>
      <c r="M555" s="99">
        <f ca="1">K555-L555</f>
        <v>0</v>
      </c>
      <c r="N555" s="102">
        <f ca="1">F555*1000+M555*100+K555</f>
        <v>0</v>
      </c>
      <c r="P555" s="81" t="str">
        <f>E555</f>
        <v>Atlethic Club</v>
      </c>
      <c r="Q555" s="85">
        <f ca="1">F555+Q532</f>
        <v>0</v>
      </c>
      <c r="R555" s="6">
        <f t="shared" ref="R555:R574" ca="1" si="395">G555+R532</f>
        <v>0</v>
      </c>
      <c r="S555" s="6">
        <f t="shared" ref="S555:S574" ca="1" si="396">H555+S532</f>
        <v>0</v>
      </c>
      <c r="T555" s="6">
        <f t="shared" ref="T555:T574" ca="1" si="397">I555+T532</f>
        <v>0</v>
      </c>
      <c r="U555" s="6">
        <f t="shared" ref="U555:U574" ca="1" si="398">J555+U532</f>
        <v>0</v>
      </c>
      <c r="V555" s="6">
        <f t="shared" ref="V555:V574" ca="1" si="399">K555+V532</f>
        <v>0</v>
      </c>
      <c r="W555" s="6">
        <f t="shared" ref="W555:W574" ca="1" si="400">L555+W532</f>
        <v>0</v>
      </c>
      <c r="X555" s="8">
        <f t="shared" ref="X555:X574" ca="1" si="401">M555+X532</f>
        <v>0</v>
      </c>
      <c r="Y555" s="8">
        <f t="shared" ref="Y555:Y574" ca="1" si="402">N555+Y532</f>
        <v>0</v>
      </c>
      <c r="Z555" s="61">
        <f ca="1">MATCH(P555,AC555:AC574,0)</f>
        <v>1</v>
      </c>
      <c r="AB555">
        <v>1</v>
      </c>
      <c r="AC555" s="81" t="str">
        <f ca="1">INDEX(P555:P574,MATCH(LARGE(Y555:Y574,AB555),Y555:Y574,0))</f>
        <v>Atlethic Club</v>
      </c>
      <c r="AD555" s="85">
        <f ca="1">LOOKUP(AC555,P555:P574,Q555:Q574)</f>
        <v>0</v>
      </c>
      <c r="AE555" s="6">
        <f ca="1">LOOKUP(AC555,P555:P574,R555:R574)</f>
        <v>0</v>
      </c>
      <c r="AF555" s="6">
        <f ca="1">LOOKUP(AC555,P555:P574,S555:S574)</f>
        <v>0</v>
      </c>
      <c r="AG555" s="6">
        <f ca="1">LOOKUP(AC555,P555:P574,T555:T574)</f>
        <v>0</v>
      </c>
      <c r="AH555" s="6">
        <f ca="1">LOOKUP(AC555,P555:P574,U555:U574)</f>
        <v>0</v>
      </c>
      <c r="AI555" s="6">
        <f ca="1">LOOKUP(AC555,P555:P574,V555:V574)</f>
        <v>0</v>
      </c>
      <c r="AJ555" s="6">
        <f ca="1">LOOKUP(AC555,P555:P574,W555:W574)</f>
        <v>0</v>
      </c>
      <c r="AK555" s="8">
        <f ca="1">LOOKUP(AC555,P555:P574,X555:X574)</f>
        <v>0</v>
      </c>
      <c r="AL555" s="8">
        <f ca="1">LOOKUP(AC555,P555:P574,Y555:Y574)</f>
        <v>0</v>
      </c>
    </row>
    <row r="556" spans="5:38" x14ac:dyDescent="0.25">
      <c r="E556" s="81" t="str">
        <f t="shared" ref="E556:E574" si="403">E533</f>
        <v>Atlético Madrid</v>
      </c>
      <c r="F556" s="85">
        <f ca="1">SUMIF(INDIRECT(F554),'1-Configuracion'!E556,INDIRECT(G554))+SUMIF(INDIRECT(H554),'1-Configuracion'!E556,INDIRECT(I554))</f>
        <v>0</v>
      </c>
      <c r="G556" s="6">
        <f ca="1">SUMIF(INDIRECT(F554),'1-Configuracion'!E556,INDIRECT(J554))+SUMIF(INDIRECT(H554),'1-Configuracion'!E556,INDIRECT(J554))</f>
        <v>0</v>
      </c>
      <c r="H556" s="6">
        <f t="shared" ref="H556:H574" ca="1" si="404">IF(G556&gt;0,IF(F556=3,1,0),0)</f>
        <v>0</v>
      </c>
      <c r="I556" s="6">
        <f t="shared" ref="I556:I574" ca="1" si="405">IF(G556&gt;0,IF(F556=1,1,0),0)</f>
        <v>0</v>
      </c>
      <c r="J556" s="6">
        <f t="shared" ref="J556:J574" ca="1" si="406">IF(G556&gt;0,IF(F556=0,1,0),0)</f>
        <v>0</v>
      </c>
      <c r="K556" s="6">
        <f ca="1">SUMIF(INDIRECT(F554),'1-Configuracion'!E556,INDIRECT(K554))+SUMIF(INDIRECT(H554),'1-Configuracion'!E556,INDIRECT(L554))</f>
        <v>0</v>
      </c>
      <c r="L556" s="6">
        <f ca="1">SUMIF(INDIRECT(F554),'1-Configuracion'!E556,INDIRECT(L554))+SUMIF(INDIRECT(H554),'1-Configuracion'!E556,INDIRECT(K554))</f>
        <v>0</v>
      </c>
      <c r="M556" s="100">
        <f t="shared" ref="M556:M574" ca="1" si="407">K556-L556</f>
        <v>0</v>
      </c>
      <c r="N556" s="56">
        <f t="shared" ref="N556:N574" ca="1" si="408">F556*1000+M556*100+K556</f>
        <v>0</v>
      </c>
      <c r="P556" s="81" t="str">
        <f t="shared" ref="P556:P574" si="409">E556</f>
        <v>Atlético Madrid</v>
      </c>
      <c r="Q556" s="85">
        <f t="shared" ref="Q556:Q574" ca="1" si="410">F556+Q533</f>
        <v>0</v>
      </c>
      <c r="R556" s="6">
        <f t="shared" ca="1" si="395"/>
        <v>0</v>
      </c>
      <c r="S556" s="6">
        <f t="shared" ca="1" si="396"/>
        <v>0</v>
      </c>
      <c r="T556" s="6">
        <f t="shared" ca="1" si="397"/>
        <v>0</v>
      </c>
      <c r="U556" s="6">
        <f t="shared" ca="1" si="398"/>
        <v>0</v>
      </c>
      <c r="V556" s="6">
        <f t="shared" ca="1" si="399"/>
        <v>0</v>
      </c>
      <c r="W556" s="6">
        <f t="shared" ca="1" si="400"/>
        <v>0</v>
      </c>
      <c r="X556" s="8">
        <f t="shared" ca="1" si="401"/>
        <v>0</v>
      </c>
      <c r="Y556" s="8">
        <f t="shared" ca="1" si="402"/>
        <v>0</v>
      </c>
      <c r="Z556" s="61" t="e">
        <f ca="1">MATCH(P556,AC555:AC574,0)</f>
        <v>#N/A</v>
      </c>
      <c r="AB556">
        <v>2</v>
      </c>
      <c r="AC556" s="81" t="str">
        <f ca="1">INDEX(P555:P574,MATCH(LARGE(Y555:Y574,AB556),Y555:Y574,0))</f>
        <v>Atlethic Club</v>
      </c>
      <c r="AD556" s="85">
        <f ca="1">LOOKUP(AC556,P555:P574,Q555:Q574)</f>
        <v>0</v>
      </c>
      <c r="AE556" s="6">
        <f ca="1">LOOKUP(AC556,P555:P574,R555:R574)</f>
        <v>0</v>
      </c>
      <c r="AF556" s="6">
        <f ca="1">LOOKUP(AC556,P555:P574,S555:S574)</f>
        <v>0</v>
      </c>
      <c r="AG556" s="6">
        <f ca="1">LOOKUP(AC556,P555:P574,T555:T574)</f>
        <v>0</v>
      </c>
      <c r="AH556" s="6">
        <f ca="1">LOOKUP(AC556,P555:P574,U555:U574)</f>
        <v>0</v>
      </c>
      <c r="AI556" s="6">
        <f ca="1">LOOKUP(AC556,P555:P574,V555:V574)</f>
        <v>0</v>
      </c>
      <c r="AJ556" s="6">
        <f ca="1">LOOKUP(AC556,P555:P574,W555:W574)</f>
        <v>0</v>
      </c>
      <c r="AK556" s="8">
        <f ca="1">LOOKUP(AC556,P555:P574,X555:X574)</f>
        <v>0</v>
      </c>
      <c r="AL556" s="8">
        <f ca="1">LOOKUP(AC556,P555:P574,Y555:Y574)</f>
        <v>0</v>
      </c>
    </row>
    <row r="557" spans="5:38" x14ac:dyDescent="0.25">
      <c r="E557" s="81" t="str">
        <f t="shared" si="403"/>
        <v>C.A. Osasuna</v>
      </c>
      <c r="F557" s="85">
        <f ca="1">SUMIF(INDIRECT(F554),'1-Configuracion'!E557,INDIRECT(G554))+SUMIF(INDIRECT(H554),'1-Configuracion'!E557,INDIRECT(I554))</f>
        <v>0</v>
      </c>
      <c r="G557" s="6">
        <f ca="1">SUMIF(INDIRECT(F554),'1-Configuracion'!E557,INDIRECT(J554))+SUMIF(INDIRECT(H554),'1-Configuracion'!E557,INDIRECT(J554))</f>
        <v>0</v>
      </c>
      <c r="H557" s="6">
        <f t="shared" ca="1" si="404"/>
        <v>0</v>
      </c>
      <c r="I557" s="6">
        <f t="shared" ca="1" si="405"/>
        <v>0</v>
      </c>
      <c r="J557" s="6">
        <f t="shared" ca="1" si="406"/>
        <v>0</v>
      </c>
      <c r="K557" s="6">
        <f ca="1">SUMIF(INDIRECT(F554),'1-Configuracion'!E557,INDIRECT(K554))+SUMIF(INDIRECT(H554),'1-Configuracion'!E557,INDIRECT(L554))</f>
        <v>0</v>
      </c>
      <c r="L557" s="6">
        <f ca="1">SUMIF(INDIRECT(F554),'1-Configuracion'!E557,INDIRECT(L554))+SUMIF(INDIRECT(H554),'1-Configuracion'!E557,INDIRECT(K554))</f>
        <v>0</v>
      </c>
      <c r="M557" s="100">
        <f t="shared" ca="1" si="407"/>
        <v>0</v>
      </c>
      <c r="N557" s="56">
        <f t="shared" ca="1" si="408"/>
        <v>0</v>
      </c>
      <c r="P557" s="81" t="str">
        <f t="shared" si="409"/>
        <v>C.A. Osasuna</v>
      </c>
      <c r="Q557" s="85">
        <f t="shared" ca="1" si="410"/>
        <v>0</v>
      </c>
      <c r="R557" s="6">
        <f t="shared" ca="1" si="395"/>
        <v>0</v>
      </c>
      <c r="S557" s="6">
        <f t="shared" ca="1" si="396"/>
        <v>0</v>
      </c>
      <c r="T557" s="6">
        <f t="shared" ca="1" si="397"/>
        <v>0</v>
      </c>
      <c r="U557" s="6">
        <f t="shared" ca="1" si="398"/>
        <v>0</v>
      </c>
      <c r="V557" s="6">
        <f t="shared" ca="1" si="399"/>
        <v>0</v>
      </c>
      <c r="W557" s="6">
        <f t="shared" ca="1" si="400"/>
        <v>0</v>
      </c>
      <c r="X557" s="8">
        <f t="shared" ca="1" si="401"/>
        <v>0</v>
      </c>
      <c r="Y557" s="8">
        <f t="shared" ca="1" si="402"/>
        <v>0</v>
      </c>
      <c r="Z557" s="61" t="e">
        <f ca="1">MATCH(P557,AC555:AC574,0)</f>
        <v>#N/A</v>
      </c>
      <c r="AB557">
        <v>3</v>
      </c>
      <c r="AC557" s="81" t="str">
        <f ca="1">INDEX(P555:P574,MATCH(LARGE(Y555:Y574,AB557),Y555:Y574,0))</f>
        <v>Atlethic Club</v>
      </c>
      <c r="AD557" s="85">
        <f ca="1">LOOKUP(AC557,P555:P574,Q555:Q574)</f>
        <v>0</v>
      </c>
      <c r="AE557" s="6">
        <f ca="1">LOOKUP(AC557,P555:P574,R555:R574)</f>
        <v>0</v>
      </c>
      <c r="AF557" s="6">
        <f ca="1">LOOKUP(AC557,P555:P574,S555:S574)</f>
        <v>0</v>
      </c>
      <c r="AG557" s="6">
        <f ca="1">LOOKUP(AC557,P555:P574,T555:T574)</f>
        <v>0</v>
      </c>
      <c r="AH557" s="6">
        <f ca="1">LOOKUP(AC557,P555:P574,U555:U574)</f>
        <v>0</v>
      </c>
      <c r="AI557" s="6">
        <f ca="1">LOOKUP(AC557,P555:P574,V555:V574)</f>
        <v>0</v>
      </c>
      <c r="AJ557" s="6">
        <f ca="1">LOOKUP(AC557,P555:P574,W555:W574)</f>
        <v>0</v>
      </c>
      <c r="AK557" s="8">
        <f ca="1">LOOKUP(AC557,P555:P574,X555:X574)</f>
        <v>0</v>
      </c>
      <c r="AL557" s="8">
        <f ca="1">LOOKUP(AC557,P555:P574,Y555:Y574)</f>
        <v>0</v>
      </c>
    </row>
    <row r="558" spans="5:38" x14ac:dyDescent="0.25">
      <c r="E558" s="81" t="str">
        <f t="shared" si="403"/>
        <v>Celta de Vigo</v>
      </c>
      <c r="F558" s="85">
        <f ca="1">SUMIF(INDIRECT(F554),'1-Configuracion'!E558,INDIRECT(G554))+SUMIF(INDIRECT(H554),'1-Configuracion'!E558,INDIRECT(I554))</f>
        <v>0</v>
      </c>
      <c r="G558" s="6">
        <f ca="1">SUMIF(INDIRECT(F554),'1-Configuracion'!E558,INDIRECT(J554))+SUMIF(INDIRECT(H554),'1-Configuracion'!E558,INDIRECT(J554))</f>
        <v>0</v>
      </c>
      <c r="H558" s="6">
        <f t="shared" ca="1" si="404"/>
        <v>0</v>
      </c>
      <c r="I558" s="6">
        <f t="shared" ca="1" si="405"/>
        <v>0</v>
      </c>
      <c r="J558" s="6">
        <f t="shared" ca="1" si="406"/>
        <v>0</v>
      </c>
      <c r="K558" s="6">
        <f ca="1">SUMIF(INDIRECT(F554),'1-Configuracion'!E558,INDIRECT(K554))+SUMIF(INDIRECT(H554),'1-Configuracion'!E558,INDIRECT(L554))</f>
        <v>0</v>
      </c>
      <c r="L558" s="6">
        <f ca="1">SUMIF(INDIRECT(F554),'1-Configuracion'!E558,INDIRECT(L554))+SUMIF(INDIRECT(H554),'1-Configuracion'!E558,INDIRECT(K554))</f>
        <v>0</v>
      </c>
      <c r="M558" s="100">
        <f t="shared" ca="1" si="407"/>
        <v>0</v>
      </c>
      <c r="N558" s="56">
        <f t="shared" ca="1" si="408"/>
        <v>0</v>
      </c>
      <c r="P558" s="81" t="str">
        <f t="shared" si="409"/>
        <v>Celta de Vigo</v>
      </c>
      <c r="Q558" s="85">
        <f t="shared" ca="1" si="410"/>
        <v>0</v>
      </c>
      <c r="R558" s="6">
        <f t="shared" ca="1" si="395"/>
        <v>0</v>
      </c>
      <c r="S558" s="6">
        <f t="shared" ca="1" si="396"/>
        <v>0</v>
      </c>
      <c r="T558" s="6">
        <f t="shared" ca="1" si="397"/>
        <v>0</v>
      </c>
      <c r="U558" s="6">
        <f t="shared" ca="1" si="398"/>
        <v>0</v>
      </c>
      <c r="V558" s="6">
        <f t="shared" ca="1" si="399"/>
        <v>0</v>
      </c>
      <c r="W558" s="6">
        <f t="shared" ca="1" si="400"/>
        <v>0</v>
      </c>
      <c r="X558" s="8">
        <f t="shared" ca="1" si="401"/>
        <v>0</v>
      </c>
      <c r="Y558" s="8">
        <f t="shared" ca="1" si="402"/>
        <v>0</v>
      </c>
      <c r="Z558" s="61" t="e">
        <f ca="1">MATCH(P558,AC555:AC574,0)</f>
        <v>#N/A</v>
      </c>
      <c r="AB558">
        <v>4</v>
      </c>
      <c r="AC558" s="81" t="str">
        <f ca="1">INDEX(P555:P574,MATCH(LARGE(Y555:Y574,AB558),Y555:Y574,0))</f>
        <v>Atlethic Club</v>
      </c>
      <c r="AD558" s="85">
        <f ca="1">LOOKUP(AC558,P555:P574,Q555:Q574)</f>
        <v>0</v>
      </c>
      <c r="AE558" s="6">
        <f ca="1">LOOKUP(AC558,P555:P574,R555:R574)</f>
        <v>0</v>
      </c>
      <c r="AF558" s="6">
        <f ca="1">LOOKUP(AC558,P555:P574,S555:S574)</f>
        <v>0</v>
      </c>
      <c r="AG558" s="6">
        <f ca="1">LOOKUP(AC558,P555:P574,T555:T574)</f>
        <v>0</v>
      </c>
      <c r="AH558" s="6">
        <f ca="1">LOOKUP(AC558,P555:P574,U555:U574)</f>
        <v>0</v>
      </c>
      <c r="AI558" s="6">
        <f ca="1">LOOKUP(AC558,P555:P574,V555:V574)</f>
        <v>0</v>
      </c>
      <c r="AJ558" s="6">
        <f ca="1">LOOKUP(AC558,P555:P574,W555:W574)</f>
        <v>0</v>
      </c>
      <c r="AK558" s="8">
        <f ca="1">LOOKUP(AC558,P555:P574,X555:X574)</f>
        <v>0</v>
      </c>
      <c r="AL558" s="8">
        <f ca="1">LOOKUP(AC558,P555:P574,Y555:Y574)</f>
        <v>0</v>
      </c>
    </row>
    <row r="559" spans="5:38" x14ac:dyDescent="0.25">
      <c r="E559" s="81" t="str">
        <f t="shared" si="403"/>
        <v>Deportivo de la Coruña</v>
      </c>
      <c r="F559" s="85">
        <f ca="1">SUMIF(INDIRECT(F554),'1-Configuracion'!E559,INDIRECT(G554))+SUMIF(INDIRECT(H554),'1-Configuracion'!E559,INDIRECT(I554))</f>
        <v>0</v>
      </c>
      <c r="G559" s="6">
        <f ca="1">SUMIF(INDIRECT(F554),'1-Configuracion'!E559,INDIRECT(J554))+SUMIF(INDIRECT(H554),'1-Configuracion'!E559,INDIRECT(J554))</f>
        <v>0</v>
      </c>
      <c r="H559" s="6">
        <f t="shared" ca="1" si="404"/>
        <v>0</v>
      </c>
      <c r="I559" s="6">
        <f t="shared" ca="1" si="405"/>
        <v>0</v>
      </c>
      <c r="J559" s="6">
        <f t="shared" ca="1" si="406"/>
        <v>0</v>
      </c>
      <c r="K559" s="6">
        <f ca="1">SUMIF(INDIRECT(F554),'1-Configuracion'!E559,INDIRECT(K554))+SUMIF(INDIRECT(H554),'1-Configuracion'!E559,INDIRECT(L554))</f>
        <v>0</v>
      </c>
      <c r="L559" s="6">
        <f ca="1">SUMIF(INDIRECT(F554),'1-Configuracion'!E559,INDIRECT(L554))+SUMIF(INDIRECT(H554),'1-Configuracion'!E559,INDIRECT(K554))</f>
        <v>0</v>
      </c>
      <c r="M559" s="100">
        <f t="shared" ca="1" si="407"/>
        <v>0</v>
      </c>
      <c r="N559" s="56">
        <f t="shared" ca="1" si="408"/>
        <v>0</v>
      </c>
      <c r="P559" s="81" t="str">
        <f t="shared" si="409"/>
        <v>Deportivo de la Coruña</v>
      </c>
      <c r="Q559" s="85">
        <f t="shared" ca="1" si="410"/>
        <v>0</v>
      </c>
      <c r="R559" s="6">
        <f t="shared" ca="1" si="395"/>
        <v>0</v>
      </c>
      <c r="S559" s="6">
        <f t="shared" ca="1" si="396"/>
        <v>0</v>
      </c>
      <c r="T559" s="6">
        <f t="shared" ca="1" si="397"/>
        <v>0</v>
      </c>
      <c r="U559" s="6">
        <f t="shared" ca="1" si="398"/>
        <v>0</v>
      </c>
      <c r="V559" s="6">
        <f t="shared" ca="1" si="399"/>
        <v>0</v>
      </c>
      <c r="W559" s="6">
        <f t="shared" ca="1" si="400"/>
        <v>0</v>
      </c>
      <c r="X559" s="8">
        <f t="shared" ca="1" si="401"/>
        <v>0</v>
      </c>
      <c r="Y559" s="8">
        <f t="shared" ca="1" si="402"/>
        <v>0</v>
      </c>
      <c r="Z559" s="61" t="e">
        <f ca="1">MATCH(P559,AC555:AC574,0)</f>
        <v>#N/A</v>
      </c>
      <c r="AB559">
        <v>5</v>
      </c>
      <c r="AC559" s="81" t="str">
        <f ca="1">INDEX(P555:P574,MATCH(LARGE(Y555:Y574,AB559),Y555:Y574,0))</f>
        <v>Atlethic Club</v>
      </c>
      <c r="AD559" s="85">
        <f ca="1">LOOKUP(AC559,P555:P574,Q555:Q574)</f>
        <v>0</v>
      </c>
      <c r="AE559" s="6">
        <f ca="1">LOOKUP(AC559,P555:P574,R555:R574)</f>
        <v>0</v>
      </c>
      <c r="AF559" s="6">
        <f ca="1">LOOKUP(AC559,P555:P574,S555:S574)</f>
        <v>0</v>
      </c>
      <c r="AG559" s="6">
        <f ca="1">LOOKUP(AC559,P555:P574,T555:T574)</f>
        <v>0</v>
      </c>
      <c r="AH559" s="6">
        <f ca="1">LOOKUP(AC559,P555:P574,U555:U574)</f>
        <v>0</v>
      </c>
      <c r="AI559" s="6">
        <f ca="1">LOOKUP(AC559,P555:P574,V555:V574)</f>
        <v>0</v>
      </c>
      <c r="AJ559" s="6">
        <f ca="1">LOOKUP(AC559,P555:P574,W555:W574)</f>
        <v>0</v>
      </c>
      <c r="AK559" s="8">
        <f ca="1">LOOKUP(AC559,P555:P574,X555:X574)</f>
        <v>0</v>
      </c>
      <c r="AL559" s="8">
        <f ca="1">LOOKUP(AC559,P555:P574,Y555:Y574)</f>
        <v>0</v>
      </c>
    </row>
    <row r="560" spans="5:38" x14ac:dyDescent="0.25">
      <c r="E560" s="81" t="str">
        <f t="shared" si="403"/>
        <v>F.C. Barcelona</v>
      </c>
      <c r="F560" s="85">
        <f ca="1">SUMIF(INDIRECT(F554),'1-Configuracion'!E560,INDIRECT(G554))+SUMIF(INDIRECT(H554),'1-Configuracion'!E560,INDIRECT(I554))</f>
        <v>0</v>
      </c>
      <c r="G560" s="6">
        <f ca="1">SUMIF(INDIRECT(F554),'1-Configuracion'!E560,INDIRECT(J554))+SUMIF(INDIRECT(H554),'1-Configuracion'!E560,INDIRECT(J554))</f>
        <v>0</v>
      </c>
      <c r="H560" s="6">
        <f t="shared" ca="1" si="404"/>
        <v>0</v>
      </c>
      <c r="I560" s="6">
        <f t="shared" ca="1" si="405"/>
        <v>0</v>
      </c>
      <c r="J560" s="6">
        <f t="shared" ca="1" si="406"/>
        <v>0</v>
      </c>
      <c r="K560" s="6">
        <f ca="1">SUMIF(INDIRECT(F554),'1-Configuracion'!E560,INDIRECT(K554))+SUMIF(INDIRECT(H554),'1-Configuracion'!E560,INDIRECT(L554))</f>
        <v>0</v>
      </c>
      <c r="L560" s="6">
        <f ca="1">SUMIF(INDIRECT(F554),'1-Configuracion'!E560,INDIRECT(L554))+SUMIF(INDIRECT(H554),'1-Configuracion'!E560,INDIRECT(K554))</f>
        <v>0</v>
      </c>
      <c r="M560" s="100">
        <f t="shared" ca="1" si="407"/>
        <v>0</v>
      </c>
      <c r="N560" s="56">
        <f t="shared" ca="1" si="408"/>
        <v>0</v>
      </c>
      <c r="P560" s="81" t="str">
        <f t="shared" si="409"/>
        <v>F.C. Barcelona</v>
      </c>
      <c r="Q560" s="85">
        <f t="shared" ca="1" si="410"/>
        <v>0</v>
      </c>
      <c r="R560" s="6">
        <f t="shared" ca="1" si="395"/>
        <v>0</v>
      </c>
      <c r="S560" s="6">
        <f t="shared" ca="1" si="396"/>
        <v>0</v>
      </c>
      <c r="T560" s="6">
        <f t="shared" ca="1" si="397"/>
        <v>0</v>
      </c>
      <c r="U560" s="6">
        <f t="shared" ca="1" si="398"/>
        <v>0</v>
      </c>
      <c r="V560" s="6">
        <f t="shared" ca="1" si="399"/>
        <v>0</v>
      </c>
      <c r="W560" s="6">
        <f t="shared" ca="1" si="400"/>
        <v>0</v>
      </c>
      <c r="X560" s="8">
        <f t="shared" ca="1" si="401"/>
        <v>0</v>
      </c>
      <c r="Y560" s="8">
        <f t="shared" ca="1" si="402"/>
        <v>0</v>
      </c>
      <c r="Z560" s="61" t="e">
        <f ca="1">MATCH(P560,AC555:AC574,0)</f>
        <v>#N/A</v>
      </c>
      <c r="AB560">
        <v>6</v>
      </c>
      <c r="AC560" s="81" t="str">
        <f ca="1">INDEX(P555:P574,MATCH(LARGE(Y555:Y574,AB560),Y555:Y574,0))</f>
        <v>Atlethic Club</v>
      </c>
      <c r="AD560" s="85">
        <f ca="1">LOOKUP(AC560,P555:P574,Q555:Q574)</f>
        <v>0</v>
      </c>
      <c r="AE560" s="6">
        <f ca="1">LOOKUP(AC560,P555:P574,R555:R574)</f>
        <v>0</v>
      </c>
      <c r="AF560" s="6">
        <f ca="1">LOOKUP(AC560,P555:P574,S555:S574)</f>
        <v>0</v>
      </c>
      <c r="AG560" s="6">
        <f ca="1">LOOKUP(AC560,P555:P574,T555:T574)</f>
        <v>0</v>
      </c>
      <c r="AH560" s="6">
        <f ca="1">LOOKUP(AC560,P555:P574,U555:U574)</f>
        <v>0</v>
      </c>
      <c r="AI560" s="6">
        <f ca="1">LOOKUP(AC560,P555:P574,V555:V574)</f>
        <v>0</v>
      </c>
      <c r="AJ560" s="6">
        <f ca="1">LOOKUP(AC560,P555:P574,W555:W574)</f>
        <v>0</v>
      </c>
      <c r="AK560" s="8">
        <f ca="1">LOOKUP(AC560,P555:P574,X555:X574)</f>
        <v>0</v>
      </c>
      <c r="AL560" s="8">
        <f ca="1">LOOKUP(AC560,P555:P574,Y555:Y574)</f>
        <v>0</v>
      </c>
    </row>
    <row r="561" spans="5:38" x14ac:dyDescent="0.25">
      <c r="E561" s="81" t="str">
        <f t="shared" si="403"/>
        <v>Getafe C.F.</v>
      </c>
      <c r="F561" s="85">
        <f ca="1">SUMIF(INDIRECT(F554),'1-Configuracion'!E561,INDIRECT(G554))+SUMIF(INDIRECT(H554),'1-Configuracion'!E561,INDIRECT(I554))</f>
        <v>0</v>
      </c>
      <c r="G561" s="6">
        <f ca="1">SUMIF(INDIRECT(F554),'1-Configuracion'!E561,INDIRECT(J554))+SUMIF(INDIRECT(H554),'1-Configuracion'!E561,INDIRECT(J554))</f>
        <v>0</v>
      </c>
      <c r="H561" s="6">
        <f t="shared" ca="1" si="404"/>
        <v>0</v>
      </c>
      <c r="I561" s="6">
        <f t="shared" ca="1" si="405"/>
        <v>0</v>
      </c>
      <c r="J561" s="6">
        <f t="shared" ca="1" si="406"/>
        <v>0</v>
      </c>
      <c r="K561" s="6">
        <f ca="1">SUMIF(INDIRECT(F554),'1-Configuracion'!E561,INDIRECT(K554))+SUMIF(INDIRECT(H554),'1-Configuracion'!E561,INDIRECT(L554))</f>
        <v>0</v>
      </c>
      <c r="L561" s="6">
        <f ca="1">SUMIF(INDIRECT(F554),'1-Configuracion'!E561,INDIRECT(L554))+SUMIF(INDIRECT(H554),'1-Configuracion'!E561,INDIRECT(K554))</f>
        <v>0</v>
      </c>
      <c r="M561" s="100">
        <f t="shared" ca="1" si="407"/>
        <v>0</v>
      </c>
      <c r="N561" s="56">
        <f t="shared" ca="1" si="408"/>
        <v>0</v>
      </c>
      <c r="P561" s="81" t="str">
        <f t="shared" si="409"/>
        <v>Getafe C.F.</v>
      </c>
      <c r="Q561" s="85">
        <f t="shared" ca="1" si="410"/>
        <v>0</v>
      </c>
      <c r="R561" s="6">
        <f t="shared" ca="1" si="395"/>
        <v>0</v>
      </c>
      <c r="S561" s="6">
        <f t="shared" ca="1" si="396"/>
        <v>0</v>
      </c>
      <c r="T561" s="6">
        <f t="shared" ca="1" si="397"/>
        <v>0</v>
      </c>
      <c r="U561" s="6">
        <f t="shared" ca="1" si="398"/>
        <v>0</v>
      </c>
      <c r="V561" s="6">
        <f t="shared" ca="1" si="399"/>
        <v>0</v>
      </c>
      <c r="W561" s="6">
        <f t="shared" ca="1" si="400"/>
        <v>0</v>
      </c>
      <c r="X561" s="8">
        <f t="shared" ca="1" si="401"/>
        <v>0</v>
      </c>
      <c r="Y561" s="8">
        <f t="shared" ca="1" si="402"/>
        <v>0</v>
      </c>
      <c r="Z561" s="61" t="e">
        <f ca="1">MATCH(P561,AC555:AC574,0)</f>
        <v>#N/A</v>
      </c>
      <c r="AB561">
        <v>7</v>
      </c>
      <c r="AC561" s="81" t="str">
        <f ca="1">INDEX(P555:P574,MATCH(LARGE(Y555:Y574,AB561),Y555:Y574,0))</f>
        <v>Atlethic Club</v>
      </c>
      <c r="AD561" s="85">
        <f ca="1">LOOKUP(AC561,P555:P574,Q555:Q574)</f>
        <v>0</v>
      </c>
      <c r="AE561" s="6">
        <f ca="1">LOOKUP(AC561,P555:P574,R555:R574)</f>
        <v>0</v>
      </c>
      <c r="AF561" s="6">
        <f ca="1">LOOKUP(AC561,P555:P574,S555:S574)</f>
        <v>0</v>
      </c>
      <c r="AG561" s="6">
        <f ca="1">LOOKUP(AC561,P555:P574,T555:T574)</f>
        <v>0</v>
      </c>
      <c r="AH561" s="6">
        <f ca="1">LOOKUP(AC561,P555:P574,U555:U574)</f>
        <v>0</v>
      </c>
      <c r="AI561" s="6">
        <f ca="1">LOOKUP(AC561,P555:P574,V555:V574)</f>
        <v>0</v>
      </c>
      <c r="AJ561" s="6">
        <f ca="1">LOOKUP(AC561,P555:P574,W555:W574)</f>
        <v>0</v>
      </c>
      <c r="AK561" s="8">
        <f ca="1">LOOKUP(AC561,P555:P574,X555:X574)</f>
        <v>0</v>
      </c>
      <c r="AL561" s="8">
        <f ca="1">LOOKUP(AC561,P555:P574,Y555:Y574)</f>
        <v>0</v>
      </c>
    </row>
    <row r="562" spans="5:38" x14ac:dyDescent="0.25">
      <c r="E562" s="81" t="str">
        <f t="shared" si="403"/>
        <v>Granada C.F.</v>
      </c>
      <c r="F562" s="85">
        <f ca="1">SUMIF(INDIRECT(F554),'1-Configuracion'!E562,INDIRECT(G554))+SUMIF(INDIRECT(H554),'1-Configuracion'!E562,INDIRECT(I554))</f>
        <v>0</v>
      </c>
      <c r="G562" s="6">
        <f ca="1">SUMIF(INDIRECT(F554),'1-Configuracion'!E562,INDIRECT(J554))+SUMIF(INDIRECT(H554),'1-Configuracion'!E562,INDIRECT(J554))</f>
        <v>0</v>
      </c>
      <c r="H562" s="6">
        <f t="shared" ca="1" si="404"/>
        <v>0</v>
      </c>
      <c r="I562" s="6">
        <f t="shared" ca="1" si="405"/>
        <v>0</v>
      </c>
      <c r="J562" s="6">
        <f t="shared" ca="1" si="406"/>
        <v>0</v>
      </c>
      <c r="K562" s="6">
        <f ca="1">SUMIF(INDIRECT(F554),'1-Configuracion'!E562,INDIRECT(K554))+SUMIF(INDIRECT(H554),'1-Configuracion'!E562,INDIRECT(L554))</f>
        <v>0</v>
      </c>
      <c r="L562" s="6">
        <f ca="1">SUMIF(INDIRECT(F554),'1-Configuracion'!E562,INDIRECT(L554))+SUMIF(INDIRECT(H554),'1-Configuracion'!E562,INDIRECT(K554))</f>
        <v>0</v>
      </c>
      <c r="M562" s="100">
        <f t="shared" ca="1" si="407"/>
        <v>0</v>
      </c>
      <c r="N562" s="56">
        <f t="shared" ca="1" si="408"/>
        <v>0</v>
      </c>
      <c r="P562" s="81" t="str">
        <f t="shared" si="409"/>
        <v>Granada C.F.</v>
      </c>
      <c r="Q562" s="85">
        <f t="shared" ca="1" si="410"/>
        <v>0</v>
      </c>
      <c r="R562" s="6">
        <f t="shared" ca="1" si="395"/>
        <v>0</v>
      </c>
      <c r="S562" s="6">
        <f t="shared" ca="1" si="396"/>
        <v>0</v>
      </c>
      <c r="T562" s="6">
        <f t="shared" ca="1" si="397"/>
        <v>0</v>
      </c>
      <c r="U562" s="6">
        <f t="shared" ca="1" si="398"/>
        <v>0</v>
      </c>
      <c r="V562" s="6">
        <f t="shared" ca="1" si="399"/>
        <v>0</v>
      </c>
      <c r="W562" s="6">
        <f t="shared" ca="1" si="400"/>
        <v>0</v>
      </c>
      <c r="X562" s="8">
        <f t="shared" ca="1" si="401"/>
        <v>0</v>
      </c>
      <c r="Y562" s="8">
        <f t="shared" ca="1" si="402"/>
        <v>0</v>
      </c>
      <c r="Z562" s="61" t="e">
        <f ca="1">MATCH(P562,AC555:AC574,0)</f>
        <v>#N/A</v>
      </c>
      <c r="AB562">
        <v>8</v>
      </c>
      <c r="AC562" s="81" t="str">
        <f ca="1">INDEX(P555:P574,MATCH(LARGE(Y555:Y574,AB562),Y555:Y574,0))</f>
        <v>Atlethic Club</v>
      </c>
      <c r="AD562" s="85">
        <f ca="1">LOOKUP(AC562,P555:P574,Q555:Q574)</f>
        <v>0</v>
      </c>
      <c r="AE562" s="6">
        <f ca="1">LOOKUP(AC562,P555:P574,R555:R574)</f>
        <v>0</v>
      </c>
      <c r="AF562" s="6">
        <f ca="1">LOOKUP(AC562,P555:P574,S555:S574)</f>
        <v>0</v>
      </c>
      <c r="AG562" s="6">
        <f ca="1">LOOKUP(AC562,P555:P574,T555:T574)</f>
        <v>0</v>
      </c>
      <c r="AH562" s="6">
        <f ca="1">LOOKUP(AC562,P555:P574,U555:U574)</f>
        <v>0</v>
      </c>
      <c r="AI562" s="6">
        <f ca="1">LOOKUP(AC562,P555:P574,V555:V574)</f>
        <v>0</v>
      </c>
      <c r="AJ562" s="6">
        <f ca="1">LOOKUP(AC562,P555:P574,W555:W574)</f>
        <v>0</v>
      </c>
      <c r="AK562" s="8">
        <f ca="1">LOOKUP(AC562,P555:P574,X555:X574)</f>
        <v>0</v>
      </c>
      <c r="AL562" s="8">
        <f ca="1">LOOKUP(AC562,P555:P574,Y555:Y574)</f>
        <v>0</v>
      </c>
    </row>
    <row r="563" spans="5:38" x14ac:dyDescent="0.25">
      <c r="E563" s="81" t="str">
        <f t="shared" si="403"/>
        <v>Levante U.D.</v>
      </c>
      <c r="F563" s="85">
        <f ca="1">SUMIF(INDIRECT(F554),'1-Configuracion'!E563,INDIRECT(G554))+SUMIF(INDIRECT(H554),'1-Configuracion'!E563,INDIRECT(I554))</f>
        <v>0</v>
      </c>
      <c r="G563" s="6">
        <f ca="1">SUMIF(INDIRECT(F554),'1-Configuracion'!E563,INDIRECT(J554))+SUMIF(INDIRECT(H554),'1-Configuracion'!E563,INDIRECT(J554))</f>
        <v>0</v>
      </c>
      <c r="H563" s="6">
        <f t="shared" ca="1" si="404"/>
        <v>0</v>
      </c>
      <c r="I563" s="6">
        <f t="shared" ca="1" si="405"/>
        <v>0</v>
      </c>
      <c r="J563" s="6">
        <f t="shared" ca="1" si="406"/>
        <v>0</v>
      </c>
      <c r="K563" s="6">
        <f ca="1">SUMIF(INDIRECT(F554),'1-Configuracion'!E563,INDIRECT(K554))+SUMIF(INDIRECT(H554),'1-Configuracion'!E563,INDIRECT(L554))</f>
        <v>0</v>
      </c>
      <c r="L563" s="6">
        <f ca="1">SUMIF(INDIRECT(F554),'1-Configuracion'!E563,INDIRECT(L554))+SUMIF(INDIRECT(H554),'1-Configuracion'!E563,INDIRECT(K554))</f>
        <v>0</v>
      </c>
      <c r="M563" s="100">
        <f t="shared" ca="1" si="407"/>
        <v>0</v>
      </c>
      <c r="N563" s="56">
        <f t="shared" ca="1" si="408"/>
        <v>0</v>
      </c>
      <c r="P563" s="81" t="str">
        <f t="shared" si="409"/>
        <v>Levante U.D.</v>
      </c>
      <c r="Q563" s="85">
        <f t="shared" ca="1" si="410"/>
        <v>0</v>
      </c>
      <c r="R563" s="6">
        <f t="shared" ca="1" si="395"/>
        <v>0</v>
      </c>
      <c r="S563" s="6">
        <f t="shared" ca="1" si="396"/>
        <v>0</v>
      </c>
      <c r="T563" s="6">
        <f t="shared" ca="1" si="397"/>
        <v>0</v>
      </c>
      <c r="U563" s="6">
        <f t="shared" ca="1" si="398"/>
        <v>0</v>
      </c>
      <c r="V563" s="6">
        <f t="shared" ca="1" si="399"/>
        <v>0</v>
      </c>
      <c r="W563" s="6">
        <f t="shared" ca="1" si="400"/>
        <v>0</v>
      </c>
      <c r="X563" s="8">
        <f t="shared" ca="1" si="401"/>
        <v>0</v>
      </c>
      <c r="Y563" s="8">
        <f t="shared" ca="1" si="402"/>
        <v>0</v>
      </c>
      <c r="Z563" s="61" t="e">
        <f ca="1">MATCH(P563,AC555:AC574,0)</f>
        <v>#N/A</v>
      </c>
      <c r="AB563">
        <v>9</v>
      </c>
      <c r="AC563" s="81" t="str">
        <f ca="1">INDEX(P555:P574,MATCH(LARGE(Y555:Y574,AB563),Y555:Y574,0))</f>
        <v>Atlethic Club</v>
      </c>
      <c r="AD563" s="85">
        <f ca="1">LOOKUP(AC563,P555:P574,Q555:Q574)</f>
        <v>0</v>
      </c>
      <c r="AE563" s="6">
        <f ca="1">LOOKUP(AC563,P555:P574,R555:R574)</f>
        <v>0</v>
      </c>
      <c r="AF563" s="6">
        <f ca="1">LOOKUP(AC563,P555:P574,S555:S574)</f>
        <v>0</v>
      </c>
      <c r="AG563" s="6">
        <f ca="1">LOOKUP(AC563,P555:P574,T555:T574)</f>
        <v>0</v>
      </c>
      <c r="AH563" s="6">
        <f ca="1">LOOKUP(AC563,P555:P574,U555:U574)</f>
        <v>0</v>
      </c>
      <c r="AI563" s="6">
        <f ca="1">LOOKUP(AC563,P555:P574,V555:V574)</f>
        <v>0</v>
      </c>
      <c r="AJ563" s="6">
        <f ca="1">LOOKUP(AC563,P555:P574,W555:W574)</f>
        <v>0</v>
      </c>
      <c r="AK563" s="8">
        <f ca="1">LOOKUP(AC563,P555:P574,X555:X574)</f>
        <v>0</v>
      </c>
      <c r="AL563" s="8">
        <f ca="1">LOOKUP(AC563,P555:P574,Y555:Y574)</f>
        <v>0</v>
      </c>
    </row>
    <row r="564" spans="5:38" x14ac:dyDescent="0.25">
      <c r="E564" s="81" t="str">
        <f t="shared" si="403"/>
        <v>Málaga C.F.</v>
      </c>
      <c r="F564" s="85">
        <f ca="1">SUMIF(INDIRECT(F554),'1-Configuracion'!E564,INDIRECT(G554))+SUMIF(INDIRECT(H554),'1-Configuracion'!E564,INDIRECT(I554))</f>
        <v>0</v>
      </c>
      <c r="G564" s="6">
        <f ca="1">SUMIF(INDIRECT(F554),'1-Configuracion'!E564,INDIRECT(J554))+SUMIF(INDIRECT(H554),'1-Configuracion'!E564,INDIRECT(J554))</f>
        <v>0</v>
      </c>
      <c r="H564" s="6">
        <f t="shared" ca="1" si="404"/>
        <v>0</v>
      </c>
      <c r="I564" s="6">
        <f t="shared" ca="1" si="405"/>
        <v>0</v>
      </c>
      <c r="J564" s="6">
        <f t="shared" ca="1" si="406"/>
        <v>0</v>
      </c>
      <c r="K564" s="6">
        <f ca="1">SUMIF(INDIRECT(F554),'1-Configuracion'!E564,INDIRECT(K554))+SUMIF(INDIRECT(H554),'1-Configuracion'!E564,INDIRECT(L554))</f>
        <v>0</v>
      </c>
      <c r="L564" s="6">
        <f ca="1">SUMIF(INDIRECT(F554),'1-Configuracion'!E564,INDIRECT(L554))+SUMIF(INDIRECT(H554),'1-Configuracion'!E564,INDIRECT(K554))</f>
        <v>0</v>
      </c>
      <c r="M564" s="100">
        <f t="shared" ca="1" si="407"/>
        <v>0</v>
      </c>
      <c r="N564" s="56">
        <f t="shared" ca="1" si="408"/>
        <v>0</v>
      </c>
      <c r="P564" s="81" t="str">
        <f t="shared" si="409"/>
        <v>Málaga C.F.</v>
      </c>
      <c r="Q564" s="85">
        <f t="shared" ca="1" si="410"/>
        <v>0</v>
      </c>
      <c r="R564" s="6">
        <f t="shared" ca="1" si="395"/>
        <v>0</v>
      </c>
      <c r="S564" s="6">
        <f t="shared" ca="1" si="396"/>
        <v>0</v>
      </c>
      <c r="T564" s="6">
        <f t="shared" ca="1" si="397"/>
        <v>0</v>
      </c>
      <c r="U564" s="6">
        <f t="shared" ca="1" si="398"/>
        <v>0</v>
      </c>
      <c r="V564" s="6">
        <f t="shared" ca="1" si="399"/>
        <v>0</v>
      </c>
      <c r="W564" s="6">
        <f t="shared" ca="1" si="400"/>
        <v>0</v>
      </c>
      <c r="X564" s="8">
        <f t="shared" ca="1" si="401"/>
        <v>0</v>
      </c>
      <c r="Y564" s="8">
        <f t="shared" ca="1" si="402"/>
        <v>0</v>
      </c>
      <c r="Z564" s="61" t="e">
        <f ca="1">MATCH(P564,AC555:AC574,0)</f>
        <v>#N/A</v>
      </c>
      <c r="AB564">
        <v>10</v>
      </c>
      <c r="AC564" s="81" t="str">
        <f ca="1">INDEX(P555:P574,MATCH(LARGE(Y555:Y574,AB564),Y555:Y574,0))</f>
        <v>Atlethic Club</v>
      </c>
      <c r="AD564" s="85">
        <f ca="1">LOOKUP(AC564,P555:P574,Q555:Q574)</f>
        <v>0</v>
      </c>
      <c r="AE564" s="6">
        <f ca="1">LOOKUP(AC564,P555:P574,R555:R574)</f>
        <v>0</v>
      </c>
      <c r="AF564" s="6">
        <f ca="1">LOOKUP(AC564,P555:P574,S555:S574)</f>
        <v>0</v>
      </c>
      <c r="AG564" s="6">
        <f ca="1">LOOKUP(AC564,P555:P574,T555:T574)</f>
        <v>0</v>
      </c>
      <c r="AH564" s="6">
        <f ca="1">LOOKUP(AC564,P555:P574,U555:U574)</f>
        <v>0</v>
      </c>
      <c r="AI564" s="6">
        <f ca="1">LOOKUP(AC564,P555:P574,V555:V574)</f>
        <v>0</v>
      </c>
      <c r="AJ564" s="6">
        <f ca="1">LOOKUP(AC564,P555:P574,W555:W574)</f>
        <v>0</v>
      </c>
      <c r="AK564" s="8">
        <f ca="1">LOOKUP(AC564,P555:P574,X555:X574)</f>
        <v>0</v>
      </c>
      <c r="AL564" s="8">
        <f ca="1">LOOKUP(AC564,P555:P574,Y555:Y574)</f>
        <v>0</v>
      </c>
    </row>
    <row r="565" spans="5:38" x14ac:dyDescent="0.25">
      <c r="E565" s="81" t="str">
        <f t="shared" si="403"/>
        <v>R.C.D. Español</v>
      </c>
      <c r="F565" s="85">
        <f ca="1">SUMIF(INDIRECT(F554),'1-Configuracion'!E565,INDIRECT(G554))+SUMIF(INDIRECT(H554),'1-Configuracion'!E565,INDIRECT(I554))</f>
        <v>0</v>
      </c>
      <c r="G565" s="6">
        <f ca="1">SUMIF(INDIRECT(F554),'1-Configuracion'!E565,INDIRECT(J554))+SUMIF(INDIRECT(H554),'1-Configuracion'!E565,INDIRECT(J554))</f>
        <v>0</v>
      </c>
      <c r="H565" s="6">
        <f t="shared" ca="1" si="404"/>
        <v>0</v>
      </c>
      <c r="I565" s="6">
        <f t="shared" ca="1" si="405"/>
        <v>0</v>
      </c>
      <c r="J565" s="6">
        <f t="shared" ca="1" si="406"/>
        <v>0</v>
      </c>
      <c r="K565" s="6">
        <f ca="1">SUMIF(INDIRECT(F554),'1-Configuracion'!E565,INDIRECT(K554))+SUMIF(INDIRECT(H554),'1-Configuracion'!E565,INDIRECT(L554))</f>
        <v>0</v>
      </c>
      <c r="L565" s="6">
        <f ca="1">SUMIF(INDIRECT(F554),'1-Configuracion'!E565,INDIRECT(L554))+SUMIF(INDIRECT(H554),'1-Configuracion'!E565,INDIRECT(K554))</f>
        <v>0</v>
      </c>
      <c r="M565" s="100">
        <f t="shared" ca="1" si="407"/>
        <v>0</v>
      </c>
      <c r="N565" s="56">
        <f t="shared" ca="1" si="408"/>
        <v>0</v>
      </c>
      <c r="P565" s="81" t="str">
        <f t="shared" si="409"/>
        <v>R.C.D. Español</v>
      </c>
      <c r="Q565" s="85">
        <f t="shared" ca="1" si="410"/>
        <v>0</v>
      </c>
      <c r="R565" s="6">
        <f t="shared" ca="1" si="395"/>
        <v>0</v>
      </c>
      <c r="S565" s="6">
        <f t="shared" ca="1" si="396"/>
        <v>0</v>
      </c>
      <c r="T565" s="6">
        <f t="shared" ca="1" si="397"/>
        <v>0</v>
      </c>
      <c r="U565" s="6">
        <f t="shared" ca="1" si="398"/>
        <v>0</v>
      </c>
      <c r="V565" s="6">
        <f t="shared" ca="1" si="399"/>
        <v>0</v>
      </c>
      <c r="W565" s="6">
        <f t="shared" ca="1" si="400"/>
        <v>0</v>
      </c>
      <c r="X565" s="8">
        <f t="shared" ca="1" si="401"/>
        <v>0</v>
      </c>
      <c r="Y565" s="8">
        <f t="shared" ca="1" si="402"/>
        <v>0</v>
      </c>
      <c r="Z565" s="61" t="e">
        <f ca="1">MATCH(P565,AC555:AC574,0)</f>
        <v>#N/A</v>
      </c>
      <c r="AB565">
        <v>11</v>
      </c>
      <c r="AC565" s="81" t="str">
        <f ca="1">INDEX(P555:P574,MATCH(LARGE(Y555:Y574,AB565),Y555:Y574,0))</f>
        <v>Atlethic Club</v>
      </c>
      <c r="AD565" s="85">
        <f ca="1">LOOKUP(AC565,P555:P574,Q555:Q574)</f>
        <v>0</v>
      </c>
      <c r="AE565" s="6">
        <f ca="1">LOOKUP(AC565,P555:P574,R555:R574)</f>
        <v>0</v>
      </c>
      <c r="AF565" s="6">
        <f ca="1">LOOKUP(AC565,P555:P574,S555:S574)</f>
        <v>0</v>
      </c>
      <c r="AG565" s="6">
        <f ca="1">LOOKUP(AC565,P555:P574,T555:T574)</f>
        <v>0</v>
      </c>
      <c r="AH565" s="6">
        <f ca="1">LOOKUP(AC565,P555:P574,U555:U574)</f>
        <v>0</v>
      </c>
      <c r="AI565" s="6">
        <f ca="1">LOOKUP(AC565,P555:P574,V555:V574)</f>
        <v>0</v>
      </c>
      <c r="AJ565" s="6">
        <f ca="1">LOOKUP(AC565,P555:P574,W555:W574)</f>
        <v>0</v>
      </c>
      <c r="AK565" s="8">
        <f ca="1">LOOKUP(AC565,P555:P574,X555:X574)</f>
        <v>0</v>
      </c>
      <c r="AL565" s="8">
        <f ca="1">LOOKUP(AC565,P555:P574,Y555:Y574)</f>
        <v>0</v>
      </c>
    </row>
    <row r="566" spans="5:38" x14ac:dyDescent="0.25">
      <c r="E566" s="81" t="str">
        <f t="shared" si="403"/>
        <v>R.C.D.Mallorca</v>
      </c>
      <c r="F566" s="85">
        <f ca="1">SUMIF(INDIRECT(F554),'1-Configuracion'!E566,INDIRECT(G554))+SUMIF(INDIRECT(H554),'1-Configuracion'!E566,INDIRECT(I554))</f>
        <v>0</v>
      </c>
      <c r="G566" s="6">
        <f ca="1">SUMIF(INDIRECT(F554),'1-Configuracion'!E566,INDIRECT(J554))+SUMIF(INDIRECT(H554),'1-Configuracion'!E566,INDIRECT(J554))</f>
        <v>0</v>
      </c>
      <c r="H566" s="6">
        <f t="shared" ca="1" si="404"/>
        <v>0</v>
      </c>
      <c r="I566" s="6">
        <f t="shared" ca="1" si="405"/>
        <v>0</v>
      </c>
      <c r="J566" s="6">
        <f t="shared" ca="1" si="406"/>
        <v>0</v>
      </c>
      <c r="K566" s="6">
        <f ca="1">SUMIF(INDIRECT(F554),'1-Configuracion'!E566,INDIRECT(K554))+SUMIF(INDIRECT(H554),'1-Configuracion'!E566,INDIRECT(L554))</f>
        <v>0</v>
      </c>
      <c r="L566" s="6">
        <f ca="1">SUMIF(INDIRECT(F554),'1-Configuracion'!E566,INDIRECT(L554))+SUMIF(INDIRECT(H554),'1-Configuracion'!E566,INDIRECT(K554))</f>
        <v>0</v>
      </c>
      <c r="M566" s="100">
        <f t="shared" ca="1" si="407"/>
        <v>0</v>
      </c>
      <c r="N566" s="56">
        <f t="shared" ca="1" si="408"/>
        <v>0</v>
      </c>
      <c r="P566" s="81" t="str">
        <f t="shared" si="409"/>
        <v>R.C.D.Mallorca</v>
      </c>
      <c r="Q566" s="85">
        <f t="shared" ca="1" si="410"/>
        <v>0</v>
      </c>
      <c r="R566" s="6">
        <f t="shared" ca="1" si="395"/>
        <v>0</v>
      </c>
      <c r="S566" s="6">
        <f t="shared" ca="1" si="396"/>
        <v>0</v>
      </c>
      <c r="T566" s="6">
        <f t="shared" ca="1" si="397"/>
        <v>0</v>
      </c>
      <c r="U566" s="6">
        <f t="shared" ca="1" si="398"/>
        <v>0</v>
      </c>
      <c r="V566" s="6">
        <f t="shared" ca="1" si="399"/>
        <v>0</v>
      </c>
      <c r="W566" s="6">
        <f t="shared" ca="1" si="400"/>
        <v>0</v>
      </c>
      <c r="X566" s="8">
        <f t="shared" ca="1" si="401"/>
        <v>0</v>
      </c>
      <c r="Y566" s="8">
        <f t="shared" ca="1" si="402"/>
        <v>0</v>
      </c>
      <c r="Z566" s="61" t="e">
        <f ca="1">MATCH(P566,AC555:AC574,0)</f>
        <v>#N/A</v>
      </c>
      <c r="AB566">
        <v>12</v>
      </c>
      <c r="AC566" s="81" t="str">
        <f ca="1">INDEX(P555:P574,MATCH(LARGE(Y555:Y574,AB566),Y555:Y574,0))</f>
        <v>Atlethic Club</v>
      </c>
      <c r="AD566" s="85">
        <f ca="1">LOOKUP(AC566,P555:P574,Q555:Q574)</f>
        <v>0</v>
      </c>
      <c r="AE566" s="6">
        <f ca="1">LOOKUP(AC566,P555:P574,R555:R574)</f>
        <v>0</v>
      </c>
      <c r="AF566" s="6">
        <f ca="1">LOOKUP(AC566,P555:P574,S555:S574)</f>
        <v>0</v>
      </c>
      <c r="AG566" s="6">
        <f ca="1">LOOKUP(AC566,P555:P574,T555:T574)</f>
        <v>0</v>
      </c>
      <c r="AH566" s="6">
        <f ca="1">LOOKUP(AC566,P555:P574,U555:U574)</f>
        <v>0</v>
      </c>
      <c r="AI566" s="6">
        <f ca="1">LOOKUP(AC566,P555:P574,V555:V574)</f>
        <v>0</v>
      </c>
      <c r="AJ566" s="6">
        <f ca="1">LOOKUP(AC566,P555:P574,W555:W574)</f>
        <v>0</v>
      </c>
      <c r="AK566" s="8">
        <f ca="1">LOOKUP(AC566,P555:P574,X555:X574)</f>
        <v>0</v>
      </c>
      <c r="AL566" s="8">
        <f ca="1">LOOKUP(AC566,P555:P574,Y555:Y574)</f>
        <v>0</v>
      </c>
    </row>
    <row r="567" spans="5:38" x14ac:dyDescent="0.25">
      <c r="E567" s="81" t="str">
        <f t="shared" si="403"/>
        <v>Rayo Vallecano</v>
      </c>
      <c r="F567" s="85">
        <f ca="1">SUMIF(INDIRECT(F554),'1-Configuracion'!E567,INDIRECT(G554))+SUMIF(INDIRECT(H554),'1-Configuracion'!E567,INDIRECT(I554))</f>
        <v>0</v>
      </c>
      <c r="G567" s="6">
        <f ca="1">SUMIF(INDIRECT(F554),'1-Configuracion'!E567,INDIRECT(J554))+SUMIF(INDIRECT(H554),'1-Configuracion'!E567,INDIRECT(J554))</f>
        <v>0</v>
      </c>
      <c r="H567" s="6">
        <f t="shared" ca="1" si="404"/>
        <v>0</v>
      </c>
      <c r="I567" s="6">
        <f t="shared" ca="1" si="405"/>
        <v>0</v>
      </c>
      <c r="J567" s="6">
        <f t="shared" ca="1" si="406"/>
        <v>0</v>
      </c>
      <c r="K567" s="6">
        <f ca="1">SUMIF(INDIRECT(F554),'1-Configuracion'!E567,INDIRECT(K554))+SUMIF(INDIRECT(H554),'1-Configuracion'!E567,INDIRECT(L554))</f>
        <v>0</v>
      </c>
      <c r="L567" s="6">
        <f ca="1">SUMIF(INDIRECT(F554),'1-Configuracion'!E567,INDIRECT(L554))+SUMIF(INDIRECT(H554),'1-Configuracion'!E567,INDIRECT(K554))</f>
        <v>0</v>
      </c>
      <c r="M567" s="100">
        <f t="shared" ca="1" si="407"/>
        <v>0</v>
      </c>
      <c r="N567" s="56">
        <f t="shared" ca="1" si="408"/>
        <v>0</v>
      </c>
      <c r="P567" s="81" t="str">
        <f t="shared" si="409"/>
        <v>Rayo Vallecano</v>
      </c>
      <c r="Q567" s="85">
        <f t="shared" ca="1" si="410"/>
        <v>0</v>
      </c>
      <c r="R567" s="6">
        <f t="shared" ca="1" si="395"/>
        <v>0</v>
      </c>
      <c r="S567" s="6">
        <f t="shared" ca="1" si="396"/>
        <v>0</v>
      </c>
      <c r="T567" s="6">
        <f t="shared" ca="1" si="397"/>
        <v>0</v>
      </c>
      <c r="U567" s="6">
        <f t="shared" ca="1" si="398"/>
        <v>0</v>
      </c>
      <c r="V567" s="6">
        <f t="shared" ca="1" si="399"/>
        <v>0</v>
      </c>
      <c r="W567" s="6">
        <f t="shared" ca="1" si="400"/>
        <v>0</v>
      </c>
      <c r="X567" s="8">
        <f t="shared" ca="1" si="401"/>
        <v>0</v>
      </c>
      <c r="Y567" s="8">
        <f t="shared" ca="1" si="402"/>
        <v>0</v>
      </c>
      <c r="Z567" s="61" t="e">
        <f ca="1">MATCH(P567,AC555:AC574,0)</f>
        <v>#N/A</v>
      </c>
      <c r="AB567">
        <v>13</v>
      </c>
      <c r="AC567" s="81" t="str">
        <f ca="1">INDEX(P555:P574,MATCH(LARGE(Y555:Y574,AB567),Y555:Y574,0))</f>
        <v>Atlethic Club</v>
      </c>
      <c r="AD567" s="85">
        <f ca="1">LOOKUP(AC567,P555:P574,Q555:Q574)</f>
        <v>0</v>
      </c>
      <c r="AE567" s="6">
        <f ca="1">LOOKUP(AC567,P555:P574,R555:R574)</f>
        <v>0</v>
      </c>
      <c r="AF567" s="6">
        <f ca="1">LOOKUP(AC567,P555:P574,S555:S574)</f>
        <v>0</v>
      </c>
      <c r="AG567" s="6">
        <f ca="1">LOOKUP(AC567,P555:P574,T555:T574)</f>
        <v>0</v>
      </c>
      <c r="AH567" s="6">
        <f ca="1">LOOKUP(AC567,P555:P574,U555:U574)</f>
        <v>0</v>
      </c>
      <c r="AI567" s="6">
        <f ca="1">LOOKUP(AC567,P555:P574,V555:V574)</f>
        <v>0</v>
      </c>
      <c r="AJ567" s="6">
        <f ca="1">LOOKUP(AC567,P555:P574,W555:W574)</f>
        <v>0</v>
      </c>
      <c r="AK567" s="8">
        <f ca="1">LOOKUP(AC567,P555:P574,X555:X574)</f>
        <v>0</v>
      </c>
      <c r="AL567" s="8">
        <f ca="1">LOOKUP(AC567,P555:P574,Y555:Y574)</f>
        <v>0</v>
      </c>
    </row>
    <row r="568" spans="5:38" x14ac:dyDescent="0.25">
      <c r="E568" s="81" t="str">
        <f t="shared" si="403"/>
        <v>Real Betis Balompié</v>
      </c>
      <c r="F568" s="85">
        <f ca="1">SUMIF(INDIRECT(F554),'1-Configuracion'!E568,INDIRECT(G554))+SUMIF(INDIRECT(H554),'1-Configuracion'!E568,INDIRECT(I554))</f>
        <v>0</v>
      </c>
      <c r="G568" s="6">
        <f ca="1">SUMIF(INDIRECT(F554),'1-Configuracion'!E568,INDIRECT(J554))+SUMIF(INDIRECT(H554),'1-Configuracion'!E568,INDIRECT(J554))</f>
        <v>0</v>
      </c>
      <c r="H568" s="6">
        <f t="shared" ca="1" si="404"/>
        <v>0</v>
      </c>
      <c r="I568" s="6">
        <f t="shared" ca="1" si="405"/>
        <v>0</v>
      </c>
      <c r="J568" s="6">
        <f t="shared" ca="1" si="406"/>
        <v>0</v>
      </c>
      <c r="K568" s="6">
        <f ca="1">SUMIF(INDIRECT(F554),'1-Configuracion'!E568,INDIRECT(K554))+SUMIF(INDIRECT(H554),'1-Configuracion'!E568,INDIRECT(L554))</f>
        <v>0</v>
      </c>
      <c r="L568" s="6">
        <f ca="1">SUMIF(INDIRECT(F554),'1-Configuracion'!E568,INDIRECT(L554))+SUMIF(INDIRECT(H554),'1-Configuracion'!E568,INDIRECT(K554))</f>
        <v>0</v>
      </c>
      <c r="M568" s="100">
        <f t="shared" ca="1" si="407"/>
        <v>0</v>
      </c>
      <c r="N568" s="56">
        <f t="shared" ca="1" si="408"/>
        <v>0</v>
      </c>
      <c r="P568" s="81" t="str">
        <f t="shared" si="409"/>
        <v>Real Betis Balompié</v>
      </c>
      <c r="Q568" s="85">
        <f t="shared" ca="1" si="410"/>
        <v>0</v>
      </c>
      <c r="R568" s="6">
        <f t="shared" ca="1" si="395"/>
        <v>0</v>
      </c>
      <c r="S568" s="6">
        <f t="shared" ca="1" si="396"/>
        <v>0</v>
      </c>
      <c r="T568" s="6">
        <f t="shared" ca="1" si="397"/>
        <v>0</v>
      </c>
      <c r="U568" s="6">
        <f t="shared" ca="1" si="398"/>
        <v>0</v>
      </c>
      <c r="V568" s="6">
        <f t="shared" ca="1" si="399"/>
        <v>0</v>
      </c>
      <c r="W568" s="6">
        <f t="shared" ca="1" si="400"/>
        <v>0</v>
      </c>
      <c r="X568" s="8">
        <f t="shared" ca="1" si="401"/>
        <v>0</v>
      </c>
      <c r="Y568" s="8">
        <f t="shared" ca="1" si="402"/>
        <v>0</v>
      </c>
      <c r="Z568" s="61" t="e">
        <f ca="1">MATCH(P568,AC555:AC574,0)</f>
        <v>#N/A</v>
      </c>
      <c r="AB568">
        <v>14</v>
      </c>
      <c r="AC568" s="81" t="str">
        <f ca="1">INDEX(P555:P574,MATCH(LARGE(Y555:Y574,AB568),Y555:Y574,0))</f>
        <v>Atlethic Club</v>
      </c>
      <c r="AD568" s="85">
        <f ca="1">LOOKUP(AC568,P555:P574,Q555:Q574)</f>
        <v>0</v>
      </c>
      <c r="AE568" s="6">
        <f ca="1">LOOKUP(AC568,P555:P574,R555:R574)</f>
        <v>0</v>
      </c>
      <c r="AF568" s="6">
        <f ca="1">LOOKUP(AC568,P555:P574,S555:S574)</f>
        <v>0</v>
      </c>
      <c r="AG568" s="6">
        <f ca="1">LOOKUP(AC568,P555:P574,T555:T574)</f>
        <v>0</v>
      </c>
      <c r="AH568" s="6">
        <f ca="1">LOOKUP(AC568,P555:P574,U555:U574)</f>
        <v>0</v>
      </c>
      <c r="AI568" s="6">
        <f ca="1">LOOKUP(AC568,P555:P574,V555:V574)</f>
        <v>0</v>
      </c>
      <c r="AJ568" s="6">
        <f ca="1">LOOKUP(AC568,P555:P574,W555:W574)</f>
        <v>0</v>
      </c>
      <c r="AK568" s="8">
        <f ca="1">LOOKUP(AC568,P555:P574,X555:X574)</f>
        <v>0</v>
      </c>
      <c r="AL568" s="8">
        <f ca="1">LOOKUP(AC568,P555:P574,Y555:Y574)</f>
        <v>0</v>
      </c>
    </row>
    <row r="569" spans="5:38" x14ac:dyDescent="0.25">
      <c r="E569" s="81" t="str">
        <f t="shared" si="403"/>
        <v>Real Madrid</v>
      </c>
      <c r="F569" s="85">
        <f ca="1">SUMIF(INDIRECT(F554),'1-Configuracion'!E569,INDIRECT(G554))+SUMIF(INDIRECT(H554),'1-Configuracion'!E569,INDIRECT(I554))</f>
        <v>0</v>
      </c>
      <c r="G569" s="6">
        <f ca="1">SUMIF(INDIRECT(F554),'1-Configuracion'!E569,INDIRECT(J554))+SUMIF(INDIRECT(H554),'1-Configuracion'!E569,INDIRECT(J554))</f>
        <v>0</v>
      </c>
      <c r="H569" s="6">
        <f t="shared" ca="1" si="404"/>
        <v>0</v>
      </c>
      <c r="I569" s="6">
        <f t="shared" ca="1" si="405"/>
        <v>0</v>
      </c>
      <c r="J569" s="6">
        <f t="shared" ca="1" si="406"/>
        <v>0</v>
      </c>
      <c r="K569" s="6">
        <f ca="1">SUMIF(INDIRECT(F554),'1-Configuracion'!E569,INDIRECT(K554))+SUMIF(INDIRECT(H554),'1-Configuracion'!E569,INDIRECT(L554))</f>
        <v>0</v>
      </c>
      <c r="L569" s="6">
        <f ca="1">SUMIF(INDIRECT(F554),'1-Configuracion'!E569,INDIRECT(L554))+SUMIF(INDIRECT(H554),'1-Configuracion'!E569,INDIRECT(K554))</f>
        <v>0</v>
      </c>
      <c r="M569" s="100">
        <f t="shared" ca="1" si="407"/>
        <v>0</v>
      </c>
      <c r="N569" s="56">
        <f t="shared" ca="1" si="408"/>
        <v>0</v>
      </c>
      <c r="P569" s="81" t="str">
        <f t="shared" si="409"/>
        <v>Real Madrid</v>
      </c>
      <c r="Q569" s="85">
        <f t="shared" ca="1" si="410"/>
        <v>0</v>
      </c>
      <c r="R569" s="6">
        <f t="shared" ca="1" si="395"/>
        <v>0</v>
      </c>
      <c r="S569" s="6">
        <f t="shared" ca="1" si="396"/>
        <v>0</v>
      </c>
      <c r="T569" s="6">
        <f t="shared" ca="1" si="397"/>
        <v>0</v>
      </c>
      <c r="U569" s="6">
        <f t="shared" ca="1" si="398"/>
        <v>0</v>
      </c>
      <c r="V569" s="6">
        <f t="shared" ca="1" si="399"/>
        <v>0</v>
      </c>
      <c r="W569" s="6">
        <f t="shared" ca="1" si="400"/>
        <v>0</v>
      </c>
      <c r="X569" s="8">
        <f t="shared" ca="1" si="401"/>
        <v>0</v>
      </c>
      <c r="Y569" s="8">
        <f t="shared" ca="1" si="402"/>
        <v>0</v>
      </c>
      <c r="Z569" s="61" t="e">
        <f ca="1">MATCH(P569,AC555:AC574,0)</f>
        <v>#N/A</v>
      </c>
      <c r="AB569">
        <v>15</v>
      </c>
      <c r="AC569" s="81" t="str">
        <f ca="1">INDEX(P555:P574,MATCH(LARGE(Y555:Y574,AB569),Y555:Y574,0))</f>
        <v>Atlethic Club</v>
      </c>
      <c r="AD569" s="85">
        <f ca="1">LOOKUP(AC569,P555:P574,Q555:Q574)</f>
        <v>0</v>
      </c>
      <c r="AE569" s="6">
        <f ca="1">LOOKUP(AC569,P555:P574,R555:R574)</f>
        <v>0</v>
      </c>
      <c r="AF569" s="6">
        <f ca="1">LOOKUP(AC569,P555:P574,S555:S574)</f>
        <v>0</v>
      </c>
      <c r="AG569" s="6">
        <f ca="1">LOOKUP(AC569,P555:P574,T555:T574)</f>
        <v>0</v>
      </c>
      <c r="AH569" s="6">
        <f ca="1">LOOKUP(AC569,P555:P574,U555:U574)</f>
        <v>0</v>
      </c>
      <c r="AI569" s="6">
        <f ca="1">LOOKUP(AC569,P555:P574,V555:V574)</f>
        <v>0</v>
      </c>
      <c r="AJ569" s="6">
        <f ca="1">LOOKUP(AC569,P555:P574,W555:W574)</f>
        <v>0</v>
      </c>
      <c r="AK569" s="8">
        <f ca="1">LOOKUP(AC569,P555:P574,X555:X574)</f>
        <v>0</v>
      </c>
      <c r="AL569" s="8">
        <f ca="1">LOOKUP(AC569,P555:P574,Y555:Y574)</f>
        <v>0</v>
      </c>
    </row>
    <row r="570" spans="5:38" x14ac:dyDescent="0.25">
      <c r="E570" s="81" t="str">
        <f t="shared" si="403"/>
        <v>Real Sociedad</v>
      </c>
      <c r="F570" s="85">
        <f ca="1">SUMIF(INDIRECT(F554),'1-Configuracion'!E570,INDIRECT(G554))+SUMIF(INDIRECT(H554),'1-Configuracion'!E570,INDIRECT(I554))</f>
        <v>0</v>
      </c>
      <c r="G570" s="6">
        <f ca="1">SUMIF(INDIRECT(F554),'1-Configuracion'!E570,INDIRECT(J554))+SUMIF(INDIRECT(H554),'1-Configuracion'!E570,INDIRECT(J554))</f>
        <v>0</v>
      </c>
      <c r="H570" s="6">
        <f t="shared" ca="1" si="404"/>
        <v>0</v>
      </c>
      <c r="I570" s="6">
        <f t="shared" ca="1" si="405"/>
        <v>0</v>
      </c>
      <c r="J570" s="6">
        <f t="shared" ca="1" si="406"/>
        <v>0</v>
      </c>
      <c r="K570" s="6">
        <f ca="1">SUMIF(INDIRECT(F554),'1-Configuracion'!E570,INDIRECT(K554))+SUMIF(INDIRECT(H554),'1-Configuracion'!E570,INDIRECT(L554))</f>
        <v>0</v>
      </c>
      <c r="L570" s="6">
        <f ca="1">SUMIF(INDIRECT(F554),'1-Configuracion'!E570,INDIRECT(L554))+SUMIF(INDIRECT(H554),'1-Configuracion'!E570,INDIRECT(K554))</f>
        <v>0</v>
      </c>
      <c r="M570" s="100">
        <f t="shared" ca="1" si="407"/>
        <v>0</v>
      </c>
      <c r="N570" s="56">
        <f t="shared" ca="1" si="408"/>
        <v>0</v>
      </c>
      <c r="P570" s="81" t="str">
        <f t="shared" si="409"/>
        <v>Real Sociedad</v>
      </c>
      <c r="Q570" s="85">
        <f t="shared" ca="1" si="410"/>
        <v>0</v>
      </c>
      <c r="R570" s="6">
        <f t="shared" ca="1" si="395"/>
        <v>0</v>
      </c>
      <c r="S570" s="6">
        <f t="shared" ca="1" si="396"/>
        <v>0</v>
      </c>
      <c r="T570" s="6">
        <f t="shared" ca="1" si="397"/>
        <v>0</v>
      </c>
      <c r="U570" s="6">
        <f t="shared" ca="1" si="398"/>
        <v>0</v>
      </c>
      <c r="V570" s="6">
        <f t="shared" ca="1" si="399"/>
        <v>0</v>
      </c>
      <c r="W570" s="6">
        <f t="shared" ca="1" si="400"/>
        <v>0</v>
      </c>
      <c r="X570" s="8">
        <f t="shared" ca="1" si="401"/>
        <v>0</v>
      </c>
      <c r="Y570" s="8">
        <f t="shared" ca="1" si="402"/>
        <v>0</v>
      </c>
      <c r="Z570" s="61" t="e">
        <f ca="1">MATCH(P570,AC555:AC574,0)</f>
        <v>#N/A</v>
      </c>
      <c r="AB570">
        <v>16</v>
      </c>
      <c r="AC570" s="81" t="str">
        <f ca="1">INDEX(P555:P574,MATCH(LARGE(Y555:Y574,AB570),Y555:Y574,0))</f>
        <v>Atlethic Club</v>
      </c>
      <c r="AD570" s="85">
        <f ca="1">LOOKUP(AC570,P555:P574,Q555:Q574)</f>
        <v>0</v>
      </c>
      <c r="AE570" s="6">
        <f ca="1">LOOKUP(AC570,P555:P574,R555:R574)</f>
        <v>0</v>
      </c>
      <c r="AF570" s="6">
        <f ca="1">LOOKUP(AC570,P555:P574,S555:S574)</f>
        <v>0</v>
      </c>
      <c r="AG570" s="6">
        <f ca="1">LOOKUP(AC570,P555:P574,T555:T574)</f>
        <v>0</v>
      </c>
      <c r="AH570" s="6">
        <f ca="1">LOOKUP(AC570,P555:P574,U555:U574)</f>
        <v>0</v>
      </c>
      <c r="AI570" s="6">
        <f ca="1">LOOKUP(AC570,P555:P574,V555:V574)</f>
        <v>0</v>
      </c>
      <c r="AJ570" s="6">
        <f ca="1">LOOKUP(AC570,P555:P574,W555:W574)</f>
        <v>0</v>
      </c>
      <c r="AK570" s="8">
        <f ca="1">LOOKUP(AC570,P555:P574,X555:X574)</f>
        <v>0</v>
      </c>
      <c r="AL570" s="8">
        <f ca="1">LOOKUP(AC570,P555:P574,Y555:Y574)</f>
        <v>0</v>
      </c>
    </row>
    <row r="571" spans="5:38" x14ac:dyDescent="0.25">
      <c r="E571" s="81" t="str">
        <f t="shared" si="403"/>
        <v>Real Valladolid</v>
      </c>
      <c r="F571" s="85">
        <f ca="1">SUMIF(INDIRECT(F554),'1-Configuracion'!E571,INDIRECT(G554))+SUMIF(INDIRECT(H554),'1-Configuracion'!E571,INDIRECT(I554))</f>
        <v>0</v>
      </c>
      <c r="G571" s="6">
        <f ca="1">SUMIF(INDIRECT(F554),'1-Configuracion'!E571,INDIRECT(J554))+SUMIF(INDIRECT(H554),'1-Configuracion'!E571,INDIRECT(J554))</f>
        <v>0</v>
      </c>
      <c r="H571" s="6">
        <f t="shared" ca="1" si="404"/>
        <v>0</v>
      </c>
      <c r="I571" s="6">
        <f t="shared" ca="1" si="405"/>
        <v>0</v>
      </c>
      <c r="J571" s="6">
        <f t="shared" ca="1" si="406"/>
        <v>0</v>
      </c>
      <c r="K571" s="6">
        <f ca="1">SUMIF(INDIRECT(F554),'1-Configuracion'!E571,INDIRECT(K554))+SUMIF(INDIRECT(H554),'1-Configuracion'!E571,INDIRECT(L554))</f>
        <v>0</v>
      </c>
      <c r="L571" s="6">
        <f ca="1">SUMIF(INDIRECT(F554),'1-Configuracion'!E571,INDIRECT(L554))+SUMIF(INDIRECT(H554),'1-Configuracion'!E571,INDIRECT(K554))</f>
        <v>0</v>
      </c>
      <c r="M571" s="100">
        <f t="shared" ca="1" si="407"/>
        <v>0</v>
      </c>
      <c r="N571" s="56">
        <f t="shared" ca="1" si="408"/>
        <v>0</v>
      </c>
      <c r="P571" s="81" t="str">
        <f t="shared" si="409"/>
        <v>Real Valladolid</v>
      </c>
      <c r="Q571" s="85">
        <f t="shared" ca="1" si="410"/>
        <v>0</v>
      </c>
      <c r="R571" s="6">
        <f t="shared" ca="1" si="395"/>
        <v>0</v>
      </c>
      <c r="S571" s="6">
        <f t="shared" ca="1" si="396"/>
        <v>0</v>
      </c>
      <c r="T571" s="6">
        <f t="shared" ca="1" si="397"/>
        <v>0</v>
      </c>
      <c r="U571" s="6">
        <f t="shared" ca="1" si="398"/>
        <v>0</v>
      </c>
      <c r="V571" s="6">
        <f t="shared" ca="1" si="399"/>
        <v>0</v>
      </c>
      <c r="W571" s="6">
        <f t="shared" ca="1" si="400"/>
        <v>0</v>
      </c>
      <c r="X571" s="8">
        <f t="shared" ca="1" si="401"/>
        <v>0</v>
      </c>
      <c r="Y571" s="8">
        <f t="shared" ca="1" si="402"/>
        <v>0</v>
      </c>
      <c r="Z571" s="61" t="e">
        <f ca="1">MATCH(P571,AC555:AC574,0)</f>
        <v>#N/A</v>
      </c>
      <c r="AB571">
        <v>17</v>
      </c>
      <c r="AC571" s="81" t="str">
        <f ca="1">INDEX(P555:P574,MATCH(LARGE(Y555:Y574,AB571),Y555:Y574,0))</f>
        <v>Atlethic Club</v>
      </c>
      <c r="AD571" s="85">
        <f ca="1">LOOKUP(AC571,P555:P574,Q555:Q574)</f>
        <v>0</v>
      </c>
      <c r="AE571" s="6">
        <f ca="1">LOOKUP(AC571,P555:P574,R555:R574)</f>
        <v>0</v>
      </c>
      <c r="AF571" s="6">
        <f ca="1">LOOKUP(AC571,P555:P574,S555:S574)</f>
        <v>0</v>
      </c>
      <c r="AG571" s="6">
        <f ca="1">LOOKUP(AC571,P555:P574,T555:T574)</f>
        <v>0</v>
      </c>
      <c r="AH571" s="6">
        <f ca="1">LOOKUP(AC571,P555:P574,U555:U574)</f>
        <v>0</v>
      </c>
      <c r="AI571" s="6">
        <f ca="1">LOOKUP(AC571,P555:P574,V555:V574)</f>
        <v>0</v>
      </c>
      <c r="AJ571" s="6">
        <f ca="1">LOOKUP(AC571,P555:P574,W555:W574)</f>
        <v>0</v>
      </c>
      <c r="AK571" s="8">
        <f ca="1">LOOKUP(AC571,P555:P574,X555:X574)</f>
        <v>0</v>
      </c>
      <c r="AL571" s="8">
        <f ca="1">LOOKUP(AC571,P555:P574,Y555:Y574)</f>
        <v>0</v>
      </c>
    </row>
    <row r="572" spans="5:38" x14ac:dyDescent="0.25">
      <c r="E572" s="81" t="str">
        <f t="shared" si="403"/>
        <v>Real Zaragoza</v>
      </c>
      <c r="F572" s="85">
        <f ca="1">SUMIF(INDIRECT(F554),'1-Configuracion'!E572,INDIRECT(G554))+SUMIF(INDIRECT(H554),'1-Configuracion'!E572,INDIRECT(I554))</f>
        <v>0</v>
      </c>
      <c r="G572" s="6">
        <f ca="1">SUMIF(INDIRECT(F554),'1-Configuracion'!E572,INDIRECT(J554))+SUMIF(INDIRECT(H554),'1-Configuracion'!E572,INDIRECT(J554))</f>
        <v>0</v>
      </c>
      <c r="H572" s="6">
        <f t="shared" ca="1" si="404"/>
        <v>0</v>
      </c>
      <c r="I572" s="6">
        <f t="shared" ca="1" si="405"/>
        <v>0</v>
      </c>
      <c r="J572" s="6">
        <f t="shared" ca="1" si="406"/>
        <v>0</v>
      </c>
      <c r="K572" s="6">
        <f ca="1">SUMIF(INDIRECT(F554),'1-Configuracion'!E572,INDIRECT(K554))+SUMIF(INDIRECT(H554),'1-Configuracion'!E572,INDIRECT(L554))</f>
        <v>0</v>
      </c>
      <c r="L572" s="6">
        <f ca="1">SUMIF(INDIRECT(F554),'1-Configuracion'!E572,INDIRECT(L554))+SUMIF(INDIRECT(H554),'1-Configuracion'!E572,INDIRECT(K554))</f>
        <v>0</v>
      </c>
      <c r="M572" s="100">
        <f t="shared" ca="1" si="407"/>
        <v>0</v>
      </c>
      <c r="N572" s="56">
        <f t="shared" ca="1" si="408"/>
        <v>0</v>
      </c>
      <c r="P572" s="81" t="str">
        <f t="shared" si="409"/>
        <v>Real Zaragoza</v>
      </c>
      <c r="Q572" s="85">
        <f t="shared" ca="1" si="410"/>
        <v>0</v>
      </c>
      <c r="R572" s="6">
        <f t="shared" ca="1" si="395"/>
        <v>0</v>
      </c>
      <c r="S572" s="6">
        <f t="shared" ca="1" si="396"/>
        <v>0</v>
      </c>
      <c r="T572" s="6">
        <f t="shared" ca="1" si="397"/>
        <v>0</v>
      </c>
      <c r="U572" s="6">
        <f t="shared" ca="1" si="398"/>
        <v>0</v>
      </c>
      <c r="V572" s="6">
        <f t="shared" ca="1" si="399"/>
        <v>0</v>
      </c>
      <c r="W572" s="6">
        <f t="shared" ca="1" si="400"/>
        <v>0</v>
      </c>
      <c r="X572" s="8">
        <f t="shared" ca="1" si="401"/>
        <v>0</v>
      </c>
      <c r="Y572" s="8">
        <f t="shared" ca="1" si="402"/>
        <v>0</v>
      </c>
      <c r="Z572" s="61" t="e">
        <f ca="1">MATCH(P572,AC555:AC574,0)</f>
        <v>#N/A</v>
      </c>
      <c r="AB572">
        <v>18</v>
      </c>
      <c r="AC572" s="81" t="str">
        <f ca="1">INDEX(P555:P574,MATCH(LARGE(Y555:Y574,AB572),Y555:Y574,0))</f>
        <v>Atlethic Club</v>
      </c>
      <c r="AD572" s="85">
        <f ca="1">LOOKUP(AC572,P555:P574,Q555:Q574)</f>
        <v>0</v>
      </c>
      <c r="AE572" s="6">
        <f ca="1">LOOKUP(AC572,P555:P574,R555:R574)</f>
        <v>0</v>
      </c>
      <c r="AF572" s="6">
        <f ca="1">LOOKUP(AC572,P555:P574,S555:S574)</f>
        <v>0</v>
      </c>
      <c r="AG572" s="6">
        <f ca="1">LOOKUP(AC572,P555:P574,T555:T574)</f>
        <v>0</v>
      </c>
      <c r="AH572" s="6">
        <f ca="1">LOOKUP(AC572,P555:P574,U555:U574)</f>
        <v>0</v>
      </c>
      <c r="AI572" s="6">
        <f ca="1">LOOKUP(AC572,P555:P574,V555:V574)</f>
        <v>0</v>
      </c>
      <c r="AJ572" s="6">
        <f ca="1">LOOKUP(AC572,P555:P574,W555:W574)</f>
        <v>0</v>
      </c>
      <c r="AK572" s="8">
        <f ca="1">LOOKUP(AC572,P555:P574,X555:X574)</f>
        <v>0</v>
      </c>
      <c r="AL572" s="8">
        <f ca="1">LOOKUP(AC572,P555:P574,Y555:Y574)</f>
        <v>0</v>
      </c>
    </row>
    <row r="573" spans="5:38" x14ac:dyDescent="0.25">
      <c r="E573" s="81" t="str">
        <f t="shared" si="403"/>
        <v>Sevilla F.C.</v>
      </c>
      <c r="F573" s="85">
        <f ca="1">SUMIF(INDIRECT(F554),'1-Configuracion'!E573,INDIRECT(G554))+SUMIF(INDIRECT(H554),'1-Configuracion'!E573,INDIRECT(I554))</f>
        <v>0</v>
      </c>
      <c r="G573" s="6">
        <f ca="1">SUMIF(INDIRECT(F554),'1-Configuracion'!E573,INDIRECT(J554))+SUMIF(INDIRECT(H554),'1-Configuracion'!E573,INDIRECT(J554))</f>
        <v>0</v>
      </c>
      <c r="H573" s="6">
        <f t="shared" ca="1" si="404"/>
        <v>0</v>
      </c>
      <c r="I573" s="6">
        <f t="shared" ca="1" si="405"/>
        <v>0</v>
      </c>
      <c r="J573" s="6">
        <f t="shared" ca="1" si="406"/>
        <v>0</v>
      </c>
      <c r="K573" s="6">
        <f ca="1">SUMIF(INDIRECT(F554),'1-Configuracion'!E573,INDIRECT(K554))+SUMIF(INDIRECT(H554),'1-Configuracion'!E573,INDIRECT(L554))</f>
        <v>0</v>
      </c>
      <c r="L573" s="6">
        <f ca="1">SUMIF(INDIRECT(F554),'1-Configuracion'!E573,INDIRECT(L554))+SUMIF(INDIRECT(H554),'1-Configuracion'!E573,INDIRECT(K554))</f>
        <v>0</v>
      </c>
      <c r="M573" s="100">
        <f t="shared" ca="1" si="407"/>
        <v>0</v>
      </c>
      <c r="N573" s="56">
        <f t="shared" ca="1" si="408"/>
        <v>0</v>
      </c>
      <c r="P573" s="81" t="str">
        <f t="shared" si="409"/>
        <v>Sevilla F.C.</v>
      </c>
      <c r="Q573" s="85">
        <f t="shared" ca="1" si="410"/>
        <v>0</v>
      </c>
      <c r="R573" s="6">
        <f t="shared" ca="1" si="395"/>
        <v>0</v>
      </c>
      <c r="S573" s="6">
        <f t="shared" ca="1" si="396"/>
        <v>0</v>
      </c>
      <c r="T573" s="6">
        <f t="shared" ca="1" si="397"/>
        <v>0</v>
      </c>
      <c r="U573" s="6">
        <f t="shared" ca="1" si="398"/>
        <v>0</v>
      </c>
      <c r="V573" s="6">
        <f t="shared" ca="1" si="399"/>
        <v>0</v>
      </c>
      <c r="W573" s="6">
        <f t="shared" ca="1" si="400"/>
        <v>0</v>
      </c>
      <c r="X573" s="8">
        <f t="shared" ca="1" si="401"/>
        <v>0</v>
      </c>
      <c r="Y573" s="8">
        <f t="shared" ca="1" si="402"/>
        <v>0</v>
      </c>
      <c r="Z573" s="61" t="e">
        <f ca="1">MATCH(P573,AC555:AC574,0)</f>
        <v>#N/A</v>
      </c>
      <c r="AB573">
        <v>19</v>
      </c>
      <c r="AC573" s="81" t="str">
        <f ca="1">INDEX(P555:P574,MATCH(LARGE(Y555:Y574,AB573),Y555:Y574,0))</f>
        <v>Atlethic Club</v>
      </c>
      <c r="AD573" s="85">
        <f ca="1">LOOKUP(AC573,P555:P574,Q555:Q574)</f>
        <v>0</v>
      </c>
      <c r="AE573" s="6">
        <f ca="1">LOOKUP(AC573,P555:P574,R555:R574)</f>
        <v>0</v>
      </c>
      <c r="AF573" s="6">
        <f ca="1">LOOKUP(AC573,P555:P574,S555:S574)</f>
        <v>0</v>
      </c>
      <c r="AG573" s="6">
        <f ca="1">LOOKUP(AC573,P555:P574,T555:T574)</f>
        <v>0</v>
      </c>
      <c r="AH573" s="6">
        <f ca="1">LOOKUP(AC573,P555:P574,U555:U574)</f>
        <v>0</v>
      </c>
      <c r="AI573" s="6">
        <f ca="1">LOOKUP(AC573,P555:P574,V555:V574)</f>
        <v>0</v>
      </c>
      <c r="AJ573" s="6">
        <f ca="1">LOOKUP(AC573,P555:P574,W555:W574)</f>
        <v>0</v>
      </c>
      <c r="AK573" s="8">
        <f ca="1">LOOKUP(AC573,P555:P574,X555:X574)</f>
        <v>0</v>
      </c>
      <c r="AL573" s="8">
        <f ca="1">LOOKUP(AC573,P555:P574,Y555:Y574)</f>
        <v>0</v>
      </c>
    </row>
    <row r="574" spans="5:38" ht="15.75" thickBot="1" x14ac:dyDescent="0.3">
      <c r="E574" s="82" t="str">
        <f t="shared" si="403"/>
        <v>Valencia C.F.</v>
      </c>
      <c r="F574" s="86">
        <f ca="1">SUMIF(INDIRECT(F554),'1-Configuracion'!E574,INDIRECT(G554))+SUMIF(INDIRECT(H554),'1-Configuracion'!E574,INDIRECT(I554))</f>
        <v>0</v>
      </c>
      <c r="G574" s="34">
        <f ca="1">SUMIF(INDIRECT(F554),'1-Configuracion'!E574,INDIRECT(J554))+SUMIF(INDIRECT(H554),'1-Configuracion'!E574,INDIRECT(J554))</f>
        <v>0</v>
      </c>
      <c r="H574" s="34">
        <f t="shared" ca="1" si="404"/>
        <v>0</v>
      </c>
      <c r="I574" s="34">
        <f t="shared" ca="1" si="405"/>
        <v>0</v>
      </c>
      <c r="J574" s="34">
        <f t="shared" ca="1" si="406"/>
        <v>0</v>
      </c>
      <c r="K574" s="34">
        <f ca="1">SUMIF(INDIRECT(F554),'1-Configuracion'!E574,INDIRECT(K554))+SUMIF(INDIRECT(H554),'1-Configuracion'!E574,INDIRECT(L554))</f>
        <v>0</v>
      </c>
      <c r="L574" s="34">
        <f ca="1">SUMIF(INDIRECT(F554),'1-Configuracion'!E574,INDIRECT(L554))+SUMIF(INDIRECT(H554),'1-Configuracion'!E574,INDIRECT(K554))</f>
        <v>0</v>
      </c>
      <c r="M574" s="101">
        <f t="shared" ca="1" si="407"/>
        <v>0</v>
      </c>
      <c r="N574" s="57">
        <f t="shared" ca="1" si="408"/>
        <v>0</v>
      </c>
      <c r="P574" s="82" t="str">
        <f t="shared" si="409"/>
        <v>Valencia C.F.</v>
      </c>
      <c r="Q574" s="86">
        <f t="shared" ca="1" si="410"/>
        <v>0</v>
      </c>
      <c r="R574" s="34">
        <f t="shared" ca="1" si="395"/>
        <v>0</v>
      </c>
      <c r="S574" s="34">
        <f t="shared" ca="1" si="396"/>
        <v>0</v>
      </c>
      <c r="T574" s="34">
        <f t="shared" ca="1" si="397"/>
        <v>0</v>
      </c>
      <c r="U574" s="34">
        <f t="shared" ca="1" si="398"/>
        <v>0</v>
      </c>
      <c r="V574" s="34">
        <f t="shared" ca="1" si="399"/>
        <v>0</v>
      </c>
      <c r="W574" s="34">
        <f t="shared" ca="1" si="400"/>
        <v>0</v>
      </c>
      <c r="X574" s="37">
        <f t="shared" ca="1" si="401"/>
        <v>0</v>
      </c>
      <c r="Y574" s="37">
        <f t="shared" ca="1" si="402"/>
        <v>0</v>
      </c>
      <c r="Z574" s="61" t="e">
        <f ca="1">MATCH(P574,AC555:AC574,0)</f>
        <v>#N/A</v>
      </c>
      <c r="AB574">
        <v>20</v>
      </c>
      <c r="AC574" s="82" t="str">
        <f ca="1">INDEX(P555:P574,MATCH(LARGE(Y555:Y574,AB574),Y555:Y574,0))</f>
        <v>Atlethic Club</v>
      </c>
      <c r="AD574" s="86">
        <f ca="1">LOOKUP(AC574,P555:P574,Q555:Q574)</f>
        <v>0</v>
      </c>
      <c r="AE574" s="34">
        <f ca="1">LOOKUP(AC574,P555:P574,R555:R574)</f>
        <v>0</v>
      </c>
      <c r="AF574" s="34">
        <f ca="1">LOOKUP(AC574,P555:P574,S555:S574)</f>
        <v>0</v>
      </c>
      <c r="AG574" s="34">
        <f ca="1">LOOKUP(AC574,P555:P574,T555:T574)</f>
        <v>0</v>
      </c>
      <c r="AH574" s="34">
        <f ca="1">LOOKUP(AC574,P555:P574,U555:U574)</f>
        <v>0</v>
      </c>
      <c r="AI574" s="34">
        <f ca="1">LOOKUP(AC574,P555:P574,V555:V574)</f>
        <v>0</v>
      </c>
      <c r="AJ574" s="34">
        <f ca="1">LOOKUP(AC574,P555:P574,W555:W574)</f>
        <v>0</v>
      </c>
      <c r="AK574" s="37">
        <f ca="1">LOOKUP(AC574,P555:P574,X555:X574)</f>
        <v>0</v>
      </c>
      <c r="AL574" s="37">
        <f ca="1">LOOKUP(AC574,P555:P574,Y555:Y574)</f>
        <v>0</v>
      </c>
    </row>
    <row r="575" spans="5:38" ht="15.75" thickBot="1" x14ac:dyDescent="0.3"/>
    <row r="576" spans="5:38" ht="15.75" thickBot="1" x14ac:dyDescent="0.3">
      <c r="E576" s="88">
        <v>26</v>
      </c>
      <c r="F576" s="95" t="s">
        <v>21</v>
      </c>
      <c r="G576" s="95" t="s">
        <v>22</v>
      </c>
      <c r="H576" s="95" t="s">
        <v>23</v>
      </c>
      <c r="I576" s="95" t="s">
        <v>24</v>
      </c>
      <c r="J576" s="95" t="s">
        <v>25</v>
      </c>
      <c r="K576" s="95" t="s">
        <v>26</v>
      </c>
      <c r="L576" s="95" t="s">
        <v>27</v>
      </c>
      <c r="M576" s="96" t="s">
        <v>135</v>
      </c>
      <c r="N576" s="98" t="s">
        <v>136</v>
      </c>
      <c r="P576" s="88">
        <f>E576</f>
        <v>26</v>
      </c>
      <c r="Q576" s="89" t="s">
        <v>21</v>
      </c>
      <c r="R576" s="87" t="s">
        <v>22</v>
      </c>
      <c r="S576" s="83" t="s">
        <v>23</v>
      </c>
      <c r="T576" s="83" t="s">
        <v>24</v>
      </c>
      <c r="U576" s="83" t="s">
        <v>25</v>
      </c>
      <c r="V576" s="83" t="s">
        <v>26</v>
      </c>
      <c r="W576" s="83" t="s">
        <v>27</v>
      </c>
      <c r="X576" s="84" t="s">
        <v>135</v>
      </c>
      <c r="Y576" s="84" t="s">
        <v>136</v>
      </c>
      <c r="AC576" s="88">
        <f>P576</f>
        <v>26</v>
      </c>
      <c r="AD576" s="89" t="s">
        <v>21</v>
      </c>
      <c r="AE576" s="87" t="s">
        <v>22</v>
      </c>
      <c r="AF576" s="83" t="s">
        <v>23</v>
      </c>
      <c r="AG576" s="83" t="s">
        <v>24</v>
      </c>
      <c r="AH576" s="83" t="s">
        <v>25</v>
      </c>
      <c r="AI576" s="83" t="s">
        <v>26</v>
      </c>
      <c r="AJ576" s="83" t="s">
        <v>27</v>
      </c>
      <c r="AK576" s="84" t="s">
        <v>135</v>
      </c>
      <c r="AL576" s="84" t="s">
        <v>136</v>
      </c>
    </row>
    <row r="577" spans="5:38" ht="15.75" thickBot="1" x14ac:dyDescent="0.3">
      <c r="E577" s="91"/>
      <c r="F577" s="93" t="str">
        <f>'1-Rangos'!C26</f>
        <v>'1-Jornadas'!AC80:AC89</v>
      </c>
      <c r="G577" s="93" t="str">
        <f>'1-Rangos'!D26</f>
        <v>'1-Jornadas'!AA80:AA89</v>
      </c>
      <c r="H577" s="93" t="str">
        <f>'1-Rangos'!E26</f>
        <v>'1-Jornadas'!AF80:AF89</v>
      </c>
      <c r="I577" s="93" t="str">
        <f>'1-Rangos'!F26</f>
        <v>'1-Jornadas'!AH80:AH89</v>
      </c>
      <c r="J577" s="93" t="str">
        <f>'1-Rangos'!G26</f>
        <v>'1-Jornadas'!Z80:Z89</v>
      </c>
      <c r="K577" s="93" t="str">
        <f>'1-Rangos'!H26</f>
        <v>'1-Jornadas'!AD80:AD89</v>
      </c>
      <c r="L577" s="93" t="str">
        <f>'1-Rangos'!I26</f>
        <v>'1-Jornadas'!AE80:AE89</v>
      </c>
      <c r="M577" s="91"/>
      <c r="N577" s="91"/>
    </row>
    <row r="578" spans="5:38" x14ac:dyDescent="0.25">
      <c r="E578" s="81" t="str">
        <f>E555</f>
        <v>Atlethic Club</v>
      </c>
      <c r="F578" s="97">
        <f ca="1">SUMIF(INDIRECT(F577),'1-Configuracion'!E578,INDIRECT(G577))+SUMIF(INDIRECT(H577),'1-Configuracion'!E578,INDIRECT(I577))</f>
        <v>0</v>
      </c>
      <c r="G578" s="94">
        <f ca="1">SUMIF(INDIRECT(F577),'1-Configuracion'!E578,INDIRECT(J577))+SUMIF(INDIRECT(H577),'1-Configuracion'!E578,INDIRECT(J577))</f>
        <v>0</v>
      </c>
      <c r="H578" s="94">
        <f ca="1">IF(G578&gt;0,IF(F578=3,1,0),0)</f>
        <v>0</v>
      </c>
      <c r="I578" s="94">
        <f ca="1">IF(G578&gt;0,IF(F578=1,1,0),0)</f>
        <v>0</v>
      </c>
      <c r="J578" s="94">
        <f ca="1">IF(G578&gt;0,IF(F578=0,1,0),0)</f>
        <v>0</v>
      </c>
      <c r="K578" s="94">
        <f ca="1">SUMIF(INDIRECT(F577),'1-Configuracion'!E578,INDIRECT(K577))+SUMIF(INDIRECT(H577),'1-Configuracion'!E578,INDIRECT(L577))</f>
        <v>0</v>
      </c>
      <c r="L578" s="94">
        <f ca="1">SUMIF(INDIRECT(F577),'1-Configuracion'!E578,INDIRECT(L577))+SUMIF(INDIRECT(H577),'1-Configuracion'!E578,INDIRECT(K577))</f>
        <v>0</v>
      </c>
      <c r="M578" s="99">
        <f ca="1">K578-L578</f>
        <v>0</v>
      </c>
      <c r="N578" s="102">
        <f ca="1">F578*1000+M578*100+K578</f>
        <v>0</v>
      </c>
      <c r="P578" s="81" t="str">
        <f>E578</f>
        <v>Atlethic Club</v>
      </c>
      <c r="Q578" s="85">
        <f ca="1">F578+Q555</f>
        <v>0</v>
      </c>
      <c r="R578" s="6">
        <f t="shared" ref="R578:R597" ca="1" si="411">G578+R555</f>
        <v>0</v>
      </c>
      <c r="S578" s="6">
        <f t="shared" ref="S578:S597" ca="1" si="412">H578+S555</f>
        <v>0</v>
      </c>
      <c r="T578" s="6">
        <f t="shared" ref="T578:T597" ca="1" si="413">I578+T555</f>
        <v>0</v>
      </c>
      <c r="U578" s="6">
        <f t="shared" ref="U578:U597" ca="1" si="414">J578+U555</f>
        <v>0</v>
      </c>
      <c r="V578" s="6">
        <f t="shared" ref="V578:V597" ca="1" si="415">K578+V555</f>
        <v>0</v>
      </c>
      <c r="W578" s="6">
        <f t="shared" ref="W578:W597" ca="1" si="416">L578+W555</f>
        <v>0</v>
      </c>
      <c r="X578" s="8">
        <f t="shared" ref="X578:X597" ca="1" si="417">M578+X555</f>
        <v>0</v>
      </c>
      <c r="Y578" s="8">
        <f t="shared" ref="Y578:Y597" ca="1" si="418">N578+Y555</f>
        <v>0</v>
      </c>
      <c r="Z578" s="61">
        <f ca="1">MATCH(P578,AC578:AC597,0)</f>
        <v>1</v>
      </c>
      <c r="AB578">
        <v>1</v>
      </c>
      <c r="AC578" s="81" t="str">
        <f ca="1">INDEX(P578:P597,MATCH(LARGE(Y578:Y597,AB578),Y578:Y597,0))</f>
        <v>Atlethic Club</v>
      </c>
      <c r="AD578" s="85">
        <f ca="1">LOOKUP(AC578,P578:P597,Q578:Q597)</f>
        <v>0</v>
      </c>
      <c r="AE578" s="6">
        <f ca="1">LOOKUP(AC578,P578:P597,R578:R597)</f>
        <v>0</v>
      </c>
      <c r="AF578" s="6">
        <f ca="1">LOOKUP(AC578,P578:P597,S578:S597)</f>
        <v>0</v>
      </c>
      <c r="AG578" s="6">
        <f ca="1">LOOKUP(AC578,P578:P597,T578:T597)</f>
        <v>0</v>
      </c>
      <c r="AH578" s="6">
        <f ca="1">LOOKUP(AC578,P578:P597,U578:U597)</f>
        <v>0</v>
      </c>
      <c r="AI578" s="6">
        <f ca="1">LOOKUP(AC578,P578:P597,V578:V597)</f>
        <v>0</v>
      </c>
      <c r="AJ578" s="6">
        <f ca="1">LOOKUP(AC578,P578:P597,W578:W597)</f>
        <v>0</v>
      </c>
      <c r="AK578" s="8">
        <f ca="1">LOOKUP(AC578,P578:P597,X578:X597)</f>
        <v>0</v>
      </c>
      <c r="AL578" s="8">
        <f ca="1">LOOKUP(AC578,P578:P597,Y578:Y597)</f>
        <v>0</v>
      </c>
    </row>
    <row r="579" spans="5:38" x14ac:dyDescent="0.25">
      <c r="E579" s="81" t="str">
        <f t="shared" ref="E579:E597" si="419">E556</f>
        <v>Atlético Madrid</v>
      </c>
      <c r="F579" s="85">
        <f ca="1">SUMIF(INDIRECT(F577),'1-Configuracion'!E579,INDIRECT(G577))+SUMIF(INDIRECT(H577),'1-Configuracion'!E579,INDIRECT(I577))</f>
        <v>0</v>
      </c>
      <c r="G579" s="6">
        <f ca="1">SUMIF(INDIRECT(F577),'1-Configuracion'!E579,INDIRECT(J577))+SUMIF(INDIRECT(H577),'1-Configuracion'!E579,INDIRECT(J577))</f>
        <v>0</v>
      </c>
      <c r="H579" s="6">
        <f t="shared" ref="H579:H597" ca="1" si="420">IF(G579&gt;0,IF(F579=3,1,0),0)</f>
        <v>0</v>
      </c>
      <c r="I579" s="6">
        <f t="shared" ref="I579:I597" ca="1" si="421">IF(G579&gt;0,IF(F579=1,1,0),0)</f>
        <v>0</v>
      </c>
      <c r="J579" s="6">
        <f t="shared" ref="J579:J597" ca="1" si="422">IF(G579&gt;0,IF(F579=0,1,0),0)</f>
        <v>0</v>
      </c>
      <c r="K579" s="6">
        <f ca="1">SUMIF(INDIRECT(F577),'1-Configuracion'!E579,INDIRECT(K577))+SUMIF(INDIRECT(H577),'1-Configuracion'!E579,INDIRECT(L577))</f>
        <v>0</v>
      </c>
      <c r="L579" s="6">
        <f ca="1">SUMIF(INDIRECT(F577),'1-Configuracion'!E579,INDIRECT(L577))+SUMIF(INDIRECT(H577),'1-Configuracion'!E579,INDIRECT(K577))</f>
        <v>0</v>
      </c>
      <c r="M579" s="100">
        <f t="shared" ref="M579:M597" ca="1" si="423">K579-L579</f>
        <v>0</v>
      </c>
      <c r="N579" s="56">
        <f t="shared" ref="N579:N597" ca="1" si="424">F579*1000+M579*100+K579</f>
        <v>0</v>
      </c>
      <c r="P579" s="81" t="str">
        <f t="shared" ref="P579:P597" si="425">E579</f>
        <v>Atlético Madrid</v>
      </c>
      <c r="Q579" s="85">
        <f t="shared" ref="Q579:Q597" ca="1" si="426">F579+Q556</f>
        <v>0</v>
      </c>
      <c r="R579" s="6">
        <f t="shared" ca="1" si="411"/>
        <v>0</v>
      </c>
      <c r="S579" s="6">
        <f t="shared" ca="1" si="412"/>
        <v>0</v>
      </c>
      <c r="T579" s="6">
        <f t="shared" ca="1" si="413"/>
        <v>0</v>
      </c>
      <c r="U579" s="6">
        <f t="shared" ca="1" si="414"/>
        <v>0</v>
      </c>
      <c r="V579" s="6">
        <f t="shared" ca="1" si="415"/>
        <v>0</v>
      </c>
      <c r="W579" s="6">
        <f t="shared" ca="1" si="416"/>
        <v>0</v>
      </c>
      <c r="X579" s="8">
        <f t="shared" ca="1" si="417"/>
        <v>0</v>
      </c>
      <c r="Y579" s="8">
        <f t="shared" ca="1" si="418"/>
        <v>0</v>
      </c>
      <c r="Z579" s="61" t="e">
        <f ca="1">MATCH(P579,AC578:AC597,0)</f>
        <v>#N/A</v>
      </c>
      <c r="AB579">
        <v>2</v>
      </c>
      <c r="AC579" s="81" t="str">
        <f ca="1">INDEX(P578:P597,MATCH(LARGE(Y578:Y597,AB579),Y578:Y597,0))</f>
        <v>Atlethic Club</v>
      </c>
      <c r="AD579" s="85">
        <f ca="1">LOOKUP(AC579,P578:P597,Q578:Q597)</f>
        <v>0</v>
      </c>
      <c r="AE579" s="6">
        <f ca="1">LOOKUP(AC579,P578:P597,R578:R597)</f>
        <v>0</v>
      </c>
      <c r="AF579" s="6">
        <f ca="1">LOOKUP(AC579,P578:P597,S578:S597)</f>
        <v>0</v>
      </c>
      <c r="AG579" s="6">
        <f ca="1">LOOKUP(AC579,P578:P597,T578:T597)</f>
        <v>0</v>
      </c>
      <c r="AH579" s="6">
        <f ca="1">LOOKUP(AC579,P578:P597,U578:U597)</f>
        <v>0</v>
      </c>
      <c r="AI579" s="6">
        <f ca="1">LOOKUP(AC579,P578:P597,V578:V597)</f>
        <v>0</v>
      </c>
      <c r="AJ579" s="6">
        <f ca="1">LOOKUP(AC579,P578:P597,W578:W597)</f>
        <v>0</v>
      </c>
      <c r="AK579" s="8">
        <f ca="1">LOOKUP(AC579,P578:P597,X578:X597)</f>
        <v>0</v>
      </c>
      <c r="AL579" s="8">
        <f ca="1">LOOKUP(AC579,P578:P597,Y578:Y597)</f>
        <v>0</v>
      </c>
    </row>
    <row r="580" spans="5:38" x14ac:dyDescent="0.25">
      <c r="E580" s="81" t="str">
        <f t="shared" si="419"/>
        <v>C.A. Osasuna</v>
      </c>
      <c r="F580" s="85">
        <f ca="1">SUMIF(INDIRECT(F577),'1-Configuracion'!E580,INDIRECT(G577))+SUMIF(INDIRECT(H577),'1-Configuracion'!E580,INDIRECT(I577))</f>
        <v>0</v>
      </c>
      <c r="G580" s="6">
        <f ca="1">SUMIF(INDIRECT(F577),'1-Configuracion'!E580,INDIRECT(J577))+SUMIF(INDIRECT(H577),'1-Configuracion'!E580,INDIRECT(J577))</f>
        <v>0</v>
      </c>
      <c r="H580" s="6">
        <f t="shared" ca="1" si="420"/>
        <v>0</v>
      </c>
      <c r="I580" s="6">
        <f t="shared" ca="1" si="421"/>
        <v>0</v>
      </c>
      <c r="J580" s="6">
        <f t="shared" ca="1" si="422"/>
        <v>0</v>
      </c>
      <c r="K580" s="6">
        <f ca="1">SUMIF(INDIRECT(F577),'1-Configuracion'!E580,INDIRECT(K577))+SUMIF(INDIRECT(H577),'1-Configuracion'!E580,INDIRECT(L577))</f>
        <v>0</v>
      </c>
      <c r="L580" s="6">
        <f ca="1">SUMIF(INDIRECT(F577),'1-Configuracion'!E580,INDIRECT(L577))+SUMIF(INDIRECT(H577),'1-Configuracion'!E580,INDIRECT(K577))</f>
        <v>0</v>
      </c>
      <c r="M580" s="100">
        <f t="shared" ca="1" si="423"/>
        <v>0</v>
      </c>
      <c r="N580" s="56">
        <f t="shared" ca="1" si="424"/>
        <v>0</v>
      </c>
      <c r="P580" s="81" t="str">
        <f t="shared" si="425"/>
        <v>C.A. Osasuna</v>
      </c>
      <c r="Q580" s="85">
        <f t="shared" ca="1" si="426"/>
        <v>0</v>
      </c>
      <c r="R580" s="6">
        <f t="shared" ca="1" si="411"/>
        <v>0</v>
      </c>
      <c r="S580" s="6">
        <f t="shared" ca="1" si="412"/>
        <v>0</v>
      </c>
      <c r="T580" s="6">
        <f t="shared" ca="1" si="413"/>
        <v>0</v>
      </c>
      <c r="U580" s="6">
        <f t="shared" ca="1" si="414"/>
        <v>0</v>
      </c>
      <c r="V580" s="6">
        <f t="shared" ca="1" si="415"/>
        <v>0</v>
      </c>
      <c r="W580" s="6">
        <f t="shared" ca="1" si="416"/>
        <v>0</v>
      </c>
      <c r="X580" s="8">
        <f t="shared" ca="1" si="417"/>
        <v>0</v>
      </c>
      <c r="Y580" s="8">
        <f t="shared" ca="1" si="418"/>
        <v>0</v>
      </c>
      <c r="Z580" s="61" t="e">
        <f ca="1">MATCH(P580,AC578:AC597,0)</f>
        <v>#N/A</v>
      </c>
      <c r="AB580">
        <v>3</v>
      </c>
      <c r="AC580" s="81" t="str">
        <f ca="1">INDEX(P578:P597,MATCH(LARGE(Y578:Y597,AB580),Y578:Y597,0))</f>
        <v>Atlethic Club</v>
      </c>
      <c r="AD580" s="85">
        <f ca="1">LOOKUP(AC580,P578:P597,Q578:Q597)</f>
        <v>0</v>
      </c>
      <c r="AE580" s="6">
        <f ca="1">LOOKUP(AC580,P578:P597,R578:R597)</f>
        <v>0</v>
      </c>
      <c r="AF580" s="6">
        <f ca="1">LOOKUP(AC580,P578:P597,S578:S597)</f>
        <v>0</v>
      </c>
      <c r="AG580" s="6">
        <f ca="1">LOOKUP(AC580,P578:P597,T578:T597)</f>
        <v>0</v>
      </c>
      <c r="AH580" s="6">
        <f ca="1">LOOKUP(AC580,P578:P597,U578:U597)</f>
        <v>0</v>
      </c>
      <c r="AI580" s="6">
        <f ca="1">LOOKUP(AC580,P578:P597,V578:V597)</f>
        <v>0</v>
      </c>
      <c r="AJ580" s="6">
        <f ca="1">LOOKUP(AC580,P578:P597,W578:W597)</f>
        <v>0</v>
      </c>
      <c r="AK580" s="8">
        <f ca="1">LOOKUP(AC580,P578:P597,X578:X597)</f>
        <v>0</v>
      </c>
      <c r="AL580" s="8">
        <f ca="1">LOOKUP(AC580,P578:P597,Y578:Y597)</f>
        <v>0</v>
      </c>
    </row>
    <row r="581" spans="5:38" x14ac:dyDescent="0.25">
      <c r="E581" s="81" t="str">
        <f t="shared" si="419"/>
        <v>Celta de Vigo</v>
      </c>
      <c r="F581" s="85">
        <f ca="1">SUMIF(INDIRECT(F577),'1-Configuracion'!E581,INDIRECT(G577))+SUMIF(INDIRECT(H577),'1-Configuracion'!E581,INDIRECT(I577))</f>
        <v>0</v>
      </c>
      <c r="G581" s="6">
        <f ca="1">SUMIF(INDIRECT(F577),'1-Configuracion'!E581,INDIRECT(J577))+SUMIF(INDIRECT(H577),'1-Configuracion'!E581,INDIRECT(J577))</f>
        <v>0</v>
      </c>
      <c r="H581" s="6">
        <f t="shared" ca="1" si="420"/>
        <v>0</v>
      </c>
      <c r="I581" s="6">
        <f t="shared" ca="1" si="421"/>
        <v>0</v>
      </c>
      <c r="J581" s="6">
        <f t="shared" ca="1" si="422"/>
        <v>0</v>
      </c>
      <c r="K581" s="6">
        <f ca="1">SUMIF(INDIRECT(F577),'1-Configuracion'!E581,INDIRECT(K577))+SUMIF(INDIRECT(H577),'1-Configuracion'!E581,INDIRECT(L577))</f>
        <v>0</v>
      </c>
      <c r="L581" s="6">
        <f ca="1">SUMIF(INDIRECT(F577),'1-Configuracion'!E581,INDIRECT(L577))+SUMIF(INDIRECT(H577),'1-Configuracion'!E581,INDIRECT(K577))</f>
        <v>0</v>
      </c>
      <c r="M581" s="100">
        <f t="shared" ca="1" si="423"/>
        <v>0</v>
      </c>
      <c r="N581" s="56">
        <f t="shared" ca="1" si="424"/>
        <v>0</v>
      </c>
      <c r="P581" s="81" t="str">
        <f t="shared" si="425"/>
        <v>Celta de Vigo</v>
      </c>
      <c r="Q581" s="85">
        <f t="shared" ca="1" si="426"/>
        <v>0</v>
      </c>
      <c r="R581" s="6">
        <f t="shared" ca="1" si="411"/>
        <v>0</v>
      </c>
      <c r="S581" s="6">
        <f t="shared" ca="1" si="412"/>
        <v>0</v>
      </c>
      <c r="T581" s="6">
        <f t="shared" ca="1" si="413"/>
        <v>0</v>
      </c>
      <c r="U581" s="6">
        <f t="shared" ca="1" si="414"/>
        <v>0</v>
      </c>
      <c r="V581" s="6">
        <f t="shared" ca="1" si="415"/>
        <v>0</v>
      </c>
      <c r="W581" s="6">
        <f t="shared" ca="1" si="416"/>
        <v>0</v>
      </c>
      <c r="X581" s="8">
        <f t="shared" ca="1" si="417"/>
        <v>0</v>
      </c>
      <c r="Y581" s="8">
        <f t="shared" ca="1" si="418"/>
        <v>0</v>
      </c>
      <c r="Z581" s="61" t="e">
        <f ca="1">MATCH(P581,AC578:AC597,0)</f>
        <v>#N/A</v>
      </c>
      <c r="AB581">
        <v>4</v>
      </c>
      <c r="AC581" s="81" t="str">
        <f ca="1">INDEX(P578:P597,MATCH(LARGE(Y578:Y597,AB581),Y578:Y597,0))</f>
        <v>Atlethic Club</v>
      </c>
      <c r="AD581" s="85">
        <f ca="1">LOOKUP(AC581,P578:P597,Q578:Q597)</f>
        <v>0</v>
      </c>
      <c r="AE581" s="6">
        <f ca="1">LOOKUP(AC581,P578:P597,R578:R597)</f>
        <v>0</v>
      </c>
      <c r="AF581" s="6">
        <f ca="1">LOOKUP(AC581,P578:P597,S578:S597)</f>
        <v>0</v>
      </c>
      <c r="AG581" s="6">
        <f ca="1">LOOKUP(AC581,P578:P597,T578:T597)</f>
        <v>0</v>
      </c>
      <c r="AH581" s="6">
        <f ca="1">LOOKUP(AC581,P578:P597,U578:U597)</f>
        <v>0</v>
      </c>
      <c r="AI581" s="6">
        <f ca="1">LOOKUP(AC581,P578:P597,V578:V597)</f>
        <v>0</v>
      </c>
      <c r="AJ581" s="6">
        <f ca="1">LOOKUP(AC581,P578:P597,W578:W597)</f>
        <v>0</v>
      </c>
      <c r="AK581" s="8">
        <f ca="1">LOOKUP(AC581,P578:P597,X578:X597)</f>
        <v>0</v>
      </c>
      <c r="AL581" s="8">
        <f ca="1">LOOKUP(AC581,P578:P597,Y578:Y597)</f>
        <v>0</v>
      </c>
    </row>
    <row r="582" spans="5:38" x14ac:dyDescent="0.25">
      <c r="E582" s="81" t="str">
        <f t="shared" si="419"/>
        <v>Deportivo de la Coruña</v>
      </c>
      <c r="F582" s="85">
        <f ca="1">SUMIF(INDIRECT(F577),'1-Configuracion'!E582,INDIRECT(G577))+SUMIF(INDIRECT(H577),'1-Configuracion'!E582,INDIRECT(I577))</f>
        <v>0</v>
      </c>
      <c r="G582" s="6">
        <f ca="1">SUMIF(INDIRECT(F577),'1-Configuracion'!E582,INDIRECT(J577))+SUMIF(INDIRECT(H577),'1-Configuracion'!E582,INDIRECT(J577))</f>
        <v>0</v>
      </c>
      <c r="H582" s="6">
        <f t="shared" ca="1" si="420"/>
        <v>0</v>
      </c>
      <c r="I582" s="6">
        <f t="shared" ca="1" si="421"/>
        <v>0</v>
      </c>
      <c r="J582" s="6">
        <f t="shared" ca="1" si="422"/>
        <v>0</v>
      </c>
      <c r="K582" s="6">
        <f ca="1">SUMIF(INDIRECT(F577),'1-Configuracion'!E582,INDIRECT(K577))+SUMIF(INDIRECT(H577),'1-Configuracion'!E582,INDIRECT(L577))</f>
        <v>0</v>
      </c>
      <c r="L582" s="6">
        <f ca="1">SUMIF(INDIRECT(F577),'1-Configuracion'!E582,INDIRECT(L577))+SUMIF(INDIRECT(H577),'1-Configuracion'!E582,INDIRECT(K577))</f>
        <v>0</v>
      </c>
      <c r="M582" s="100">
        <f t="shared" ca="1" si="423"/>
        <v>0</v>
      </c>
      <c r="N582" s="56">
        <f t="shared" ca="1" si="424"/>
        <v>0</v>
      </c>
      <c r="P582" s="81" t="str">
        <f t="shared" si="425"/>
        <v>Deportivo de la Coruña</v>
      </c>
      <c r="Q582" s="85">
        <f t="shared" ca="1" si="426"/>
        <v>0</v>
      </c>
      <c r="R582" s="6">
        <f t="shared" ca="1" si="411"/>
        <v>0</v>
      </c>
      <c r="S582" s="6">
        <f t="shared" ca="1" si="412"/>
        <v>0</v>
      </c>
      <c r="T582" s="6">
        <f t="shared" ca="1" si="413"/>
        <v>0</v>
      </c>
      <c r="U582" s="6">
        <f t="shared" ca="1" si="414"/>
        <v>0</v>
      </c>
      <c r="V582" s="6">
        <f t="shared" ca="1" si="415"/>
        <v>0</v>
      </c>
      <c r="W582" s="6">
        <f t="shared" ca="1" si="416"/>
        <v>0</v>
      </c>
      <c r="X582" s="8">
        <f t="shared" ca="1" si="417"/>
        <v>0</v>
      </c>
      <c r="Y582" s="8">
        <f t="shared" ca="1" si="418"/>
        <v>0</v>
      </c>
      <c r="Z582" s="61" t="e">
        <f ca="1">MATCH(P582,AC578:AC597,0)</f>
        <v>#N/A</v>
      </c>
      <c r="AB582">
        <v>5</v>
      </c>
      <c r="AC582" s="81" t="str">
        <f ca="1">INDEX(P578:P597,MATCH(LARGE(Y578:Y597,AB582),Y578:Y597,0))</f>
        <v>Atlethic Club</v>
      </c>
      <c r="AD582" s="85">
        <f ca="1">LOOKUP(AC582,P578:P597,Q578:Q597)</f>
        <v>0</v>
      </c>
      <c r="AE582" s="6">
        <f ca="1">LOOKUP(AC582,P578:P597,R578:R597)</f>
        <v>0</v>
      </c>
      <c r="AF582" s="6">
        <f ca="1">LOOKUP(AC582,P578:P597,S578:S597)</f>
        <v>0</v>
      </c>
      <c r="AG582" s="6">
        <f ca="1">LOOKUP(AC582,P578:P597,T578:T597)</f>
        <v>0</v>
      </c>
      <c r="AH582" s="6">
        <f ca="1">LOOKUP(AC582,P578:P597,U578:U597)</f>
        <v>0</v>
      </c>
      <c r="AI582" s="6">
        <f ca="1">LOOKUP(AC582,P578:P597,V578:V597)</f>
        <v>0</v>
      </c>
      <c r="AJ582" s="6">
        <f ca="1">LOOKUP(AC582,P578:P597,W578:W597)</f>
        <v>0</v>
      </c>
      <c r="AK582" s="8">
        <f ca="1">LOOKUP(AC582,P578:P597,X578:X597)</f>
        <v>0</v>
      </c>
      <c r="AL582" s="8">
        <f ca="1">LOOKUP(AC582,P578:P597,Y578:Y597)</f>
        <v>0</v>
      </c>
    </row>
    <row r="583" spans="5:38" x14ac:dyDescent="0.25">
      <c r="E583" s="81" t="str">
        <f t="shared" si="419"/>
        <v>F.C. Barcelona</v>
      </c>
      <c r="F583" s="85">
        <f ca="1">SUMIF(INDIRECT(F577),'1-Configuracion'!E583,INDIRECT(G577))+SUMIF(INDIRECT(H577),'1-Configuracion'!E583,INDIRECT(I577))</f>
        <v>0</v>
      </c>
      <c r="G583" s="6">
        <f ca="1">SUMIF(INDIRECT(F577),'1-Configuracion'!E583,INDIRECT(J577))+SUMIF(INDIRECT(H577),'1-Configuracion'!E583,INDIRECT(J577))</f>
        <v>0</v>
      </c>
      <c r="H583" s="6">
        <f t="shared" ca="1" si="420"/>
        <v>0</v>
      </c>
      <c r="I583" s="6">
        <f t="shared" ca="1" si="421"/>
        <v>0</v>
      </c>
      <c r="J583" s="6">
        <f t="shared" ca="1" si="422"/>
        <v>0</v>
      </c>
      <c r="K583" s="6">
        <f ca="1">SUMIF(INDIRECT(F577),'1-Configuracion'!E583,INDIRECT(K577))+SUMIF(INDIRECT(H577),'1-Configuracion'!E583,INDIRECT(L577))</f>
        <v>0</v>
      </c>
      <c r="L583" s="6">
        <f ca="1">SUMIF(INDIRECT(F577),'1-Configuracion'!E583,INDIRECT(L577))+SUMIF(INDIRECT(H577),'1-Configuracion'!E583,INDIRECT(K577))</f>
        <v>0</v>
      </c>
      <c r="M583" s="100">
        <f t="shared" ca="1" si="423"/>
        <v>0</v>
      </c>
      <c r="N583" s="56">
        <f t="shared" ca="1" si="424"/>
        <v>0</v>
      </c>
      <c r="P583" s="81" t="str">
        <f t="shared" si="425"/>
        <v>F.C. Barcelona</v>
      </c>
      <c r="Q583" s="85">
        <f t="shared" ca="1" si="426"/>
        <v>0</v>
      </c>
      <c r="R583" s="6">
        <f t="shared" ca="1" si="411"/>
        <v>0</v>
      </c>
      <c r="S583" s="6">
        <f t="shared" ca="1" si="412"/>
        <v>0</v>
      </c>
      <c r="T583" s="6">
        <f t="shared" ca="1" si="413"/>
        <v>0</v>
      </c>
      <c r="U583" s="6">
        <f t="shared" ca="1" si="414"/>
        <v>0</v>
      </c>
      <c r="V583" s="6">
        <f t="shared" ca="1" si="415"/>
        <v>0</v>
      </c>
      <c r="W583" s="6">
        <f t="shared" ca="1" si="416"/>
        <v>0</v>
      </c>
      <c r="X583" s="8">
        <f t="shared" ca="1" si="417"/>
        <v>0</v>
      </c>
      <c r="Y583" s="8">
        <f t="shared" ca="1" si="418"/>
        <v>0</v>
      </c>
      <c r="Z583" s="61" t="e">
        <f ca="1">MATCH(P583,AC578:AC597,0)</f>
        <v>#N/A</v>
      </c>
      <c r="AB583">
        <v>6</v>
      </c>
      <c r="AC583" s="81" t="str">
        <f ca="1">INDEX(P578:P597,MATCH(LARGE(Y578:Y597,AB583),Y578:Y597,0))</f>
        <v>Atlethic Club</v>
      </c>
      <c r="AD583" s="85">
        <f ca="1">LOOKUP(AC583,P578:P597,Q578:Q597)</f>
        <v>0</v>
      </c>
      <c r="AE583" s="6">
        <f ca="1">LOOKUP(AC583,P578:P597,R578:R597)</f>
        <v>0</v>
      </c>
      <c r="AF583" s="6">
        <f ca="1">LOOKUP(AC583,P578:P597,S578:S597)</f>
        <v>0</v>
      </c>
      <c r="AG583" s="6">
        <f ca="1">LOOKUP(AC583,P578:P597,T578:T597)</f>
        <v>0</v>
      </c>
      <c r="AH583" s="6">
        <f ca="1">LOOKUP(AC583,P578:P597,U578:U597)</f>
        <v>0</v>
      </c>
      <c r="AI583" s="6">
        <f ca="1">LOOKUP(AC583,P578:P597,V578:V597)</f>
        <v>0</v>
      </c>
      <c r="AJ583" s="6">
        <f ca="1">LOOKUP(AC583,P578:P597,W578:W597)</f>
        <v>0</v>
      </c>
      <c r="AK583" s="8">
        <f ca="1">LOOKUP(AC583,P578:P597,X578:X597)</f>
        <v>0</v>
      </c>
      <c r="AL583" s="8">
        <f ca="1">LOOKUP(AC583,P578:P597,Y578:Y597)</f>
        <v>0</v>
      </c>
    </row>
    <row r="584" spans="5:38" x14ac:dyDescent="0.25">
      <c r="E584" s="81" t="str">
        <f t="shared" si="419"/>
        <v>Getafe C.F.</v>
      </c>
      <c r="F584" s="85">
        <f ca="1">SUMIF(INDIRECT(F577),'1-Configuracion'!E584,INDIRECT(G577))+SUMIF(INDIRECT(H577),'1-Configuracion'!E584,INDIRECT(I577))</f>
        <v>0</v>
      </c>
      <c r="G584" s="6">
        <f ca="1">SUMIF(INDIRECT(F577),'1-Configuracion'!E584,INDIRECT(J577))+SUMIF(INDIRECT(H577),'1-Configuracion'!E584,INDIRECT(J577))</f>
        <v>0</v>
      </c>
      <c r="H584" s="6">
        <f t="shared" ca="1" si="420"/>
        <v>0</v>
      </c>
      <c r="I584" s="6">
        <f t="shared" ca="1" si="421"/>
        <v>0</v>
      </c>
      <c r="J584" s="6">
        <f t="shared" ca="1" si="422"/>
        <v>0</v>
      </c>
      <c r="K584" s="6">
        <f ca="1">SUMIF(INDIRECT(F577),'1-Configuracion'!E584,INDIRECT(K577))+SUMIF(INDIRECT(H577),'1-Configuracion'!E584,INDIRECT(L577))</f>
        <v>0</v>
      </c>
      <c r="L584" s="6">
        <f ca="1">SUMIF(INDIRECT(F577),'1-Configuracion'!E584,INDIRECT(L577))+SUMIF(INDIRECT(H577),'1-Configuracion'!E584,INDIRECT(K577))</f>
        <v>0</v>
      </c>
      <c r="M584" s="100">
        <f t="shared" ca="1" si="423"/>
        <v>0</v>
      </c>
      <c r="N584" s="56">
        <f t="shared" ca="1" si="424"/>
        <v>0</v>
      </c>
      <c r="P584" s="81" t="str">
        <f t="shared" si="425"/>
        <v>Getafe C.F.</v>
      </c>
      <c r="Q584" s="85">
        <f t="shared" ca="1" si="426"/>
        <v>0</v>
      </c>
      <c r="R584" s="6">
        <f t="shared" ca="1" si="411"/>
        <v>0</v>
      </c>
      <c r="S584" s="6">
        <f t="shared" ca="1" si="412"/>
        <v>0</v>
      </c>
      <c r="T584" s="6">
        <f t="shared" ca="1" si="413"/>
        <v>0</v>
      </c>
      <c r="U584" s="6">
        <f t="shared" ca="1" si="414"/>
        <v>0</v>
      </c>
      <c r="V584" s="6">
        <f t="shared" ca="1" si="415"/>
        <v>0</v>
      </c>
      <c r="W584" s="6">
        <f t="shared" ca="1" si="416"/>
        <v>0</v>
      </c>
      <c r="X584" s="8">
        <f t="shared" ca="1" si="417"/>
        <v>0</v>
      </c>
      <c r="Y584" s="8">
        <f t="shared" ca="1" si="418"/>
        <v>0</v>
      </c>
      <c r="Z584" s="61" t="e">
        <f ca="1">MATCH(P584,AC578:AC597,0)</f>
        <v>#N/A</v>
      </c>
      <c r="AB584">
        <v>7</v>
      </c>
      <c r="AC584" s="81" t="str">
        <f ca="1">INDEX(P578:P597,MATCH(LARGE(Y578:Y597,AB584),Y578:Y597,0))</f>
        <v>Atlethic Club</v>
      </c>
      <c r="AD584" s="85">
        <f ca="1">LOOKUP(AC584,P578:P597,Q578:Q597)</f>
        <v>0</v>
      </c>
      <c r="AE584" s="6">
        <f ca="1">LOOKUP(AC584,P578:P597,R578:R597)</f>
        <v>0</v>
      </c>
      <c r="AF584" s="6">
        <f ca="1">LOOKUP(AC584,P578:P597,S578:S597)</f>
        <v>0</v>
      </c>
      <c r="AG584" s="6">
        <f ca="1">LOOKUP(AC584,P578:P597,T578:T597)</f>
        <v>0</v>
      </c>
      <c r="AH584" s="6">
        <f ca="1">LOOKUP(AC584,P578:P597,U578:U597)</f>
        <v>0</v>
      </c>
      <c r="AI584" s="6">
        <f ca="1">LOOKUP(AC584,P578:P597,V578:V597)</f>
        <v>0</v>
      </c>
      <c r="AJ584" s="6">
        <f ca="1">LOOKUP(AC584,P578:P597,W578:W597)</f>
        <v>0</v>
      </c>
      <c r="AK584" s="8">
        <f ca="1">LOOKUP(AC584,P578:P597,X578:X597)</f>
        <v>0</v>
      </c>
      <c r="AL584" s="8">
        <f ca="1">LOOKUP(AC584,P578:P597,Y578:Y597)</f>
        <v>0</v>
      </c>
    </row>
    <row r="585" spans="5:38" x14ac:dyDescent="0.25">
      <c r="E585" s="81" t="str">
        <f t="shared" si="419"/>
        <v>Granada C.F.</v>
      </c>
      <c r="F585" s="85">
        <f ca="1">SUMIF(INDIRECT(F577),'1-Configuracion'!E585,INDIRECT(G577))+SUMIF(INDIRECT(H577),'1-Configuracion'!E585,INDIRECT(I577))</f>
        <v>0</v>
      </c>
      <c r="G585" s="6">
        <f ca="1">SUMIF(INDIRECT(F577),'1-Configuracion'!E585,INDIRECT(J577))+SUMIF(INDIRECT(H577),'1-Configuracion'!E585,INDIRECT(J577))</f>
        <v>0</v>
      </c>
      <c r="H585" s="6">
        <f t="shared" ca="1" si="420"/>
        <v>0</v>
      </c>
      <c r="I585" s="6">
        <f t="shared" ca="1" si="421"/>
        <v>0</v>
      </c>
      <c r="J585" s="6">
        <f t="shared" ca="1" si="422"/>
        <v>0</v>
      </c>
      <c r="K585" s="6">
        <f ca="1">SUMIF(INDIRECT(F577),'1-Configuracion'!E585,INDIRECT(K577))+SUMIF(INDIRECT(H577),'1-Configuracion'!E585,INDIRECT(L577))</f>
        <v>0</v>
      </c>
      <c r="L585" s="6">
        <f ca="1">SUMIF(INDIRECT(F577),'1-Configuracion'!E585,INDIRECT(L577))+SUMIF(INDIRECT(H577),'1-Configuracion'!E585,INDIRECT(K577))</f>
        <v>0</v>
      </c>
      <c r="M585" s="100">
        <f t="shared" ca="1" si="423"/>
        <v>0</v>
      </c>
      <c r="N585" s="56">
        <f t="shared" ca="1" si="424"/>
        <v>0</v>
      </c>
      <c r="P585" s="81" t="str">
        <f t="shared" si="425"/>
        <v>Granada C.F.</v>
      </c>
      <c r="Q585" s="85">
        <f t="shared" ca="1" si="426"/>
        <v>0</v>
      </c>
      <c r="R585" s="6">
        <f t="shared" ca="1" si="411"/>
        <v>0</v>
      </c>
      <c r="S585" s="6">
        <f t="shared" ca="1" si="412"/>
        <v>0</v>
      </c>
      <c r="T585" s="6">
        <f t="shared" ca="1" si="413"/>
        <v>0</v>
      </c>
      <c r="U585" s="6">
        <f t="shared" ca="1" si="414"/>
        <v>0</v>
      </c>
      <c r="V585" s="6">
        <f t="shared" ca="1" si="415"/>
        <v>0</v>
      </c>
      <c r="W585" s="6">
        <f t="shared" ca="1" si="416"/>
        <v>0</v>
      </c>
      <c r="X585" s="8">
        <f t="shared" ca="1" si="417"/>
        <v>0</v>
      </c>
      <c r="Y585" s="8">
        <f t="shared" ca="1" si="418"/>
        <v>0</v>
      </c>
      <c r="Z585" s="61" t="e">
        <f ca="1">MATCH(P585,AC578:AC597,0)</f>
        <v>#N/A</v>
      </c>
      <c r="AB585">
        <v>8</v>
      </c>
      <c r="AC585" s="81" t="str">
        <f ca="1">INDEX(P578:P597,MATCH(LARGE(Y578:Y597,AB585),Y578:Y597,0))</f>
        <v>Atlethic Club</v>
      </c>
      <c r="AD585" s="85">
        <f ca="1">LOOKUP(AC585,P578:P597,Q578:Q597)</f>
        <v>0</v>
      </c>
      <c r="AE585" s="6">
        <f ca="1">LOOKUP(AC585,P578:P597,R578:R597)</f>
        <v>0</v>
      </c>
      <c r="AF585" s="6">
        <f ca="1">LOOKUP(AC585,P578:P597,S578:S597)</f>
        <v>0</v>
      </c>
      <c r="AG585" s="6">
        <f ca="1">LOOKUP(AC585,P578:P597,T578:T597)</f>
        <v>0</v>
      </c>
      <c r="AH585" s="6">
        <f ca="1">LOOKUP(AC585,P578:P597,U578:U597)</f>
        <v>0</v>
      </c>
      <c r="AI585" s="6">
        <f ca="1">LOOKUP(AC585,P578:P597,V578:V597)</f>
        <v>0</v>
      </c>
      <c r="AJ585" s="6">
        <f ca="1">LOOKUP(AC585,P578:P597,W578:W597)</f>
        <v>0</v>
      </c>
      <c r="AK585" s="8">
        <f ca="1">LOOKUP(AC585,P578:P597,X578:X597)</f>
        <v>0</v>
      </c>
      <c r="AL585" s="8">
        <f ca="1">LOOKUP(AC585,P578:P597,Y578:Y597)</f>
        <v>0</v>
      </c>
    </row>
    <row r="586" spans="5:38" x14ac:dyDescent="0.25">
      <c r="E586" s="81" t="str">
        <f t="shared" si="419"/>
        <v>Levante U.D.</v>
      </c>
      <c r="F586" s="85">
        <f ca="1">SUMIF(INDIRECT(F577),'1-Configuracion'!E586,INDIRECT(G577))+SUMIF(INDIRECT(H577),'1-Configuracion'!E586,INDIRECT(I577))</f>
        <v>0</v>
      </c>
      <c r="G586" s="6">
        <f ca="1">SUMIF(INDIRECT(F577),'1-Configuracion'!E586,INDIRECT(J577))+SUMIF(INDIRECT(H577),'1-Configuracion'!E586,INDIRECT(J577))</f>
        <v>0</v>
      </c>
      <c r="H586" s="6">
        <f t="shared" ca="1" si="420"/>
        <v>0</v>
      </c>
      <c r="I586" s="6">
        <f t="shared" ca="1" si="421"/>
        <v>0</v>
      </c>
      <c r="J586" s="6">
        <f t="shared" ca="1" si="422"/>
        <v>0</v>
      </c>
      <c r="K586" s="6">
        <f ca="1">SUMIF(INDIRECT(F577),'1-Configuracion'!E586,INDIRECT(K577))+SUMIF(INDIRECT(H577),'1-Configuracion'!E586,INDIRECT(L577))</f>
        <v>0</v>
      </c>
      <c r="L586" s="6">
        <f ca="1">SUMIF(INDIRECT(F577),'1-Configuracion'!E586,INDIRECT(L577))+SUMIF(INDIRECT(H577),'1-Configuracion'!E586,INDIRECT(K577))</f>
        <v>0</v>
      </c>
      <c r="M586" s="100">
        <f t="shared" ca="1" si="423"/>
        <v>0</v>
      </c>
      <c r="N586" s="56">
        <f t="shared" ca="1" si="424"/>
        <v>0</v>
      </c>
      <c r="P586" s="81" t="str">
        <f t="shared" si="425"/>
        <v>Levante U.D.</v>
      </c>
      <c r="Q586" s="85">
        <f t="shared" ca="1" si="426"/>
        <v>0</v>
      </c>
      <c r="R586" s="6">
        <f t="shared" ca="1" si="411"/>
        <v>0</v>
      </c>
      <c r="S586" s="6">
        <f t="shared" ca="1" si="412"/>
        <v>0</v>
      </c>
      <c r="T586" s="6">
        <f t="shared" ca="1" si="413"/>
        <v>0</v>
      </c>
      <c r="U586" s="6">
        <f t="shared" ca="1" si="414"/>
        <v>0</v>
      </c>
      <c r="V586" s="6">
        <f t="shared" ca="1" si="415"/>
        <v>0</v>
      </c>
      <c r="W586" s="6">
        <f t="shared" ca="1" si="416"/>
        <v>0</v>
      </c>
      <c r="X586" s="8">
        <f t="shared" ca="1" si="417"/>
        <v>0</v>
      </c>
      <c r="Y586" s="8">
        <f t="shared" ca="1" si="418"/>
        <v>0</v>
      </c>
      <c r="Z586" s="61" t="e">
        <f ca="1">MATCH(P586,AC578:AC597,0)</f>
        <v>#N/A</v>
      </c>
      <c r="AB586">
        <v>9</v>
      </c>
      <c r="AC586" s="81" t="str">
        <f ca="1">INDEX(P578:P597,MATCH(LARGE(Y578:Y597,AB586),Y578:Y597,0))</f>
        <v>Atlethic Club</v>
      </c>
      <c r="AD586" s="85">
        <f ca="1">LOOKUP(AC586,P578:P597,Q578:Q597)</f>
        <v>0</v>
      </c>
      <c r="AE586" s="6">
        <f ca="1">LOOKUP(AC586,P578:P597,R578:R597)</f>
        <v>0</v>
      </c>
      <c r="AF586" s="6">
        <f ca="1">LOOKUP(AC586,P578:P597,S578:S597)</f>
        <v>0</v>
      </c>
      <c r="AG586" s="6">
        <f ca="1">LOOKUP(AC586,P578:P597,T578:T597)</f>
        <v>0</v>
      </c>
      <c r="AH586" s="6">
        <f ca="1">LOOKUP(AC586,P578:P597,U578:U597)</f>
        <v>0</v>
      </c>
      <c r="AI586" s="6">
        <f ca="1">LOOKUP(AC586,P578:P597,V578:V597)</f>
        <v>0</v>
      </c>
      <c r="AJ586" s="6">
        <f ca="1">LOOKUP(AC586,P578:P597,W578:W597)</f>
        <v>0</v>
      </c>
      <c r="AK586" s="8">
        <f ca="1">LOOKUP(AC586,P578:P597,X578:X597)</f>
        <v>0</v>
      </c>
      <c r="AL586" s="8">
        <f ca="1">LOOKUP(AC586,P578:P597,Y578:Y597)</f>
        <v>0</v>
      </c>
    </row>
    <row r="587" spans="5:38" x14ac:dyDescent="0.25">
      <c r="E587" s="81" t="str">
        <f t="shared" si="419"/>
        <v>Málaga C.F.</v>
      </c>
      <c r="F587" s="85">
        <f ca="1">SUMIF(INDIRECT(F577),'1-Configuracion'!E587,INDIRECT(G577))+SUMIF(INDIRECT(H577),'1-Configuracion'!E587,INDIRECT(I577))</f>
        <v>0</v>
      </c>
      <c r="G587" s="6">
        <f ca="1">SUMIF(INDIRECT(F577),'1-Configuracion'!E587,INDIRECT(J577))+SUMIF(INDIRECT(H577),'1-Configuracion'!E587,INDIRECT(J577))</f>
        <v>0</v>
      </c>
      <c r="H587" s="6">
        <f t="shared" ca="1" si="420"/>
        <v>0</v>
      </c>
      <c r="I587" s="6">
        <f t="shared" ca="1" si="421"/>
        <v>0</v>
      </c>
      <c r="J587" s="6">
        <f t="shared" ca="1" si="422"/>
        <v>0</v>
      </c>
      <c r="K587" s="6">
        <f ca="1">SUMIF(INDIRECT(F577),'1-Configuracion'!E587,INDIRECT(K577))+SUMIF(INDIRECT(H577),'1-Configuracion'!E587,INDIRECT(L577))</f>
        <v>0</v>
      </c>
      <c r="L587" s="6">
        <f ca="1">SUMIF(INDIRECT(F577),'1-Configuracion'!E587,INDIRECT(L577))+SUMIF(INDIRECT(H577),'1-Configuracion'!E587,INDIRECT(K577))</f>
        <v>0</v>
      </c>
      <c r="M587" s="100">
        <f t="shared" ca="1" si="423"/>
        <v>0</v>
      </c>
      <c r="N587" s="56">
        <f t="shared" ca="1" si="424"/>
        <v>0</v>
      </c>
      <c r="P587" s="81" t="str">
        <f t="shared" si="425"/>
        <v>Málaga C.F.</v>
      </c>
      <c r="Q587" s="85">
        <f t="shared" ca="1" si="426"/>
        <v>0</v>
      </c>
      <c r="R587" s="6">
        <f t="shared" ca="1" si="411"/>
        <v>0</v>
      </c>
      <c r="S587" s="6">
        <f t="shared" ca="1" si="412"/>
        <v>0</v>
      </c>
      <c r="T587" s="6">
        <f t="shared" ca="1" si="413"/>
        <v>0</v>
      </c>
      <c r="U587" s="6">
        <f t="shared" ca="1" si="414"/>
        <v>0</v>
      </c>
      <c r="V587" s="6">
        <f t="shared" ca="1" si="415"/>
        <v>0</v>
      </c>
      <c r="W587" s="6">
        <f t="shared" ca="1" si="416"/>
        <v>0</v>
      </c>
      <c r="X587" s="8">
        <f t="shared" ca="1" si="417"/>
        <v>0</v>
      </c>
      <c r="Y587" s="8">
        <f t="shared" ca="1" si="418"/>
        <v>0</v>
      </c>
      <c r="Z587" s="61" t="e">
        <f ca="1">MATCH(P587,AC578:AC597,0)</f>
        <v>#N/A</v>
      </c>
      <c r="AB587">
        <v>10</v>
      </c>
      <c r="AC587" s="81" t="str">
        <f ca="1">INDEX(P578:P597,MATCH(LARGE(Y578:Y597,AB587),Y578:Y597,0))</f>
        <v>Atlethic Club</v>
      </c>
      <c r="AD587" s="85">
        <f ca="1">LOOKUP(AC587,P578:P597,Q578:Q597)</f>
        <v>0</v>
      </c>
      <c r="AE587" s="6">
        <f ca="1">LOOKUP(AC587,P578:P597,R578:R597)</f>
        <v>0</v>
      </c>
      <c r="AF587" s="6">
        <f ca="1">LOOKUP(AC587,P578:P597,S578:S597)</f>
        <v>0</v>
      </c>
      <c r="AG587" s="6">
        <f ca="1">LOOKUP(AC587,P578:P597,T578:T597)</f>
        <v>0</v>
      </c>
      <c r="AH587" s="6">
        <f ca="1">LOOKUP(AC587,P578:P597,U578:U597)</f>
        <v>0</v>
      </c>
      <c r="AI587" s="6">
        <f ca="1">LOOKUP(AC587,P578:P597,V578:V597)</f>
        <v>0</v>
      </c>
      <c r="AJ587" s="6">
        <f ca="1">LOOKUP(AC587,P578:P597,W578:W597)</f>
        <v>0</v>
      </c>
      <c r="AK587" s="8">
        <f ca="1">LOOKUP(AC587,P578:P597,X578:X597)</f>
        <v>0</v>
      </c>
      <c r="AL587" s="8">
        <f ca="1">LOOKUP(AC587,P578:P597,Y578:Y597)</f>
        <v>0</v>
      </c>
    </row>
    <row r="588" spans="5:38" x14ac:dyDescent="0.25">
      <c r="E588" s="81" t="str">
        <f t="shared" si="419"/>
        <v>R.C.D. Español</v>
      </c>
      <c r="F588" s="85">
        <f ca="1">SUMIF(INDIRECT(F577),'1-Configuracion'!E588,INDIRECT(G577))+SUMIF(INDIRECT(H577),'1-Configuracion'!E588,INDIRECT(I577))</f>
        <v>0</v>
      </c>
      <c r="G588" s="6">
        <f ca="1">SUMIF(INDIRECT(F577),'1-Configuracion'!E588,INDIRECT(J577))+SUMIF(INDIRECT(H577),'1-Configuracion'!E588,INDIRECT(J577))</f>
        <v>0</v>
      </c>
      <c r="H588" s="6">
        <f t="shared" ca="1" si="420"/>
        <v>0</v>
      </c>
      <c r="I588" s="6">
        <f t="shared" ca="1" si="421"/>
        <v>0</v>
      </c>
      <c r="J588" s="6">
        <f t="shared" ca="1" si="422"/>
        <v>0</v>
      </c>
      <c r="K588" s="6">
        <f ca="1">SUMIF(INDIRECT(F577),'1-Configuracion'!E588,INDIRECT(K577))+SUMIF(INDIRECT(H577),'1-Configuracion'!E588,INDIRECT(L577))</f>
        <v>0</v>
      </c>
      <c r="L588" s="6">
        <f ca="1">SUMIF(INDIRECT(F577),'1-Configuracion'!E588,INDIRECT(L577))+SUMIF(INDIRECT(H577),'1-Configuracion'!E588,INDIRECT(K577))</f>
        <v>0</v>
      </c>
      <c r="M588" s="100">
        <f t="shared" ca="1" si="423"/>
        <v>0</v>
      </c>
      <c r="N588" s="56">
        <f t="shared" ca="1" si="424"/>
        <v>0</v>
      </c>
      <c r="P588" s="81" t="str">
        <f t="shared" si="425"/>
        <v>R.C.D. Español</v>
      </c>
      <c r="Q588" s="85">
        <f t="shared" ca="1" si="426"/>
        <v>0</v>
      </c>
      <c r="R588" s="6">
        <f t="shared" ca="1" si="411"/>
        <v>0</v>
      </c>
      <c r="S588" s="6">
        <f t="shared" ca="1" si="412"/>
        <v>0</v>
      </c>
      <c r="T588" s="6">
        <f t="shared" ca="1" si="413"/>
        <v>0</v>
      </c>
      <c r="U588" s="6">
        <f t="shared" ca="1" si="414"/>
        <v>0</v>
      </c>
      <c r="V588" s="6">
        <f t="shared" ca="1" si="415"/>
        <v>0</v>
      </c>
      <c r="W588" s="6">
        <f t="shared" ca="1" si="416"/>
        <v>0</v>
      </c>
      <c r="X588" s="8">
        <f t="shared" ca="1" si="417"/>
        <v>0</v>
      </c>
      <c r="Y588" s="8">
        <f t="shared" ca="1" si="418"/>
        <v>0</v>
      </c>
      <c r="Z588" s="61" t="e">
        <f ca="1">MATCH(P588,AC578:AC597,0)</f>
        <v>#N/A</v>
      </c>
      <c r="AB588">
        <v>11</v>
      </c>
      <c r="AC588" s="81" t="str">
        <f ca="1">INDEX(P578:P597,MATCH(LARGE(Y578:Y597,AB588),Y578:Y597,0))</f>
        <v>Atlethic Club</v>
      </c>
      <c r="AD588" s="85">
        <f ca="1">LOOKUP(AC588,P578:P597,Q578:Q597)</f>
        <v>0</v>
      </c>
      <c r="AE588" s="6">
        <f ca="1">LOOKUP(AC588,P578:P597,R578:R597)</f>
        <v>0</v>
      </c>
      <c r="AF588" s="6">
        <f ca="1">LOOKUP(AC588,P578:P597,S578:S597)</f>
        <v>0</v>
      </c>
      <c r="AG588" s="6">
        <f ca="1">LOOKUP(AC588,P578:P597,T578:T597)</f>
        <v>0</v>
      </c>
      <c r="AH588" s="6">
        <f ca="1">LOOKUP(AC588,P578:P597,U578:U597)</f>
        <v>0</v>
      </c>
      <c r="AI588" s="6">
        <f ca="1">LOOKUP(AC588,P578:P597,V578:V597)</f>
        <v>0</v>
      </c>
      <c r="AJ588" s="6">
        <f ca="1">LOOKUP(AC588,P578:P597,W578:W597)</f>
        <v>0</v>
      </c>
      <c r="AK588" s="8">
        <f ca="1">LOOKUP(AC588,P578:P597,X578:X597)</f>
        <v>0</v>
      </c>
      <c r="AL588" s="8">
        <f ca="1">LOOKUP(AC588,P578:P597,Y578:Y597)</f>
        <v>0</v>
      </c>
    </row>
    <row r="589" spans="5:38" x14ac:dyDescent="0.25">
      <c r="E589" s="81" t="str">
        <f t="shared" si="419"/>
        <v>R.C.D.Mallorca</v>
      </c>
      <c r="F589" s="85">
        <f ca="1">SUMIF(INDIRECT(F577),'1-Configuracion'!E589,INDIRECT(G577))+SUMIF(INDIRECT(H577),'1-Configuracion'!E589,INDIRECT(I577))</f>
        <v>0</v>
      </c>
      <c r="G589" s="6">
        <f ca="1">SUMIF(INDIRECT(F577),'1-Configuracion'!E589,INDIRECT(J577))+SUMIF(INDIRECT(H577),'1-Configuracion'!E589,INDIRECT(J577))</f>
        <v>0</v>
      </c>
      <c r="H589" s="6">
        <f t="shared" ca="1" si="420"/>
        <v>0</v>
      </c>
      <c r="I589" s="6">
        <f t="shared" ca="1" si="421"/>
        <v>0</v>
      </c>
      <c r="J589" s="6">
        <f t="shared" ca="1" si="422"/>
        <v>0</v>
      </c>
      <c r="K589" s="6">
        <f ca="1">SUMIF(INDIRECT(F577),'1-Configuracion'!E589,INDIRECT(K577))+SUMIF(INDIRECT(H577),'1-Configuracion'!E589,INDIRECT(L577))</f>
        <v>0</v>
      </c>
      <c r="L589" s="6">
        <f ca="1">SUMIF(INDIRECT(F577),'1-Configuracion'!E589,INDIRECT(L577))+SUMIF(INDIRECT(H577),'1-Configuracion'!E589,INDIRECT(K577))</f>
        <v>0</v>
      </c>
      <c r="M589" s="100">
        <f t="shared" ca="1" si="423"/>
        <v>0</v>
      </c>
      <c r="N589" s="56">
        <f t="shared" ca="1" si="424"/>
        <v>0</v>
      </c>
      <c r="P589" s="81" t="str">
        <f t="shared" si="425"/>
        <v>R.C.D.Mallorca</v>
      </c>
      <c r="Q589" s="85">
        <f t="shared" ca="1" si="426"/>
        <v>0</v>
      </c>
      <c r="R589" s="6">
        <f t="shared" ca="1" si="411"/>
        <v>0</v>
      </c>
      <c r="S589" s="6">
        <f t="shared" ca="1" si="412"/>
        <v>0</v>
      </c>
      <c r="T589" s="6">
        <f t="shared" ca="1" si="413"/>
        <v>0</v>
      </c>
      <c r="U589" s="6">
        <f t="shared" ca="1" si="414"/>
        <v>0</v>
      </c>
      <c r="V589" s="6">
        <f t="shared" ca="1" si="415"/>
        <v>0</v>
      </c>
      <c r="W589" s="6">
        <f t="shared" ca="1" si="416"/>
        <v>0</v>
      </c>
      <c r="X589" s="8">
        <f t="shared" ca="1" si="417"/>
        <v>0</v>
      </c>
      <c r="Y589" s="8">
        <f t="shared" ca="1" si="418"/>
        <v>0</v>
      </c>
      <c r="Z589" s="61" t="e">
        <f ca="1">MATCH(P589,AC578:AC597,0)</f>
        <v>#N/A</v>
      </c>
      <c r="AB589">
        <v>12</v>
      </c>
      <c r="AC589" s="81" t="str">
        <f ca="1">INDEX(P578:P597,MATCH(LARGE(Y578:Y597,AB589),Y578:Y597,0))</f>
        <v>Atlethic Club</v>
      </c>
      <c r="AD589" s="85">
        <f ca="1">LOOKUP(AC589,P578:P597,Q578:Q597)</f>
        <v>0</v>
      </c>
      <c r="AE589" s="6">
        <f ca="1">LOOKUP(AC589,P578:P597,R578:R597)</f>
        <v>0</v>
      </c>
      <c r="AF589" s="6">
        <f ca="1">LOOKUP(AC589,P578:P597,S578:S597)</f>
        <v>0</v>
      </c>
      <c r="AG589" s="6">
        <f ca="1">LOOKUP(AC589,P578:P597,T578:T597)</f>
        <v>0</v>
      </c>
      <c r="AH589" s="6">
        <f ca="1">LOOKUP(AC589,P578:P597,U578:U597)</f>
        <v>0</v>
      </c>
      <c r="AI589" s="6">
        <f ca="1">LOOKUP(AC589,P578:P597,V578:V597)</f>
        <v>0</v>
      </c>
      <c r="AJ589" s="6">
        <f ca="1">LOOKUP(AC589,P578:P597,W578:W597)</f>
        <v>0</v>
      </c>
      <c r="AK589" s="8">
        <f ca="1">LOOKUP(AC589,P578:P597,X578:X597)</f>
        <v>0</v>
      </c>
      <c r="AL589" s="8">
        <f ca="1">LOOKUP(AC589,P578:P597,Y578:Y597)</f>
        <v>0</v>
      </c>
    </row>
    <row r="590" spans="5:38" x14ac:dyDescent="0.25">
      <c r="E590" s="81" t="str">
        <f t="shared" si="419"/>
        <v>Rayo Vallecano</v>
      </c>
      <c r="F590" s="85">
        <f ca="1">SUMIF(INDIRECT(F577),'1-Configuracion'!E590,INDIRECT(G577))+SUMIF(INDIRECT(H577),'1-Configuracion'!E590,INDIRECT(I577))</f>
        <v>0</v>
      </c>
      <c r="G590" s="6">
        <f ca="1">SUMIF(INDIRECT(F577),'1-Configuracion'!E590,INDIRECT(J577))+SUMIF(INDIRECT(H577),'1-Configuracion'!E590,INDIRECT(J577))</f>
        <v>0</v>
      </c>
      <c r="H590" s="6">
        <f t="shared" ca="1" si="420"/>
        <v>0</v>
      </c>
      <c r="I590" s="6">
        <f t="shared" ca="1" si="421"/>
        <v>0</v>
      </c>
      <c r="J590" s="6">
        <f t="shared" ca="1" si="422"/>
        <v>0</v>
      </c>
      <c r="K590" s="6">
        <f ca="1">SUMIF(INDIRECT(F577),'1-Configuracion'!E590,INDIRECT(K577))+SUMIF(INDIRECT(H577),'1-Configuracion'!E590,INDIRECT(L577))</f>
        <v>0</v>
      </c>
      <c r="L590" s="6">
        <f ca="1">SUMIF(INDIRECT(F577),'1-Configuracion'!E590,INDIRECT(L577))+SUMIF(INDIRECT(H577),'1-Configuracion'!E590,INDIRECT(K577))</f>
        <v>0</v>
      </c>
      <c r="M590" s="100">
        <f t="shared" ca="1" si="423"/>
        <v>0</v>
      </c>
      <c r="N590" s="56">
        <f t="shared" ca="1" si="424"/>
        <v>0</v>
      </c>
      <c r="P590" s="81" t="str">
        <f t="shared" si="425"/>
        <v>Rayo Vallecano</v>
      </c>
      <c r="Q590" s="85">
        <f t="shared" ca="1" si="426"/>
        <v>0</v>
      </c>
      <c r="R590" s="6">
        <f t="shared" ca="1" si="411"/>
        <v>0</v>
      </c>
      <c r="S590" s="6">
        <f t="shared" ca="1" si="412"/>
        <v>0</v>
      </c>
      <c r="T590" s="6">
        <f t="shared" ca="1" si="413"/>
        <v>0</v>
      </c>
      <c r="U590" s="6">
        <f t="shared" ca="1" si="414"/>
        <v>0</v>
      </c>
      <c r="V590" s="6">
        <f t="shared" ca="1" si="415"/>
        <v>0</v>
      </c>
      <c r="W590" s="6">
        <f t="shared" ca="1" si="416"/>
        <v>0</v>
      </c>
      <c r="X590" s="8">
        <f t="shared" ca="1" si="417"/>
        <v>0</v>
      </c>
      <c r="Y590" s="8">
        <f t="shared" ca="1" si="418"/>
        <v>0</v>
      </c>
      <c r="Z590" s="61" t="e">
        <f ca="1">MATCH(P590,AC578:AC597,0)</f>
        <v>#N/A</v>
      </c>
      <c r="AB590">
        <v>13</v>
      </c>
      <c r="AC590" s="81" t="str">
        <f ca="1">INDEX(P578:P597,MATCH(LARGE(Y578:Y597,AB590),Y578:Y597,0))</f>
        <v>Atlethic Club</v>
      </c>
      <c r="AD590" s="85">
        <f ca="1">LOOKUP(AC590,P578:P597,Q578:Q597)</f>
        <v>0</v>
      </c>
      <c r="AE590" s="6">
        <f ca="1">LOOKUP(AC590,P578:P597,R578:R597)</f>
        <v>0</v>
      </c>
      <c r="AF590" s="6">
        <f ca="1">LOOKUP(AC590,P578:P597,S578:S597)</f>
        <v>0</v>
      </c>
      <c r="AG590" s="6">
        <f ca="1">LOOKUP(AC590,P578:P597,T578:T597)</f>
        <v>0</v>
      </c>
      <c r="AH590" s="6">
        <f ca="1">LOOKUP(AC590,P578:P597,U578:U597)</f>
        <v>0</v>
      </c>
      <c r="AI590" s="6">
        <f ca="1">LOOKUP(AC590,P578:P597,V578:V597)</f>
        <v>0</v>
      </c>
      <c r="AJ590" s="6">
        <f ca="1">LOOKUP(AC590,P578:P597,W578:W597)</f>
        <v>0</v>
      </c>
      <c r="AK590" s="8">
        <f ca="1">LOOKUP(AC590,P578:P597,X578:X597)</f>
        <v>0</v>
      </c>
      <c r="AL590" s="8">
        <f ca="1">LOOKUP(AC590,P578:P597,Y578:Y597)</f>
        <v>0</v>
      </c>
    </row>
    <row r="591" spans="5:38" x14ac:dyDescent="0.25">
      <c r="E591" s="81" t="str">
        <f t="shared" si="419"/>
        <v>Real Betis Balompié</v>
      </c>
      <c r="F591" s="85">
        <f ca="1">SUMIF(INDIRECT(F577),'1-Configuracion'!E591,INDIRECT(G577))+SUMIF(INDIRECT(H577),'1-Configuracion'!E591,INDIRECT(I577))</f>
        <v>0</v>
      </c>
      <c r="G591" s="6">
        <f ca="1">SUMIF(INDIRECT(F577),'1-Configuracion'!E591,INDIRECT(J577))+SUMIF(INDIRECT(H577),'1-Configuracion'!E591,INDIRECT(J577))</f>
        <v>0</v>
      </c>
      <c r="H591" s="6">
        <f t="shared" ca="1" si="420"/>
        <v>0</v>
      </c>
      <c r="I591" s="6">
        <f t="shared" ca="1" si="421"/>
        <v>0</v>
      </c>
      <c r="J591" s="6">
        <f t="shared" ca="1" si="422"/>
        <v>0</v>
      </c>
      <c r="K591" s="6">
        <f ca="1">SUMIF(INDIRECT(F577),'1-Configuracion'!E591,INDIRECT(K577))+SUMIF(INDIRECT(H577),'1-Configuracion'!E591,INDIRECT(L577))</f>
        <v>0</v>
      </c>
      <c r="L591" s="6">
        <f ca="1">SUMIF(INDIRECT(F577),'1-Configuracion'!E591,INDIRECT(L577))+SUMIF(INDIRECT(H577),'1-Configuracion'!E591,INDIRECT(K577))</f>
        <v>0</v>
      </c>
      <c r="M591" s="100">
        <f t="shared" ca="1" si="423"/>
        <v>0</v>
      </c>
      <c r="N591" s="56">
        <f t="shared" ca="1" si="424"/>
        <v>0</v>
      </c>
      <c r="P591" s="81" t="str">
        <f t="shared" si="425"/>
        <v>Real Betis Balompié</v>
      </c>
      <c r="Q591" s="85">
        <f t="shared" ca="1" si="426"/>
        <v>0</v>
      </c>
      <c r="R591" s="6">
        <f t="shared" ca="1" si="411"/>
        <v>0</v>
      </c>
      <c r="S591" s="6">
        <f t="shared" ca="1" si="412"/>
        <v>0</v>
      </c>
      <c r="T591" s="6">
        <f t="shared" ca="1" si="413"/>
        <v>0</v>
      </c>
      <c r="U591" s="6">
        <f t="shared" ca="1" si="414"/>
        <v>0</v>
      </c>
      <c r="V591" s="6">
        <f t="shared" ca="1" si="415"/>
        <v>0</v>
      </c>
      <c r="W591" s="6">
        <f t="shared" ca="1" si="416"/>
        <v>0</v>
      </c>
      <c r="X591" s="8">
        <f t="shared" ca="1" si="417"/>
        <v>0</v>
      </c>
      <c r="Y591" s="8">
        <f t="shared" ca="1" si="418"/>
        <v>0</v>
      </c>
      <c r="Z591" s="61" t="e">
        <f ca="1">MATCH(P591,AC578:AC597,0)</f>
        <v>#N/A</v>
      </c>
      <c r="AB591">
        <v>14</v>
      </c>
      <c r="AC591" s="81" t="str">
        <f ca="1">INDEX(P578:P597,MATCH(LARGE(Y578:Y597,AB591),Y578:Y597,0))</f>
        <v>Atlethic Club</v>
      </c>
      <c r="AD591" s="85">
        <f ca="1">LOOKUP(AC591,P578:P597,Q578:Q597)</f>
        <v>0</v>
      </c>
      <c r="AE591" s="6">
        <f ca="1">LOOKUP(AC591,P578:P597,R578:R597)</f>
        <v>0</v>
      </c>
      <c r="AF591" s="6">
        <f ca="1">LOOKUP(AC591,P578:P597,S578:S597)</f>
        <v>0</v>
      </c>
      <c r="AG591" s="6">
        <f ca="1">LOOKUP(AC591,P578:P597,T578:T597)</f>
        <v>0</v>
      </c>
      <c r="AH591" s="6">
        <f ca="1">LOOKUP(AC591,P578:P597,U578:U597)</f>
        <v>0</v>
      </c>
      <c r="AI591" s="6">
        <f ca="1">LOOKUP(AC591,P578:P597,V578:V597)</f>
        <v>0</v>
      </c>
      <c r="AJ591" s="6">
        <f ca="1">LOOKUP(AC591,P578:P597,W578:W597)</f>
        <v>0</v>
      </c>
      <c r="AK591" s="8">
        <f ca="1">LOOKUP(AC591,P578:P597,X578:X597)</f>
        <v>0</v>
      </c>
      <c r="AL591" s="8">
        <f ca="1">LOOKUP(AC591,P578:P597,Y578:Y597)</f>
        <v>0</v>
      </c>
    </row>
    <row r="592" spans="5:38" x14ac:dyDescent="0.25">
      <c r="E592" s="81" t="str">
        <f t="shared" si="419"/>
        <v>Real Madrid</v>
      </c>
      <c r="F592" s="85">
        <f ca="1">SUMIF(INDIRECT(F577),'1-Configuracion'!E592,INDIRECT(G577))+SUMIF(INDIRECT(H577),'1-Configuracion'!E592,INDIRECT(I577))</f>
        <v>0</v>
      </c>
      <c r="G592" s="6">
        <f ca="1">SUMIF(INDIRECT(F577),'1-Configuracion'!E592,INDIRECT(J577))+SUMIF(INDIRECT(H577),'1-Configuracion'!E592,INDIRECT(J577))</f>
        <v>0</v>
      </c>
      <c r="H592" s="6">
        <f t="shared" ca="1" si="420"/>
        <v>0</v>
      </c>
      <c r="I592" s="6">
        <f t="shared" ca="1" si="421"/>
        <v>0</v>
      </c>
      <c r="J592" s="6">
        <f t="shared" ca="1" si="422"/>
        <v>0</v>
      </c>
      <c r="K592" s="6">
        <f ca="1">SUMIF(INDIRECT(F577),'1-Configuracion'!E592,INDIRECT(K577))+SUMIF(INDIRECT(H577),'1-Configuracion'!E592,INDIRECT(L577))</f>
        <v>0</v>
      </c>
      <c r="L592" s="6">
        <f ca="1">SUMIF(INDIRECT(F577),'1-Configuracion'!E592,INDIRECT(L577))+SUMIF(INDIRECT(H577),'1-Configuracion'!E592,INDIRECT(K577))</f>
        <v>0</v>
      </c>
      <c r="M592" s="100">
        <f t="shared" ca="1" si="423"/>
        <v>0</v>
      </c>
      <c r="N592" s="56">
        <f t="shared" ca="1" si="424"/>
        <v>0</v>
      </c>
      <c r="P592" s="81" t="str">
        <f t="shared" si="425"/>
        <v>Real Madrid</v>
      </c>
      <c r="Q592" s="85">
        <f t="shared" ca="1" si="426"/>
        <v>0</v>
      </c>
      <c r="R592" s="6">
        <f t="shared" ca="1" si="411"/>
        <v>0</v>
      </c>
      <c r="S592" s="6">
        <f t="shared" ca="1" si="412"/>
        <v>0</v>
      </c>
      <c r="T592" s="6">
        <f t="shared" ca="1" si="413"/>
        <v>0</v>
      </c>
      <c r="U592" s="6">
        <f t="shared" ca="1" si="414"/>
        <v>0</v>
      </c>
      <c r="V592" s="6">
        <f t="shared" ca="1" si="415"/>
        <v>0</v>
      </c>
      <c r="W592" s="6">
        <f t="shared" ca="1" si="416"/>
        <v>0</v>
      </c>
      <c r="X592" s="8">
        <f t="shared" ca="1" si="417"/>
        <v>0</v>
      </c>
      <c r="Y592" s="8">
        <f t="shared" ca="1" si="418"/>
        <v>0</v>
      </c>
      <c r="Z592" s="61" t="e">
        <f ca="1">MATCH(P592,AC578:AC597,0)</f>
        <v>#N/A</v>
      </c>
      <c r="AB592">
        <v>15</v>
      </c>
      <c r="AC592" s="81" t="str">
        <f ca="1">INDEX(P578:P597,MATCH(LARGE(Y578:Y597,AB592),Y578:Y597,0))</f>
        <v>Atlethic Club</v>
      </c>
      <c r="AD592" s="85">
        <f ca="1">LOOKUP(AC592,P578:P597,Q578:Q597)</f>
        <v>0</v>
      </c>
      <c r="AE592" s="6">
        <f ca="1">LOOKUP(AC592,P578:P597,R578:R597)</f>
        <v>0</v>
      </c>
      <c r="AF592" s="6">
        <f ca="1">LOOKUP(AC592,P578:P597,S578:S597)</f>
        <v>0</v>
      </c>
      <c r="AG592" s="6">
        <f ca="1">LOOKUP(AC592,P578:P597,T578:T597)</f>
        <v>0</v>
      </c>
      <c r="AH592" s="6">
        <f ca="1">LOOKUP(AC592,P578:P597,U578:U597)</f>
        <v>0</v>
      </c>
      <c r="AI592" s="6">
        <f ca="1">LOOKUP(AC592,P578:P597,V578:V597)</f>
        <v>0</v>
      </c>
      <c r="AJ592" s="6">
        <f ca="1">LOOKUP(AC592,P578:P597,W578:W597)</f>
        <v>0</v>
      </c>
      <c r="AK592" s="8">
        <f ca="1">LOOKUP(AC592,P578:P597,X578:X597)</f>
        <v>0</v>
      </c>
      <c r="AL592" s="8">
        <f ca="1">LOOKUP(AC592,P578:P597,Y578:Y597)</f>
        <v>0</v>
      </c>
    </row>
    <row r="593" spans="5:38" x14ac:dyDescent="0.25">
      <c r="E593" s="81" t="str">
        <f t="shared" si="419"/>
        <v>Real Sociedad</v>
      </c>
      <c r="F593" s="85">
        <f ca="1">SUMIF(INDIRECT(F577),'1-Configuracion'!E593,INDIRECT(G577))+SUMIF(INDIRECT(H577),'1-Configuracion'!E593,INDIRECT(I577))</f>
        <v>0</v>
      </c>
      <c r="G593" s="6">
        <f ca="1">SUMIF(INDIRECT(F577),'1-Configuracion'!E593,INDIRECT(J577))+SUMIF(INDIRECT(H577),'1-Configuracion'!E593,INDIRECT(J577))</f>
        <v>0</v>
      </c>
      <c r="H593" s="6">
        <f t="shared" ca="1" si="420"/>
        <v>0</v>
      </c>
      <c r="I593" s="6">
        <f t="shared" ca="1" si="421"/>
        <v>0</v>
      </c>
      <c r="J593" s="6">
        <f t="shared" ca="1" si="422"/>
        <v>0</v>
      </c>
      <c r="K593" s="6">
        <f ca="1">SUMIF(INDIRECT(F577),'1-Configuracion'!E593,INDIRECT(K577))+SUMIF(INDIRECT(H577),'1-Configuracion'!E593,INDIRECT(L577))</f>
        <v>0</v>
      </c>
      <c r="L593" s="6">
        <f ca="1">SUMIF(INDIRECT(F577),'1-Configuracion'!E593,INDIRECT(L577))+SUMIF(INDIRECT(H577),'1-Configuracion'!E593,INDIRECT(K577))</f>
        <v>0</v>
      </c>
      <c r="M593" s="100">
        <f t="shared" ca="1" si="423"/>
        <v>0</v>
      </c>
      <c r="N593" s="56">
        <f t="shared" ca="1" si="424"/>
        <v>0</v>
      </c>
      <c r="P593" s="81" t="str">
        <f t="shared" si="425"/>
        <v>Real Sociedad</v>
      </c>
      <c r="Q593" s="85">
        <f t="shared" ca="1" si="426"/>
        <v>0</v>
      </c>
      <c r="R593" s="6">
        <f t="shared" ca="1" si="411"/>
        <v>0</v>
      </c>
      <c r="S593" s="6">
        <f t="shared" ca="1" si="412"/>
        <v>0</v>
      </c>
      <c r="T593" s="6">
        <f t="shared" ca="1" si="413"/>
        <v>0</v>
      </c>
      <c r="U593" s="6">
        <f t="shared" ca="1" si="414"/>
        <v>0</v>
      </c>
      <c r="V593" s="6">
        <f t="shared" ca="1" si="415"/>
        <v>0</v>
      </c>
      <c r="W593" s="6">
        <f t="shared" ca="1" si="416"/>
        <v>0</v>
      </c>
      <c r="X593" s="8">
        <f t="shared" ca="1" si="417"/>
        <v>0</v>
      </c>
      <c r="Y593" s="8">
        <f t="shared" ca="1" si="418"/>
        <v>0</v>
      </c>
      <c r="Z593" s="61" t="e">
        <f ca="1">MATCH(P593,AC578:AC597,0)</f>
        <v>#N/A</v>
      </c>
      <c r="AB593">
        <v>16</v>
      </c>
      <c r="AC593" s="81" t="str">
        <f ca="1">INDEX(P578:P597,MATCH(LARGE(Y578:Y597,AB593),Y578:Y597,0))</f>
        <v>Atlethic Club</v>
      </c>
      <c r="AD593" s="85">
        <f ca="1">LOOKUP(AC593,P578:P597,Q578:Q597)</f>
        <v>0</v>
      </c>
      <c r="AE593" s="6">
        <f ca="1">LOOKUP(AC593,P578:P597,R578:R597)</f>
        <v>0</v>
      </c>
      <c r="AF593" s="6">
        <f ca="1">LOOKUP(AC593,P578:P597,S578:S597)</f>
        <v>0</v>
      </c>
      <c r="AG593" s="6">
        <f ca="1">LOOKUP(AC593,P578:P597,T578:T597)</f>
        <v>0</v>
      </c>
      <c r="AH593" s="6">
        <f ca="1">LOOKUP(AC593,P578:P597,U578:U597)</f>
        <v>0</v>
      </c>
      <c r="AI593" s="6">
        <f ca="1">LOOKUP(AC593,P578:P597,V578:V597)</f>
        <v>0</v>
      </c>
      <c r="AJ593" s="6">
        <f ca="1">LOOKUP(AC593,P578:P597,W578:W597)</f>
        <v>0</v>
      </c>
      <c r="AK593" s="8">
        <f ca="1">LOOKUP(AC593,P578:P597,X578:X597)</f>
        <v>0</v>
      </c>
      <c r="AL593" s="8">
        <f ca="1">LOOKUP(AC593,P578:P597,Y578:Y597)</f>
        <v>0</v>
      </c>
    </row>
    <row r="594" spans="5:38" x14ac:dyDescent="0.25">
      <c r="E594" s="81" t="str">
        <f t="shared" si="419"/>
        <v>Real Valladolid</v>
      </c>
      <c r="F594" s="85">
        <f ca="1">SUMIF(INDIRECT(F577),'1-Configuracion'!E594,INDIRECT(G577))+SUMIF(INDIRECT(H577),'1-Configuracion'!E594,INDIRECT(I577))</f>
        <v>0</v>
      </c>
      <c r="G594" s="6">
        <f ca="1">SUMIF(INDIRECT(F577),'1-Configuracion'!E594,INDIRECT(J577))+SUMIF(INDIRECT(H577),'1-Configuracion'!E594,INDIRECT(J577))</f>
        <v>0</v>
      </c>
      <c r="H594" s="6">
        <f t="shared" ca="1" si="420"/>
        <v>0</v>
      </c>
      <c r="I594" s="6">
        <f t="shared" ca="1" si="421"/>
        <v>0</v>
      </c>
      <c r="J594" s="6">
        <f t="shared" ca="1" si="422"/>
        <v>0</v>
      </c>
      <c r="K594" s="6">
        <f ca="1">SUMIF(INDIRECT(F577),'1-Configuracion'!E594,INDIRECT(K577))+SUMIF(INDIRECT(H577),'1-Configuracion'!E594,INDIRECT(L577))</f>
        <v>0</v>
      </c>
      <c r="L594" s="6">
        <f ca="1">SUMIF(INDIRECT(F577),'1-Configuracion'!E594,INDIRECT(L577))+SUMIF(INDIRECT(H577),'1-Configuracion'!E594,INDIRECT(K577))</f>
        <v>0</v>
      </c>
      <c r="M594" s="100">
        <f t="shared" ca="1" si="423"/>
        <v>0</v>
      </c>
      <c r="N594" s="56">
        <f t="shared" ca="1" si="424"/>
        <v>0</v>
      </c>
      <c r="P594" s="81" t="str">
        <f t="shared" si="425"/>
        <v>Real Valladolid</v>
      </c>
      <c r="Q594" s="85">
        <f t="shared" ca="1" si="426"/>
        <v>0</v>
      </c>
      <c r="R594" s="6">
        <f t="shared" ca="1" si="411"/>
        <v>0</v>
      </c>
      <c r="S594" s="6">
        <f t="shared" ca="1" si="412"/>
        <v>0</v>
      </c>
      <c r="T594" s="6">
        <f t="shared" ca="1" si="413"/>
        <v>0</v>
      </c>
      <c r="U594" s="6">
        <f t="shared" ca="1" si="414"/>
        <v>0</v>
      </c>
      <c r="V594" s="6">
        <f t="shared" ca="1" si="415"/>
        <v>0</v>
      </c>
      <c r="W594" s="6">
        <f t="shared" ca="1" si="416"/>
        <v>0</v>
      </c>
      <c r="X594" s="8">
        <f t="shared" ca="1" si="417"/>
        <v>0</v>
      </c>
      <c r="Y594" s="8">
        <f t="shared" ca="1" si="418"/>
        <v>0</v>
      </c>
      <c r="Z594" s="61" t="e">
        <f ca="1">MATCH(P594,AC578:AC597,0)</f>
        <v>#N/A</v>
      </c>
      <c r="AB594">
        <v>17</v>
      </c>
      <c r="AC594" s="81" t="str">
        <f ca="1">INDEX(P578:P597,MATCH(LARGE(Y578:Y597,AB594),Y578:Y597,0))</f>
        <v>Atlethic Club</v>
      </c>
      <c r="AD594" s="85">
        <f ca="1">LOOKUP(AC594,P578:P597,Q578:Q597)</f>
        <v>0</v>
      </c>
      <c r="AE594" s="6">
        <f ca="1">LOOKUP(AC594,P578:P597,R578:R597)</f>
        <v>0</v>
      </c>
      <c r="AF594" s="6">
        <f ca="1">LOOKUP(AC594,P578:P597,S578:S597)</f>
        <v>0</v>
      </c>
      <c r="AG594" s="6">
        <f ca="1">LOOKUP(AC594,P578:P597,T578:T597)</f>
        <v>0</v>
      </c>
      <c r="AH594" s="6">
        <f ca="1">LOOKUP(AC594,P578:P597,U578:U597)</f>
        <v>0</v>
      </c>
      <c r="AI594" s="6">
        <f ca="1">LOOKUP(AC594,P578:P597,V578:V597)</f>
        <v>0</v>
      </c>
      <c r="AJ594" s="6">
        <f ca="1">LOOKUP(AC594,P578:P597,W578:W597)</f>
        <v>0</v>
      </c>
      <c r="AK594" s="8">
        <f ca="1">LOOKUP(AC594,P578:P597,X578:X597)</f>
        <v>0</v>
      </c>
      <c r="AL594" s="8">
        <f ca="1">LOOKUP(AC594,P578:P597,Y578:Y597)</f>
        <v>0</v>
      </c>
    </row>
    <row r="595" spans="5:38" x14ac:dyDescent="0.25">
      <c r="E595" s="81" t="str">
        <f t="shared" si="419"/>
        <v>Real Zaragoza</v>
      </c>
      <c r="F595" s="85">
        <f ca="1">SUMIF(INDIRECT(F577),'1-Configuracion'!E595,INDIRECT(G577))+SUMIF(INDIRECT(H577),'1-Configuracion'!E595,INDIRECT(I577))</f>
        <v>0</v>
      </c>
      <c r="G595" s="6">
        <f ca="1">SUMIF(INDIRECT(F577),'1-Configuracion'!E595,INDIRECT(J577))+SUMIF(INDIRECT(H577),'1-Configuracion'!E595,INDIRECT(J577))</f>
        <v>0</v>
      </c>
      <c r="H595" s="6">
        <f t="shared" ca="1" si="420"/>
        <v>0</v>
      </c>
      <c r="I595" s="6">
        <f t="shared" ca="1" si="421"/>
        <v>0</v>
      </c>
      <c r="J595" s="6">
        <f t="shared" ca="1" si="422"/>
        <v>0</v>
      </c>
      <c r="K595" s="6">
        <f ca="1">SUMIF(INDIRECT(F577),'1-Configuracion'!E595,INDIRECT(K577))+SUMIF(INDIRECT(H577),'1-Configuracion'!E595,INDIRECT(L577))</f>
        <v>0</v>
      </c>
      <c r="L595" s="6">
        <f ca="1">SUMIF(INDIRECT(F577),'1-Configuracion'!E595,INDIRECT(L577))+SUMIF(INDIRECT(H577),'1-Configuracion'!E595,INDIRECT(K577))</f>
        <v>0</v>
      </c>
      <c r="M595" s="100">
        <f t="shared" ca="1" si="423"/>
        <v>0</v>
      </c>
      <c r="N595" s="56">
        <f t="shared" ca="1" si="424"/>
        <v>0</v>
      </c>
      <c r="P595" s="81" t="str">
        <f t="shared" si="425"/>
        <v>Real Zaragoza</v>
      </c>
      <c r="Q595" s="85">
        <f t="shared" ca="1" si="426"/>
        <v>0</v>
      </c>
      <c r="R595" s="6">
        <f t="shared" ca="1" si="411"/>
        <v>0</v>
      </c>
      <c r="S595" s="6">
        <f t="shared" ca="1" si="412"/>
        <v>0</v>
      </c>
      <c r="T595" s="6">
        <f t="shared" ca="1" si="413"/>
        <v>0</v>
      </c>
      <c r="U595" s="6">
        <f t="shared" ca="1" si="414"/>
        <v>0</v>
      </c>
      <c r="V595" s="6">
        <f t="shared" ca="1" si="415"/>
        <v>0</v>
      </c>
      <c r="W595" s="6">
        <f t="shared" ca="1" si="416"/>
        <v>0</v>
      </c>
      <c r="X595" s="8">
        <f t="shared" ca="1" si="417"/>
        <v>0</v>
      </c>
      <c r="Y595" s="8">
        <f t="shared" ca="1" si="418"/>
        <v>0</v>
      </c>
      <c r="Z595" s="61" t="e">
        <f ca="1">MATCH(P595,AC578:AC597,0)</f>
        <v>#N/A</v>
      </c>
      <c r="AB595">
        <v>18</v>
      </c>
      <c r="AC595" s="81" t="str">
        <f ca="1">INDEX(P578:P597,MATCH(LARGE(Y578:Y597,AB595),Y578:Y597,0))</f>
        <v>Atlethic Club</v>
      </c>
      <c r="AD595" s="85">
        <f ca="1">LOOKUP(AC595,P578:P597,Q578:Q597)</f>
        <v>0</v>
      </c>
      <c r="AE595" s="6">
        <f ca="1">LOOKUP(AC595,P578:P597,R578:R597)</f>
        <v>0</v>
      </c>
      <c r="AF595" s="6">
        <f ca="1">LOOKUP(AC595,P578:P597,S578:S597)</f>
        <v>0</v>
      </c>
      <c r="AG595" s="6">
        <f ca="1">LOOKUP(AC595,P578:P597,T578:T597)</f>
        <v>0</v>
      </c>
      <c r="AH595" s="6">
        <f ca="1">LOOKUP(AC595,P578:P597,U578:U597)</f>
        <v>0</v>
      </c>
      <c r="AI595" s="6">
        <f ca="1">LOOKUP(AC595,P578:P597,V578:V597)</f>
        <v>0</v>
      </c>
      <c r="AJ595" s="6">
        <f ca="1">LOOKUP(AC595,P578:P597,W578:W597)</f>
        <v>0</v>
      </c>
      <c r="AK595" s="8">
        <f ca="1">LOOKUP(AC595,P578:P597,X578:X597)</f>
        <v>0</v>
      </c>
      <c r="AL595" s="8">
        <f ca="1">LOOKUP(AC595,P578:P597,Y578:Y597)</f>
        <v>0</v>
      </c>
    </row>
    <row r="596" spans="5:38" x14ac:dyDescent="0.25">
      <c r="E596" s="81" t="str">
        <f t="shared" si="419"/>
        <v>Sevilla F.C.</v>
      </c>
      <c r="F596" s="85">
        <f ca="1">SUMIF(INDIRECT(F577),'1-Configuracion'!E596,INDIRECT(G577))+SUMIF(INDIRECT(H577),'1-Configuracion'!E596,INDIRECT(I577))</f>
        <v>0</v>
      </c>
      <c r="G596" s="6">
        <f ca="1">SUMIF(INDIRECT(F577),'1-Configuracion'!E596,INDIRECT(J577))+SUMIF(INDIRECT(H577),'1-Configuracion'!E596,INDIRECT(J577))</f>
        <v>0</v>
      </c>
      <c r="H596" s="6">
        <f t="shared" ca="1" si="420"/>
        <v>0</v>
      </c>
      <c r="I596" s="6">
        <f t="shared" ca="1" si="421"/>
        <v>0</v>
      </c>
      <c r="J596" s="6">
        <f t="shared" ca="1" si="422"/>
        <v>0</v>
      </c>
      <c r="K596" s="6">
        <f ca="1">SUMIF(INDIRECT(F577),'1-Configuracion'!E596,INDIRECT(K577))+SUMIF(INDIRECT(H577),'1-Configuracion'!E596,INDIRECT(L577))</f>
        <v>0</v>
      </c>
      <c r="L596" s="6">
        <f ca="1">SUMIF(INDIRECT(F577),'1-Configuracion'!E596,INDIRECT(L577))+SUMIF(INDIRECT(H577),'1-Configuracion'!E596,INDIRECT(K577))</f>
        <v>0</v>
      </c>
      <c r="M596" s="100">
        <f t="shared" ca="1" si="423"/>
        <v>0</v>
      </c>
      <c r="N596" s="56">
        <f t="shared" ca="1" si="424"/>
        <v>0</v>
      </c>
      <c r="P596" s="81" t="str">
        <f t="shared" si="425"/>
        <v>Sevilla F.C.</v>
      </c>
      <c r="Q596" s="85">
        <f t="shared" ca="1" si="426"/>
        <v>0</v>
      </c>
      <c r="R596" s="6">
        <f t="shared" ca="1" si="411"/>
        <v>0</v>
      </c>
      <c r="S596" s="6">
        <f t="shared" ca="1" si="412"/>
        <v>0</v>
      </c>
      <c r="T596" s="6">
        <f t="shared" ca="1" si="413"/>
        <v>0</v>
      </c>
      <c r="U596" s="6">
        <f t="shared" ca="1" si="414"/>
        <v>0</v>
      </c>
      <c r="V596" s="6">
        <f t="shared" ca="1" si="415"/>
        <v>0</v>
      </c>
      <c r="W596" s="6">
        <f t="shared" ca="1" si="416"/>
        <v>0</v>
      </c>
      <c r="X596" s="8">
        <f t="shared" ca="1" si="417"/>
        <v>0</v>
      </c>
      <c r="Y596" s="8">
        <f t="shared" ca="1" si="418"/>
        <v>0</v>
      </c>
      <c r="Z596" s="61" t="e">
        <f ca="1">MATCH(P596,AC578:AC597,0)</f>
        <v>#N/A</v>
      </c>
      <c r="AB596">
        <v>19</v>
      </c>
      <c r="AC596" s="81" t="str">
        <f ca="1">INDEX(P578:P597,MATCH(LARGE(Y578:Y597,AB596),Y578:Y597,0))</f>
        <v>Atlethic Club</v>
      </c>
      <c r="AD596" s="85">
        <f ca="1">LOOKUP(AC596,P578:P597,Q578:Q597)</f>
        <v>0</v>
      </c>
      <c r="AE596" s="6">
        <f ca="1">LOOKUP(AC596,P578:P597,R578:R597)</f>
        <v>0</v>
      </c>
      <c r="AF596" s="6">
        <f ca="1">LOOKUP(AC596,P578:P597,S578:S597)</f>
        <v>0</v>
      </c>
      <c r="AG596" s="6">
        <f ca="1">LOOKUP(AC596,P578:P597,T578:T597)</f>
        <v>0</v>
      </c>
      <c r="AH596" s="6">
        <f ca="1">LOOKUP(AC596,P578:P597,U578:U597)</f>
        <v>0</v>
      </c>
      <c r="AI596" s="6">
        <f ca="1">LOOKUP(AC596,P578:P597,V578:V597)</f>
        <v>0</v>
      </c>
      <c r="AJ596" s="6">
        <f ca="1">LOOKUP(AC596,P578:P597,W578:W597)</f>
        <v>0</v>
      </c>
      <c r="AK596" s="8">
        <f ca="1">LOOKUP(AC596,P578:P597,X578:X597)</f>
        <v>0</v>
      </c>
      <c r="AL596" s="8">
        <f ca="1">LOOKUP(AC596,P578:P597,Y578:Y597)</f>
        <v>0</v>
      </c>
    </row>
    <row r="597" spans="5:38" ht="15.75" thickBot="1" x14ac:dyDescent="0.3">
      <c r="E597" s="82" t="str">
        <f t="shared" si="419"/>
        <v>Valencia C.F.</v>
      </c>
      <c r="F597" s="86">
        <f ca="1">SUMIF(INDIRECT(F577),'1-Configuracion'!E597,INDIRECT(G577))+SUMIF(INDIRECT(H577),'1-Configuracion'!E597,INDIRECT(I577))</f>
        <v>0</v>
      </c>
      <c r="G597" s="34">
        <f ca="1">SUMIF(INDIRECT(F577),'1-Configuracion'!E597,INDIRECT(J577))+SUMIF(INDIRECT(H577),'1-Configuracion'!E597,INDIRECT(J577))</f>
        <v>0</v>
      </c>
      <c r="H597" s="34">
        <f t="shared" ca="1" si="420"/>
        <v>0</v>
      </c>
      <c r="I597" s="34">
        <f t="shared" ca="1" si="421"/>
        <v>0</v>
      </c>
      <c r="J597" s="34">
        <f t="shared" ca="1" si="422"/>
        <v>0</v>
      </c>
      <c r="K597" s="34">
        <f ca="1">SUMIF(INDIRECT(F577),'1-Configuracion'!E597,INDIRECT(K577))+SUMIF(INDIRECT(H577),'1-Configuracion'!E597,INDIRECT(L577))</f>
        <v>0</v>
      </c>
      <c r="L597" s="34">
        <f ca="1">SUMIF(INDIRECT(F577),'1-Configuracion'!E597,INDIRECT(L577))+SUMIF(INDIRECT(H577),'1-Configuracion'!E597,INDIRECT(K577))</f>
        <v>0</v>
      </c>
      <c r="M597" s="101">
        <f t="shared" ca="1" si="423"/>
        <v>0</v>
      </c>
      <c r="N597" s="57">
        <f t="shared" ca="1" si="424"/>
        <v>0</v>
      </c>
      <c r="P597" s="82" t="str">
        <f t="shared" si="425"/>
        <v>Valencia C.F.</v>
      </c>
      <c r="Q597" s="86">
        <f t="shared" ca="1" si="426"/>
        <v>0</v>
      </c>
      <c r="R597" s="34">
        <f t="shared" ca="1" si="411"/>
        <v>0</v>
      </c>
      <c r="S597" s="34">
        <f t="shared" ca="1" si="412"/>
        <v>0</v>
      </c>
      <c r="T597" s="34">
        <f t="shared" ca="1" si="413"/>
        <v>0</v>
      </c>
      <c r="U597" s="34">
        <f t="shared" ca="1" si="414"/>
        <v>0</v>
      </c>
      <c r="V597" s="34">
        <f t="shared" ca="1" si="415"/>
        <v>0</v>
      </c>
      <c r="W597" s="34">
        <f t="shared" ca="1" si="416"/>
        <v>0</v>
      </c>
      <c r="X597" s="37">
        <f t="shared" ca="1" si="417"/>
        <v>0</v>
      </c>
      <c r="Y597" s="37">
        <f t="shared" ca="1" si="418"/>
        <v>0</v>
      </c>
      <c r="Z597" s="61" t="e">
        <f ca="1">MATCH(P597,AC578:AC597,0)</f>
        <v>#N/A</v>
      </c>
      <c r="AB597">
        <v>20</v>
      </c>
      <c r="AC597" s="82" t="str">
        <f ca="1">INDEX(P578:P597,MATCH(LARGE(Y578:Y597,AB597),Y578:Y597,0))</f>
        <v>Atlethic Club</v>
      </c>
      <c r="AD597" s="86">
        <f ca="1">LOOKUP(AC597,P578:P597,Q578:Q597)</f>
        <v>0</v>
      </c>
      <c r="AE597" s="34">
        <f ca="1">LOOKUP(AC597,P578:P597,R578:R597)</f>
        <v>0</v>
      </c>
      <c r="AF597" s="34">
        <f ca="1">LOOKUP(AC597,P578:P597,S578:S597)</f>
        <v>0</v>
      </c>
      <c r="AG597" s="34">
        <f ca="1">LOOKUP(AC597,P578:P597,T578:T597)</f>
        <v>0</v>
      </c>
      <c r="AH597" s="34">
        <f ca="1">LOOKUP(AC597,P578:P597,U578:U597)</f>
        <v>0</v>
      </c>
      <c r="AI597" s="34">
        <f ca="1">LOOKUP(AC597,P578:P597,V578:V597)</f>
        <v>0</v>
      </c>
      <c r="AJ597" s="34">
        <f ca="1">LOOKUP(AC597,P578:P597,W578:W597)</f>
        <v>0</v>
      </c>
      <c r="AK597" s="37">
        <f ca="1">LOOKUP(AC597,P578:P597,X578:X597)</f>
        <v>0</v>
      </c>
      <c r="AL597" s="37">
        <f ca="1">LOOKUP(AC597,P578:P597,Y578:Y597)</f>
        <v>0</v>
      </c>
    </row>
    <row r="598" spans="5:38" ht="15.75" thickBot="1" x14ac:dyDescent="0.3"/>
    <row r="599" spans="5:38" ht="15.75" thickBot="1" x14ac:dyDescent="0.3">
      <c r="E599" s="88">
        <v>27</v>
      </c>
      <c r="F599" s="95" t="s">
        <v>21</v>
      </c>
      <c r="G599" s="95" t="s">
        <v>22</v>
      </c>
      <c r="H599" s="95" t="s">
        <v>23</v>
      </c>
      <c r="I599" s="95" t="s">
        <v>24</v>
      </c>
      <c r="J599" s="95" t="s">
        <v>25</v>
      </c>
      <c r="K599" s="95" t="s">
        <v>26</v>
      </c>
      <c r="L599" s="95" t="s">
        <v>27</v>
      </c>
      <c r="M599" s="96" t="s">
        <v>135</v>
      </c>
      <c r="N599" s="98" t="s">
        <v>136</v>
      </c>
      <c r="P599" s="88">
        <f>E599</f>
        <v>27</v>
      </c>
      <c r="Q599" s="89" t="s">
        <v>21</v>
      </c>
      <c r="R599" s="87" t="s">
        <v>22</v>
      </c>
      <c r="S599" s="83" t="s">
        <v>23</v>
      </c>
      <c r="T599" s="83" t="s">
        <v>24</v>
      </c>
      <c r="U599" s="83" t="s">
        <v>25</v>
      </c>
      <c r="V599" s="83" t="s">
        <v>26</v>
      </c>
      <c r="W599" s="83" t="s">
        <v>27</v>
      </c>
      <c r="X599" s="84" t="s">
        <v>135</v>
      </c>
      <c r="Y599" s="84" t="s">
        <v>136</v>
      </c>
      <c r="AC599" s="88">
        <f>P599</f>
        <v>27</v>
      </c>
      <c r="AD599" s="89" t="s">
        <v>21</v>
      </c>
      <c r="AE599" s="87" t="s">
        <v>22</v>
      </c>
      <c r="AF599" s="83" t="s">
        <v>23</v>
      </c>
      <c r="AG599" s="83" t="s">
        <v>24</v>
      </c>
      <c r="AH599" s="83" t="s">
        <v>25</v>
      </c>
      <c r="AI599" s="83" t="s">
        <v>26</v>
      </c>
      <c r="AJ599" s="83" t="s">
        <v>27</v>
      </c>
      <c r="AK599" s="84" t="s">
        <v>135</v>
      </c>
      <c r="AL599" s="84" t="s">
        <v>136</v>
      </c>
    </row>
    <row r="600" spans="5:38" ht="15.75" thickBot="1" x14ac:dyDescent="0.3">
      <c r="E600" s="91"/>
      <c r="F600" s="93" t="str">
        <f>'1-Rangos'!C27</f>
        <v>'1-Jornadas'!AC92:AC101</v>
      </c>
      <c r="G600" s="93" t="str">
        <f>'1-Rangos'!D27</f>
        <v>'1-Jornadas'!AA92:AA101</v>
      </c>
      <c r="H600" s="93" t="str">
        <f>'1-Rangos'!E27</f>
        <v>'1-Jornadas'!AF92:AF101</v>
      </c>
      <c r="I600" s="93" t="str">
        <f>'1-Rangos'!F27</f>
        <v>'1-Jornadas'!AH92:AH101</v>
      </c>
      <c r="J600" s="93" t="str">
        <f>'1-Rangos'!G27</f>
        <v>'1-Jornadas'!Z92:Z101</v>
      </c>
      <c r="K600" s="93" t="str">
        <f>'1-Rangos'!H27</f>
        <v>'1-Jornadas'!AD92:AD101</v>
      </c>
      <c r="L600" s="93" t="str">
        <f>'1-Rangos'!I27</f>
        <v>'1-Jornadas'!AE92:AE101</v>
      </c>
      <c r="M600" s="91"/>
      <c r="N600" s="91"/>
    </row>
    <row r="601" spans="5:38" x14ac:dyDescent="0.25">
      <c r="E601" s="81" t="str">
        <f>E578</f>
        <v>Atlethic Club</v>
      </c>
      <c r="F601" s="97">
        <f ca="1">SUMIF(INDIRECT(F600),'1-Configuracion'!E601,INDIRECT(G600))+SUMIF(INDIRECT(H600),'1-Configuracion'!E601,INDIRECT(I600))</f>
        <v>0</v>
      </c>
      <c r="G601" s="94">
        <f ca="1">SUMIF(INDIRECT(F600),'1-Configuracion'!E601,INDIRECT(J600))+SUMIF(INDIRECT(H600),'1-Configuracion'!E601,INDIRECT(J600))</f>
        <v>0</v>
      </c>
      <c r="H601" s="94">
        <f ca="1">IF(G601&gt;0,IF(F601=3,1,0),0)</f>
        <v>0</v>
      </c>
      <c r="I601" s="94">
        <f ca="1">IF(G601&gt;0,IF(F601=1,1,0),0)</f>
        <v>0</v>
      </c>
      <c r="J601" s="94">
        <f ca="1">IF(G601&gt;0,IF(F601=0,1,0),0)</f>
        <v>0</v>
      </c>
      <c r="K601" s="94">
        <f ca="1">SUMIF(INDIRECT(F600),'1-Configuracion'!E601,INDIRECT(K600))+SUMIF(INDIRECT(H600),'1-Configuracion'!E601,INDIRECT(L600))</f>
        <v>0</v>
      </c>
      <c r="L601" s="94">
        <f ca="1">SUMIF(INDIRECT(F600),'1-Configuracion'!E601,INDIRECT(L600))+SUMIF(INDIRECT(H600),'1-Configuracion'!E601,INDIRECT(K600))</f>
        <v>0</v>
      </c>
      <c r="M601" s="99">
        <f ca="1">K601-L601</f>
        <v>0</v>
      </c>
      <c r="N601" s="102">
        <f ca="1">F601*1000+M601*100+K601</f>
        <v>0</v>
      </c>
      <c r="P601" s="81" t="str">
        <f>E601</f>
        <v>Atlethic Club</v>
      </c>
      <c r="Q601" s="85">
        <f ca="1">F601+Q578</f>
        <v>0</v>
      </c>
      <c r="R601" s="6">
        <f t="shared" ref="R601:R620" ca="1" si="427">G601+R578</f>
        <v>0</v>
      </c>
      <c r="S601" s="6">
        <f t="shared" ref="S601:S620" ca="1" si="428">H601+S578</f>
        <v>0</v>
      </c>
      <c r="T601" s="6">
        <f t="shared" ref="T601:T620" ca="1" si="429">I601+T578</f>
        <v>0</v>
      </c>
      <c r="U601" s="6">
        <f t="shared" ref="U601:U620" ca="1" si="430">J601+U578</f>
        <v>0</v>
      </c>
      <c r="V601" s="6">
        <f t="shared" ref="V601:V620" ca="1" si="431">K601+V578</f>
        <v>0</v>
      </c>
      <c r="W601" s="6">
        <f t="shared" ref="W601:W620" ca="1" si="432">L601+W578</f>
        <v>0</v>
      </c>
      <c r="X601" s="8">
        <f t="shared" ref="X601:X620" ca="1" si="433">M601+X578</f>
        <v>0</v>
      </c>
      <c r="Y601" s="8">
        <f t="shared" ref="Y601:Y620" ca="1" si="434">N601+Y578</f>
        <v>0</v>
      </c>
      <c r="Z601" s="61">
        <f ca="1">MATCH(P601,AC601:AC620,0)</f>
        <v>1</v>
      </c>
      <c r="AB601">
        <v>1</v>
      </c>
      <c r="AC601" s="81" t="str">
        <f ca="1">INDEX(P601:P620,MATCH(LARGE(Y601:Y620,AB601),Y601:Y620,0))</f>
        <v>Atlethic Club</v>
      </c>
      <c r="AD601" s="85">
        <f ca="1">LOOKUP(AC601,P601:P620,Q601:Q620)</f>
        <v>0</v>
      </c>
      <c r="AE601" s="6">
        <f ca="1">LOOKUP(AC601,P601:P620,R601:R620)</f>
        <v>0</v>
      </c>
      <c r="AF601" s="6">
        <f ca="1">LOOKUP(AC601,P601:P620,S601:S620)</f>
        <v>0</v>
      </c>
      <c r="AG601" s="6">
        <f ca="1">LOOKUP(AC601,P601:P620,T601:T620)</f>
        <v>0</v>
      </c>
      <c r="AH601" s="6">
        <f ca="1">LOOKUP(AC601,P601:P620,U601:U620)</f>
        <v>0</v>
      </c>
      <c r="AI601" s="6">
        <f ca="1">LOOKUP(AC601,P601:P620,V601:V620)</f>
        <v>0</v>
      </c>
      <c r="AJ601" s="6">
        <f ca="1">LOOKUP(AC601,P601:P620,W601:W620)</f>
        <v>0</v>
      </c>
      <c r="AK601" s="8">
        <f ca="1">LOOKUP(AC601,P601:P620,X601:X620)</f>
        <v>0</v>
      </c>
      <c r="AL601" s="8">
        <f ca="1">LOOKUP(AC601,P601:P620,Y601:Y620)</f>
        <v>0</v>
      </c>
    </row>
    <row r="602" spans="5:38" x14ac:dyDescent="0.25">
      <c r="E602" s="81" t="str">
        <f t="shared" ref="E602:E620" si="435">E579</f>
        <v>Atlético Madrid</v>
      </c>
      <c r="F602" s="85">
        <f ca="1">SUMIF(INDIRECT(F600),'1-Configuracion'!E602,INDIRECT(G600))+SUMIF(INDIRECT(H600),'1-Configuracion'!E602,INDIRECT(I600))</f>
        <v>0</v>
      </c>
      <c r="G602" s="6">
        <f ca="1">SUMIF(INDIRECT(F600),'1-Configuracion'!E602,INDIRECT(J600))+SUMIF(INDIRECT(H600),'1-Configuracion'!E602,INDIRECT(J600))</f>
        <v>0</v>
      </c>
      <c r="H602" s="6">
        <f t="shared" ref="H602:H620" ca="1" si="436">IF(G602&gt;0,IF(F602=3,1,0),0)</f>
        <v>0</v>
      </c>
      <c r="I602" s="6">
        <f t="shared" ref="I602:I620" ca="1" si="437">IF(G602&gt;0,IF(F602=1,1,0),0)</f>
        <v>0</v>
      </c>
      <c r="J602" s="6">
        <f t="shared" ref="J602:J620" ca="1" si="438">IF(G602&gt;0,IF(F602=0,1,0),0)</f>
        <v>0</v>
      </c>
      <c r="K602" s="6">
        <f ca="1">SUMIF(INDIRECT(F600),'1-Configuracion'!E602,INDIRECT(K600))+SUMIF(INDIRECT(H600),'1-Configuracion'!E602,INDIRECT(L600))</f>
        <v>0</v>
      </c>
      <c r="L602" s="6">
        <f ca="1">SUMIF(INDIRECT(F600),'1-Configuracion'!E602,INDIRECT(L600))+SUMIF(INDIRECT(H600),'1-Configuracion'!E602,INDIRECT(K600))</f>
        <v>0</v>
      </c>
      <c r="M602" s="100">
        <f t="shared" ref="M602:M620" ca="1" si="439">K602-L602</f>
        <v>0</v>
      </c>
      <c r="N602" s="56">
        <f t="shared" ref="N602:N620" ca="1" si="440">F602*1000+M602*100+K602</f>
        <v>0</v>
      </c>
      <c r="P602" s="81" t="str">
        <f t="shared" ref="P602:P620" si="441">E602</f>
        <v>Atlético Madrid</v>
      </c>
      <c r="Q602" s="85">
        <f t="shared" ref="Q602:Q620" ca="1" si="442">F602+Q579</f>
        <v>0</v>
      </c>
      <c r="R602" s="6">
        <f t="shared" ca="1" si="427"/>
        <v>0</v>
      </c>
      <c r="S602" s="6">
        <f t="shared" ca="1" si="428"/>
        <v>0</v>
      </c>
      <c r="T602" s="6">
        <f t="shared" ca="1" si="429"/>
        <v>0</v>
      </c>
      <c r="U602" s="6">
        <f t="shared" ca="1" si="430"/>
        <v>0</v>
      </c>
      <c r="V602" s="6">
        <f t="shared" ca="1" si="431"/>
        <v>0</v>
      </c>
      <c r="W602" s="6">
        <f t="shared" ca="1" si="432"/>
        <v>0</v>
      </c>
      <c r="X602" s="8">
        <f t="shared" ca="1" si="433"/>
        <v>0</v>
      </c>
      <c r="Y602" s="8">
        <f t="shared" ca="1" si="434"/>
        <v>0</v>
      </c>
      <c r="Z602" s="61" t="e">
        <f ca="1">MATCH(P602,AC601:AC620,0)</f>
        <v>#N/A</v>
      </c>
      <c r="AB602">
        <v>2</v>
      </c>
      <c r="AC602" s="81" t="str">
        <f ca="1">INDEX(P601:P620,MATCH(LARGE(Y601:Y620,AB602),Y601:Y620,0))</f>
        <v>Atlethic Club</v>
      </c>
      <c r="AD602" s="85">
        <f ca="1">LOOKUP(AC602,P601:P620,Q601:Q620)</f>
        <v>0</v>
      </c>
      <c r="AE602" s="6">
        <f ca="1">LOOKUP(AC602,P601:P620,R601:R620)</f>
        <v>0</v>
      </c>
      <c r="AF602" s="6">
        <f ca="1">LOOKUP(AC602,P601:P620,S601:S620)</f>
        <v>0</v>
      </c>
      <c r="AG602" s="6">
        <f ca="1">LOOKUP(AC602,P601:P620,T601:T620)</f>
        <v>0</v>
      </c>
      <c r="AH602" s="6">
        <f ca="1">LOOKUP(AC602,P601:P620,U601:U620)</f>
        <v>0</v>
      </c>
      <c r="AI602" s="6">
        <f ca="1">LOOKUP(AC602,P601:P620,V601:V620)</f>
        <v>0</v>
      </c>
      <c r="AJ602" s="6">
        <f ca="1">LOOKUP(AC602,P601:P620,W601:W620)</f>
        <v>0</v>
      </c>
      <c r="AK602" s="8">
        <f ca="1">LOOKUP(AC602,P601:P620,X601:X620)</f>
        <v>0</v>
      </c>
      <c r="AL602" s="8">
        <f ca="1">LOOKUP(AC602,P601:P620,Y601:Y620)</f>
        <v>0</v>
      </c>
    </row>
    <row r="603" spans="5:38" x14ac:dyDescent="0.25">
      <c r="E603" s="81" t="str">
        <f t="shared" si="435"/>
        <v>C.A. Osasuna</v>
      </c>
      <c r="F603" s="85">
        <f ca="1">SUMIF(INDIRECT(F600),'1-Configuracion'!E603,INDIRECT(G600))+SUMIF(INDIRECT(H600),'1-Configuracion'!E603,INDIRECT(I600))</f>
        <v>0</v>
      </c>
      <c r="G603" s="6">
        <f ca="1">SUMIF(INDIRECT(F600),'1-Configuracion'!E603,INDIRECT(J600))+SUMIF(INDIRECT(H600),'1-Configuracion'!E603,INDIRECT(J600))</f>
        <v>0</v>
      </c>
      <c r="H603" s="6">
        <f t="shared" ca="1" si="436"/>
        <v>0</v>
      </c>
      <c r="I603" s="6">
        <f t="shared" ca="1" si="437"/>
        <v>0</v>
      </c>
      <c r="J603" s="6">
        <f t="shared" ca="1" si="438"/>
        <v>0</v>
      </c>
      <c r="K603" s="6">
        <f ca="1">SUMIF(INDIRECT(F600),'1-Configuracion'!E603,INDIRECT(K600))+SUMIF(INDIRECT(H600),'1-Configuracion'!E603,INDIRECT(L600))</f>
        <v>0</v>
      </c>
      <c r="L603" s="6">
        <f ca="1">SUMIF(INDIRECT(F600),'1-Configuracion'!E603,INDIRECT(L600))+SUMIF(INDIRECT(H600),'1-Configuracion'!E603,INDIRECT(K600))</f>
        <v>0</v>
      </c>
      <c r="M603" s="100">
        <f t="shared" ca="1" si="439"/>
        <v>0</v>
      </c>
      <c r="N603" s="56">
        <f t="shared" ca="1" si="440"/>
        <v>0</v>
      </c>
      <c r="P603" s="81" t="str">
        <f t="shared" si="441"/>
        <v>C.A. Osasuna</v>
      </c>
      <c r="Q603" s="85">
        <f t="shared" ca="1" si="442"/>
        <v>0</v>
      </c>
      <c r="R603" s="6">
        <f t="shared" ca="1" si="427"/>
        <v>0</v>
      </c>
      <c r="S603" s="6">
        <f t="shared" ca="1" si="428"/>
        <v>0</v>
      </c>
      <c r="T603" s="6">
        <f t="shared" ca="1" si="429"/>
        <v>0</v>
      </c>
      <c r="U603" s="6">
        <f t="shared" ca="1" si="430"/>
        <v>0</v>
      </c>
      <c r="V603" s="6">
        <f t="shared" ca="1" si="431"/>
        <v>0</v>
      </c>
      <c r="W603" s="6">
        <f t="shared" ca="1" si="432"/>
        <v>0</v>
      </c>
      <c r="X603" s="8">
        <f t="shared" ca="1" si="433"/>
        <v>0</v>
      </c>
      <c r="Y603" s="8">
        <f t="shared" ca="1" si="434"/>
        <v>0</v>
      </c>
      <c r="Z603" s="61" t="e">
        <f ca="1">MATCH(P603,AC601:AC620,0)</f>
        <v>#N/A</v>
      </c>
      <c r="AB603">
        <v>3</v>
      </c>
      <c r="AC603" s="81" t="str">
        <f ca="1">INDEX(P601:P620,MATCH(LARGE(Y601:Y620,AB603),Y601:Y620,0))</f>
        <v>Atlethic Club</v>
      </c>
      <c r="AD603" s="85">
        <f ca="1">LOOKUP(AC603,P601:P620,Q601:Q620)</f>
        <v>0</v>
      </c>
      <c r="AE603" s="6">
        <f ca="1">LOOKUP(AC603,P601:P620,R601:R620)</f>
        <v>0</v>
      </c>
      <c r="AF603" s="6">
        <f ca="1">LOOKUP(AC603,P601:P620,S601:S620)</f>
        <v>0</v>
      </c>
      <c r="AG603" s="6">
        <f ca="1">LOOKUP(AC603,P601:P620,T601:T620)</f>
        <v>0</v>
      </c>
      <c r="AH603" s="6">
        <f ca="1">LOOKUP(AC603,P601:P620,U601:U620)</f>
        <v>0</v>
      </c>
      <c r="AI603" s="6">
        <f ca="1">LOOKUP(AC603,P601:P620,V601:V620)</f>
        <v>0</v>
      </c>
      <c r="AJ603" s="6">
        <f ca="1">LOOKUP(AC603,P601:P620,W601:W620)</f>
        <v>0</v>
      </c>
      <c r="AK603" s="8">
        <f ca="1">LOOKUP(AC603,P601:P620,X601:X620)</f>
        <v>0</v>
      </c>
      <c r="AL603" s="8">
        <f ca="1">LOOKUP(AC603,P601:P620,Y601:Y620)</f>
        <v>0</v>
      </c>
    </row>
    <row r="604" spans="5:38" x14ac:dyDescent="0.25">
      <c r="E604" s="81" t="str">
        <f t="shared" si="435"/>
        <v>Celta de Vigo</v>
      </c>
      <c r="F604" s="85">
        <f ca="1">SUMIF(INDIRECT(F600),'1-Configuracion'!E604,INDIRECT(G600))+SUMIF(INDIRECT(H600),'1-Configuracion'!E604,INDIRECT(I600))</f>
        <v>0</v>
      </c>
      <c r="G604" s="6">
        <f ca="1">SUMIF(INDIRECT(F600),'1-Configuracion'!E604,INDIRECT(J600))+SUMIF(INDIRECT(H600),'1-Configuracion'!E604,INDIRECT(J600))</f>
        <v>0</v>
      </c>
      <c r="H604" s="6">
        <f t="shared" ca="1" si="436"/>
        <v>0</v>
      </c>
      <c r="I604" s="6">
        <f t="shared" ca="1" si="437"/>
        <v>0</v>
      </c>
      <c r="J604" s="6">
        <f t="shared" ca="1" si="438"/>
        <v>0</v>
      </c>
      <c r="K604" s="6">
        <f ca="1">SUMIF(INDIRECT(F600),'1-Configuracion'!E604,INDIRECT(K600))+SUMIF(INDIRECT(H600),'1-Configuracion'!E604,INDIRECT(L600))</f>
        <v>0</v>
      </c>
      <c r="L604" s="6">
        <f ca="1">SUMIF(INDIRECT(F600),'1-Configuracion'!E604,INDIRECT(L600))+SUMIF(INDIRECT(H600),'1-Configuracion'!E604,INDIRECT(K600))</f>
        <v>0</v>
      </c>
      <c r="M604" s="100">
        <f t="shared" ca="1" si="439"/>
        <v>0</v>
      </c>
      <c r="N604" s="56">
        <f t="shared" ca="1" si="440"/>
        <v>0</v>
      </c>
      <c r="P604" s="81" t="str">
        <f t="shared" si="441"/>
        <v>Celta de Vigo</v>
      </c>
      <c r="Q604" s="85">
        <f t="shared" ca="1" si="442"/>
        <v>0</v>
      </c>
      <c r="R604" s="6">
        <f t="shared" ca="1" si="427"/>
        <v>0</v>
      </c>
      <c r="S604" s="6">
        <f t="shared" ca="1" si="428"/>
        <v>0</v>
      </c>
      <c r="T604" s="6">
        <f t="shared" ca="1" si="429"/>
        <v>0</v>
      </c>
      <c r="U604" s="6">
        <f t="shared" ca="1" si="430"/>
        <v>0</v>
      </c>
      <c r="V604" s="6">
        <f t="shared" ca="1" si="431"/>
        <v>0</v>
      </c>
      <c r="W604" s="6">
        <f t="shared" ca="1" si="432"/>
        <v>0</v>
      </c>
      <c r="X604" s="8">
        <f t="shared" ca="1" si="433"/>
        <v>0</v>
      </c>
      <c r="Y604" s="8">
        <f t="shared" ca="1" si="434"/>
        <v>0</v>
      </c>
      <c r="Z604" s="61" t="e">
        <f ca="1">MATCH(P604,AC601:AC620,0)</f>
        <v>#N/A</v>
      </c>
      <c r="AB604">
        <v>4</v>
      </c>
      <c r="AC604" s="81" t="str">
        <f ca="1">INDEX(P601:P620,MATCH(LARGE(Y601:Y620,AB604),Y601:Y620,0))</f>
        <v>Atlethic Club</v>
      </c>
      <c r="AD604" s="85">
        <f ca="1">LOOKUP(AC604,P601:P620,Q601:Q620)</f>
        <v>0</v>
      </c>
      <c r="AE604" s="6">
        <f ca="1">LOOKUP(AC604,P601:P620,R601:R620)</f>
        <v>0</v>
      </c>
      <c r="AF604" s="6">
        <f ca="1">LOOKUP(AC604,P601:P620,S601:S620)</f>
        <v>0</v>
      </c>
      <c r="AG604" s="6">
        <f ca="1">LOOKUP(AC604,P601:P620,T601:T620)</f>
        <v>0</v>
      </c>
      <c r="AH604" s="6">
        <f ca="1">LOOKUP(AC604,P601:P620,U601:U620)</f>
        <v>0</v>
      </c>
      <c r="AI604" s="6">
        <f ca="1">LOOKUP(AC604,P601:P620,V601:V620)</f>
        <v>0</v>
      </c>
      <c r="AJ604" s="6">
        <f ca="1">LOOKUP(AC604,P601:P620,W601:W620)</f>
        <v>0</v>
      </c>
      <c r="AK604" s="8">
        <f ca="1">LOOKUP(AC604,P601:P620,X601:X620)</f>
        <v>0</v>
      </c>
      <c r="AL604" s="8">
        <f ca="1">LOOKUP(AC604,P601:P620,Y601:Y620)</f>
        <v>0</v>
      </c>
    </row>
    <row r="605" spans="5:38" x14ac:dyDescent="0.25">
      <c r="E605" s="81" t="str">
        <f t="shared" si="435"/>
        <v>Deportivo de la Coruña</v>
      </c>
      <c r="F605" s="85">
        <f ca="1">SUMIF(INDIRECT(F600),'1-Configuracion'!E605,INDIRECT(G600))+SUMIF(INDIRECT(H600),'1-Configuracion'!E605,INDIRECT(I600))</f>
        <v>0</v>
      </c>
      <c r="G605" s="6">
        <f ca="1">SUMIF(INDIRECT(F600),'1-Configuracion'!E605,INDIRECT(J600))+SUMIF(INDIRECT(H600),'1-Configuracion'!E605,INDIRECT(J600))</f>
        <v>0</v>
      </c>
      <c r="H605" s="6">
        <f t="shared" ca="1" si="436"/>
        <v>0</v>
      </c>
      <c r="I605" s="6">
        <f t="shared" ca="1" si="437"/>
        <v>0</v>
      </c>
      <c r="J605" s="6">
        <f t="shared" ca="1" si="438"/>
        <v>0</v>
      </c>
      <c r="K605" s="6">
        <f ca="1">SUMIF(INDIRECT(F600),'1-Configuracion'!E605,INDIRECT(K600))+SUMIF(INDIRECT(H600),'1-Configuracion'!E605,INDIRECT(L600))</f>
        <v>0</v>
      </c>
      <c r="L605" s="6">
        <f ca="1">SUMIF(INDIRECT(F600),'1-Configuracion'!E605,INDIRECT(L600))+SUMIF(INDIRECT(H600),'1-Configuracion'!E605,INDIRECT(K600))</f>
        <v>0</v>
      </c>
      <c r="M605" s="100">
        <f t="shared" ca="1" si="439"/>
        <v>0</v>
      </c>
      <c r="N605" s="56">
        <f t="shared" ca="1" si="440"/>
        <v>0</v>
      </c>
      <c r="P605" s="81" t="str">
        <f t="shared" si="441"/>
        <v>Deportivo de la Coruña</v>
      </c>
      <c r="Q605" s="85">
        <f t="shared" ca="1" si="442"/>
        <v>0</v>
      </c>
      <c r="R605" s="6">
        <f t="shared" ca="1" si="427"/>
        <v>0</v>
      </c>
      <c r="S605" s="6">
        <f t="shared" ca="1" si="428"/>
        <v>0</v>
      </c>
      <c r="T605" s="6">
        <f t="shared" ca="1" si="429"/>
        <v>0</v>
      </c>
      <c r="U605" s="6">
        <f t="shared" ca="1" si="430"/>
        <v>0</v>
      </c>
      <c r="V605" s="6">
        <f t="shared" ca="1" si="431"/>
        <v>0</v>
      </c>
      <c r="W605" s="6">
        <f t="shared" ca="1" si="432"/>
        <v>0</v>
      </c>
      <c r="X605" s="8">
        <f t="shared" ca="1" si="433"/>
        <v>0</v>
      </c>
      <c r="Y605" s="8">
        <f t="shared" ca="1" si="434"/>
        <v>0</v>
      </c>
      <c r="Z605" s="61" t="e">
        <f ca="1">MATCH(P605,AC601:AC620,0)</f>
        <v>#N/A</v>
      </c>
      <c r="AB605">
        <v>5</v>
      </c>
      <c r="AC605" s="81" t="str">
        <f ca="1">INDEX(P601:P620,MATCH(LARGE(Y601:Y620,AB605),Y601:Y620,0))</f>
        <v>Atlethic Club</v>
      </c>
      <c r="AD605" s="85">
        <f ca="1">LOOKUP(AC605,P601:P620,Q601:Q620)</f>
        <v>0</v>
      </c>
      <c r="AE605" s="6">
        <f ca="1">LOOKUP(AC605,P601:P620,R601:R620)</f>
        <v>0</v>
      </c>
      <c r="AF605" s="6">
        <f ca="1">LOOKUP(AC605,P601:P620,S601:S620)</f>
        <v>0</v>
      </c>
      <c r="AG605" s="6">
        <f ca="1">LOOKUP(AC605,P601:P620,T601:T620)</f>
        <v>0</v>
      </c>
      <c r="AH605" s="6">
        <f ca="1">LOOKUP(AC605,P601:P620,U601:U620)</f>
        <v>0</v>
      </c>
      <c r="AI605" s="6">
        <f ca="1">LOOKUP(AC605,P601:P620,V601:V620)</f>
        <v>0</v>
      </c>
      <c r="AJ605" s="6">
        <f ca="1">LOOKUP(AC605,P601:P620,W601:W620)</f>
        <v>0</v>
      </c>
      <c r="AK605" s="8">
        <f ca="1">LOOKUP(AC605,P601:P620,X601:X620)</f>
        <v>0</v>
      </c>
      <c r="AL605" s="8">
        <f ca="1">LOOKUP(AC605,P601:P620,Y601:Y620)</f>
        <v>0</v>
      </c>
    </row>
    <row r="606" spans="5:38" x14ac:dyDescent="0.25">
      <c r="E606" s="81" t="str">
        <f t="shared" si="435"/>
        <v>F.C. Barcelona</v>
      </c>
      <c r="F606" s="85">
        <f ca="1">SUMIF(INDIRECT(F600),'1-Configuracion'!E606,INDIRECT(G600))+SUMIF(INDIRECT(H600),'1-Configuracion'!E606,INDIRECT(I600))</f>
        <v>0</v>
      </c>
      <c r="G606" s="6">
        <f ca="1">SUMIF(INDIRECT(F600),'1-Configuracion'!E606,INDIRECT(J600))+SUMIF(INDIRECT(H600),'1-Configuracion'!E606,INDIRECT(J600))</f>
        <v>0</v>
      </c>
      <c r="H606" s="6">
        <f t="shared" ca="1" si="436"/>
        <v>0</v>
      </c>
      <c r="I606" s="6">
        <f t="shared" ca="1" si="437"/>
        <v>0</v>
      </c>
      <c r="J606" s="6">
        <f t="shared" ca="1" si="438"/>
        <v>0</v>
      </c>
      <c r="K606" s="6">
        <f ca="1">SUMIF(INDIRECT(F600),'1-Configuracion'!E606,INDIRECT(K600))+SUMIF(INDIRECT(H600),'1-Configuracion'!E606,INDIRECT(L600))</f>
        <v>0</v>
      </c>
      <c r="L606" s="6">
        <f ca="1">SUMIF(INDIRECT(F600),'1-Configuracion'!E606,INDIRECT(L600))+SUMIF(INDIRECT(H600),'1-Configuracion'!E606,INDIRECT(K600))</f>
        <v>0</v>
      </c>
      <c r="M606" s="100">
        <f t="shared" ca="1" si="439"/>
        <v>0</v>
      </c>
      <c r="N606" s="56">
        <f t="shared" ca="1" si="440"/>
        <v>0</v>
      </c>
      <c r="P606" s="81" t="str">
        <f t="shared" si="441"/>
        <v>F.C. Barcelona</v>
      </c>
      <c r="Q606" s="85">
        <f t="shared" ca="1" si="442"/>
        <v>0</v>
      </c>
      <c r="R606" s="6">
        <f t="shared" ca="1" si="427"/>
        <v>0</v>
      </c>
      <c r="S606" s="6">
        <f t="shared" ca="1" si="428"/>
        <v>0</v>
      </c>
      <c r="T606" s="6">
        <f t="shared" ca="1" si="429"/>
        <v>0</v>
      </c>
      <c r="U606" s="6">
        <f t="shared" ca="1" si="430"/>
        <v>0</v>
      </c>
      <c r="V606" s="6">
        <f t="shared" ca="1" si="431"/>
        <v>0</v>
      </c>
      <c r="W606" s="6">
        <f t="shared" ca="1" si="432"/>
        <v>0</v>
      </c>
      <c r="X606" s="8">
        <f t="shared" ca="1" si="433"/>
        <v>0</v>
      </c>
      <c r="Y606" s="8">
        <f t="shared" ca="1" si="434"/>
        <v>0</v>
      </c>
      <c r="Z606" s="61" t="e">
        <f ca="1">MATCH(P606,AC601:AC620,0)</f>
        <v>#N/A</v>
      </c>
      <c r="AB606">
        <v>6</v>
      </c>
      <c r="AC606" s="81" t="str">
        <f ca="1">INDEX(P601:P620,MATCH(LARGE(Y601:Y620,AB606),Y601:Y620,0))</f>
        <v>Atlethic Club</v>
      </c>
      <c r="AD606" s="85">
        <f ca="1">LOOKUP(AC606,P601:P620,Q601:Q620)</f>
        <v>0</v>
      </c>
      <c r="AE606" s="6">
        <f ca="1">LOOKUP(AC606,P601:P620,R601:R620)</f>
        <v>0</v>
      </c>
      <c r="AF606" s="6">
        <f ca="1">LOOKUP(AC606,P601:P620,S601:S620)</f>
        <v>0</v>
      </c>
      <c r="AG606" s="6">
        <f ca="1">LOOKUP(AC606,P601:P620,T601:T620)</f>
        <v>0</v>
      </c>
      <c r="AH606" s="6">
        <f ca="1">LOOKUP(AC606,P601:P620,U601:U620)</f>
        <v>0</v>
      </c>
      <c r="AI606" s="6">
        <f ca="1">LOOKUP(AC606,P601:P620,V601:V620)</f>
        <v>0</v>
      </c>
      <c r="AJ606" s="6">
        <f ca="1">LOOKUP(AC606,P601:P620,W601:W620)</f>
        <v>0</v>
      </c>
      <c r="AK606" s="8">
        <f ca="1">LOOKUP(AC606,P601:P620,X601:X620)</f>
        <v>0</v>
      </c>
      <c r="AL606" s="8">
        <f ca="1">LOOKUP(AC606,P601:P620,Y601:Y620)</f>
        <v>0</v>
      </c>
    </row>
    <row r="607" spans="5:38" x14ac:dyDescent="0.25">
      <c r="E607" s="81" t="str">
        <f t="shared" si="435"/>
        <v>Getafe C.F.</v>
      </c>
      <c r="F607" s="85">
        <f ca="1">SUMIF(INDIRECT(F600),'1-Configuracion'!E607,INDIRECT(G600))+SUMIF(INDIRECT(H600),'1-Configuracion'!E607,INDIRECT(I600))</f>
        <v>0</v>
      </c>
      <c r="G607" s="6">
        <f ca="1">SUMIF(INDIRECT(F600),'1-Configuracion'!E607,INDIRECT(J600))+SUMIF(INDIRECT(H600),'1-Configuracion'!E607,INDIRECT(J600))</f>
        <v>0</v>
      </c>
      <c r="H607" s="6">
        <f t="shared" ca="1" si="436"/>
        <v>0</v>
      </c>
      <c r="I607" s="6">
        <f t="shared" ca="1" si="437"/>
        <v>0</v>
      </c>
      <c r="J607" s="6">
        <f t="shared" ca="1" si="438"/>
        <v>0</v>
      </c>
      <c r="K607" s="6">
        <f ca="1">SUMIF(INDIRECT(F600),'1-Configuracion'!E607,INDIRECT(K600))+SUMIF(INDIRECT(H600),'1-Configuracion'!E607,INDIRECT(L600))</f>
        <v>0</v>
      </c>
      <c r="L607" s="6">
        <f ca="1">SUMIF(INDIRECT(F600),'1-Configuracion'!E607,INDIRECT(L600))+SUMIF(INDIRECT(H600),'1-Configuracion'!E607,INDIRECT(K600))</f>
        <v>0</v>
      </c>
      <c r="M607" s="100">
        <f t="shared" ca="1" si="439"/>
        <v>0</v>
      </c>
      <c r="N607" s="56">
        <f t="shared" ca="1" si="440"/>
        <v>0</v>
      </c>
      <c r="P607" s="81" t="str">
        <f t="shared" si="441"/>
        <v>Getafe C.F.</v>
      </c>
      <c r="Q607" s="85">
        <f t="shared" ca="1" si="442"/>
        <v>0</v>
      </c>
      <c r="R607" s="6">
        <f t="shared" ca="1" si="427"/>
        <v>0</v>
      </c>
      <c r="S607" s="6">
        <f t="shared" ca="1" si="428"/>
        <v>0</v>
      </c>
      <c r="T607" s="6">
        <f t="shared" ca="1" si="429"/>
        <v>0</v>
      </c>
      <c r="U607" s="6">
        <f t="shared" ca="1" si="430"/>
        <v>0</v>
      </c>
      <c r="V607" s="6">
        <f t="shared" ca="1" si="431"/>
        <v>0</v>
      </c>
      <c r="W607" s="6">
        <f t="shared" ca="1" si="432"/>
        <v>0</v>
      </c>
      <c r="X607" s="8">
        <f t="shared" ca="1" si="433"/>
        <v>0</v>
      </c>
      <c r="Y607" s="8">
        <f t="shared" ca="1" si="434"/>
        <v>0</v>
      </c>
      <c r="Z607" s="61" t="e">
        <f ca="1">MATCH(P607,AC601:AC620,0)</f>
        <v>#N/A</v>
      </c>
      <c r="AB607">
        <v>7</v>
      </c>
      <c r="AC607" s="81" t="str">
        <f ca="1">INDEX(P601:P620,MATCH(LARGE(Y601:Y620,AB607),Y601:Y620,0))</f>
        <v>Atlethic Club</v>
      </c>
      <c r="AD607" s="85">
        <f ca="1">LOOKUP(AC607,P601:P620,Q601:Q620)</f>
        <v>0</v>
      </c>
      <c r="AE607" s="6">
        <f ca="1">LOOKUP(AC607,P601:P620,R601:R620)</f>
        <v>0</v>
      </c>
      <c r="AF607" s="6">
        <f ca="1">LOOKUP(AC607,P601:P620,S601:S620)</f>
        <v>0</v>
      </c>
      <c r="AG607" s="6">
        <f ca="1">LOOKUP(AC607,P601:P620,T601:T620)</f>
        <v>0</v>
      </c>
      <c r="AH607" s="6">
        <f ca="1">LOOKUP(AC607,P601:P620,U601:U620)</f>
        <v>0</v>
      </c>
      <c r="AI607" s="6">
        <f ca="1">LOOKUP(AC607,P601:P620,V601:V620)</f>
        <v>0</v>
      </c>
      <c r="AJ607" s="6">
        <f ca="1">LOOKUP(AC607,P601:P620,W601:W620)</f>
        <v>0</v>
      </c>
      <c r="AK607" s="8">
        <f ca="1">LOOKUP(AC607,P601:P620,X601:X620)</f>
        <v>0</v>
      </c>
      <c r="AL607" s="8">
        <f ca="1">LOOKUP(AC607,P601:P620,Y601:Y620)</f>
        <v>0</v>
      </c>
    </row>
    <row r="608" spans="5:38" x14ac:dyDescent="0.25">
      <c r="E608" s="81" t="str">
        <f t="shared" si="435"/>
        <v>Granada C.F.</v>
      </c>
      <c r="F608" s="85">
        <f ca="1">SUMIF(INDIRECT(F600),'1-Configuracion'!E608,INDIRECT(G600))+SUMIF(INDIRECT(H600),'1-Configuracion'!E608,INDIRECT(I600))</f>
        <v>0</v>
      </c>
      <c r="G608" s="6">
        <f ca="1">SUMIF(INDIRECT(F600),'1-Configuracion'!E608,INDIRECT(J600))+SUMIF(INDIRECT(H600),'1-Configuracion'!E608,INDIRECT(J600))</f>
        <v>0</v>
      </c>
      <c r="H608" s="6">
        <f t="shared" ca="1" si="436"/>
        <v>0</v>
      </c>
      <c r="I608" s="6">
        <f t="shared" ca="1" si="437"/>
        <v>0</v>
      </c>
      <c r="J608" s="6">
        <f t="shared" ca="1" si="438"/>
        <v>0</v>
      </c>
      <c r="K608" s="6">
        <f ca="1">SUMIF(INDIRECT(F600),'1-Configuracion'!E608,INDIRECT(K600))+SUMIF(INDIRECT(H600),'1-Configuracion'!E608,INDIRECT(L600))</f>
        <v>0</v>
      </c>
      <c r="L608" s="6">
        <f ca="1">SUMIF(INDIRECT(F600),'1-Configuracion'!E608,INDIRECT(L600))+SUMIF(INDIRECT(H600),'1-Configuracion'!E608,INDIRECT(K600))</f>
        <v>0</v>
      </c>
      <c r="M608" s="100">
        <f t="shared" ca="1" si="439"/>
        <v>0</v>
      </c>
      <c r="N608" s="56">
        <f t="shared" ca="1" si="440"/>
        <v>0</v>
      </c>
      <c r="P608" s="81" t="str">
        <f t="shared" si="441"/>
        <v>Granada C.F.</v>
      </c>
      <c r="Q608" s="85">
        <f t="shared" ca="1" si="442"/>
        <v>0</v>
      </c>
      <c r="R608" s="6">
        <f t="shared" ca="1" si="427"/>
        <v>0</v>
      </c>
      <c r="S608" s="6">
        <f t="shared" ca="1" si="428"/>
        <v>0</v>
      </c>
      <c r="T608" s="6">
        <f t="shared" ca="1" si="429"/>
        <v>0</v>
      </c>
      <c r="U608" s="6">
        <f t="shared" ca="1" si="430"/>
        <v>0</v>
      </c>
      <c r="V608" s="6">
        <f t="shared" ca="1" si="431"/>
        <v>0</v>
      </c>
      <c r="W608" s="6">
        <f t="shared" ca="1" si="432"/>
        <v>0</v>
      </c>
      <c r="X608" s="8">
        <f t="shared" ca="1" si="433"/>
        <v>0</v>
      </c>
      <c r="Y608" s="8">
        <f t="shared" ca="1" si="434"/>
        <v>0</v>
      </c>
      <c r="Z608" s="61" t="e">
        <f ca="1">MATCH(P608,AC601:AC620,0)</f>
        <v>#N/A</v>
      </c>
      <c r="AB608">
        <v>8</v>
      </c>
      <c r="AC608" s="81" t="str">
        <f ca="1">INDEX(P601:P620,MATCH(LARGE(Y601:Y620,AB608),Y601:Y620,0))</f>
        <v>Atlethic Club</v>
      </c>
      <c r="AD608" s="85">
        <f ca="1">LOOKUP(AC608,P601:P620,Q601:Q620)</f>
        <v>0</v>
      </c>
      <c r="AE608" s="6">
        <f ca="1">LOOKUP(AC608,P601:P620,R601:R620)</f>
        <v>0</v>
      </c>
      <c r="AF608" s="6">
        <f ca="1">LOOKUP(AC608,P601:P620,S601:S620)</f>
        <v>0</v>
      </c>
      <c r="AG608" s="6">
        <f ca="1">LOOKUP(AC608,P601:P620,T601:T620)</f>
        <v>0</v>
      </c>
      <c r="AH608" s="6">
        <f ca="1">LOOKUP(AC608,P601:P620,U601:U620)</f>
        <v>0</v>
      </c>
      <c r="AI608" s="6">
        <f ca="1">LOOKUP(AC608,P601:P620,V601:V620)</f>
        <v>0</v>
      </c>
      <c r="AJ608" s="6">
        <f ca="1">LOOKUP(AC608,P601:P620,W601:W620)</f>
        <v>0</v>
      </c>
      <c r="AK608" s="8">
        <f ca="1">LOOKUP(AC608,P601:P620,X601:X620)</f>
        <v>0</v>
      </c>
      <c r="AL608" s="8">
        <f ca="1">LOOKUP(AC608,P601:P620,Y601:Y620)</f>
        <v>0</v>
      </c>
    </row>
    <row r="609" spans="5:38" x14ac:dyDescent="0.25">
      <c r="E609" s="81" t="str">
        <f t="shared" si="435"/>
        <v>Levante U.D.</v>
      </c>
      <c r="F609" s="85">
        <f ca="1">SUMIF(INDIRECT(F600),'1-Configuracion'!E609,INDIRECT(G600))+SUMIF(INDIRECT(H600),'1-Configuracion'!E609,INDIRECT(I600))</f>
        <v>0</v>
      </c>
      <c r="G609" s="6">
        <f ca="1">SUMIF(INDIRECT(F600),'1-Configuracion'!E609,INDIRECT(J600))+SUMIF(INDIRECT(H600),'1-Configuracion'!E609,INDIRECT(J600))</f>
        <v>0</v>
      </c>
      <c r="H609" s="6">
        <f t="shared" ca="1" si="436"/>
        <v>0</v>
      </c>
      <c r="I609" s="6">
        <f t="shared" ca="1" si="437"/>
        <v>0</v>
      </c>
      <c r="J609" s="6">
        <f t="shared" ca="1" si="438"/>
        <v>0</v>
      </c>
      <c r="K609" s="6">
        <f ca="1">SUMIF(INDIRECT(F600),'1-Configuracion'!E609,INDIRECT(K600))+SUMIF(INDIRECT(H600),'1-Configuracion'!E609,INDIRECT(L600))</f>
        <v>0</v>
      </c>
      <c r="L609" s="6">
        <f ca="1">SUMIF(INDIRECT(F600),'1-Configuracion'!E609,INDIRECT(L600))+SUMIF(INDIRECT(H600),'1-Configuracion'!E609,INDIRECT(K600))</f>
        <v>0</v>
      </c>
      <c r="M609" s="100">
        <f t="shared" ca="1" si="439"/>
        <v>0</v>
      </c>
      <c r="N609" s="56">
        <f t="shared" ca="1" si="440"/>
        <v>0</v>
      </c>
      <c r="P609" s="81" t="str">
        <f t="shared" si="441"/>
        <v>Levante U.D.</v>
      </c>
      <c r="Q609" s="85">
        <f t="shared" ca="1" si="442"/>
        <v>0</v>
      </c>
      <c r="R609" s="6">
        <f t="shared" ca="1" si="427"/>
        <v>0</v>
      </c>
      <c r="S609" s="6">
        <f t="shared" ca="1" si="428"/>
        <v>0</v>
      </c>
      <c r="T609" s="6">
        <f t="shared" ca="1" si="429"/>
        <v>0</v>
      </c>
      <c r="U609" s="6">
        <f t="shared" ca="1" si="430"/>
        <v>0</v>
      </c>
      <c r="V609" s="6">
        <f t="shared" ca="1" si="431"/>
        <v>0</v>
      </c>
      <c r="W609" s="6">
        <f t="shared" ca="1" si="432"/>
        <v>0</v>
      </c>
      <c r="X609" s="8">
        <f t="shared" ca="1" si="433"/>
        <v>0</v>
      </c>
      <c r="Y609" s="8">
        <f t="shared" ca="1" si="434"/>
        <v>0</v>
      </c>
      <c r="Z609" s="61" t="e">
        <f ca="1">MATCH(P609,AC601:AC620,0)</f>
        <v>#N/A</v>
      </c>
      <c r="AB609">
        <v>9</v>
      </c>
      <c r="AC609" s="81" t="str">
        <f ca="1">INDEX(P601:P620,MATCH(LARGE(Y601:Y620,AB609),Y601:Y620,0))</f>
        <v>Atlethic Club</v>
      </c>
      <c r="AD609" s="85">
        <f ca="1">LOOKUP(AC609,P601:P620,Q601:Q620)</f>
        <v>0</v>
      </c>
      <c r="AE609" s="6">
        <f ca="1">LOOKUP(AC609,P601:P620,R601:R620)</f>
        <v>0</v>
      </c>
      <c r="AF609" s="6">
        <f ca="1">LOOKUP(AC609,P601:P620,S601:S620)</f>
        <v>0</v>
      </c>
      <c r="AG609" s="6">
        <f ca="1">LOOKUP(AC609,P601:P620,T601:T620)</f>
        <v>0</v>
      </c>
      <c r="AH609" s="6">
        <f ca="1">LOOKUP(AC609,P601:P620,U601:U620)</f>
        <v>0</v>
      </c>
      <c r="AI609" s="6">
        <f ca="1">LOOKUP(AC609,P601:P620,V601:V620)</f>
        <v>0</v>
      </c>
      <c r="AJ609" s="6">
        <f ca="1">LOOKUP(AC609,P601:P620,W601:W620)</f>
        <v>0</v>
      </c>
      <c r="AK609" s="8">
        <f ca="1">LOOKUP(AC609,P601:P620,X601:X620)</f>
        <v>0</v>
      </c>
      <c r="AL609" s="8">
        <f ca="1">LOOKUP(AC609,P601:P620,Y601:Y620)</f>
        <v>0</v>
      </c>
    </row>
    <row r="610" spans="5:38" x14ac:dyDescent="0.25">
      <c r="E610" s="81" t="str">
        <f t="shared" si="435"/>
        <v>Málaga C.F.</v>
      </c>
      <c r="F610" s="85">
        <f ca="1">SUMIF(INDIRECT(F600),'1-Configuracion'!E610,INDIRECT(G600))+SUMIF(INDIRECT(H600),'1-Configuracion'!E610,INDIRECT(I600))</f>
        <v>0</v>
      </c>
      <c r="G610" s="6">
        <f ca="1">SUMIF(INDIRECT(F600),'1-Configuracion'!E610,INDIRECT(J600))+SUMIF(INDIRECT(H600),'1-Configuracion'!E610,INDIRECT(J600))</f>
        <v>0</v>
      </c>
      <c r="H610" s="6">
        <f t="shared" ca="1" si="436"/>
        <v>0</v>
      </c>
      <c r="I610" s="6">
        <f t="shared" ca="1" si="437"/>
        <v>0</v>
      </c>
      <c r="J610" s="6">
        <f t="shared" ca="1" si="438"/>
        <v>0</v>
      </c>
      <c r="K610" s="6">
        <f ca="1">SUMIF(INDIRECT(F600),'1-Configuracion'!E610,INDIRECT(K600))+SUMIF(INDIRECT(H600),'1-Configuracion'!E610,INDIRECT(L600))</f>
        <v>0</v>
      </c>
      <c r="L610" s="6">
        <f ca="1">SUMIF(INDIRECT(F600),'1-Configuracion'!E610,INDIRECT(L600))+SUMIF(INDIRECT(H600),'1-Configuracion'!E610,INDIRECT(K600))</f>
        <v>0</v>
      </c>
      <c r="M610" s="100">
        <f t="shared" ca="1" si="439"/>
        <v>0</v>
      </c>
      <c r="N610" s="56">
        <f t="shared" ca="1" si="440"/>
        <v>0</v>
      </c>
      <c r="P610" s="81" t="str">
        <f t="shared" si="441"/>
        <v>Málaga C.F.</v>
      </c>
      <c r="Q610" s="85">
        <f t="shared" ca="1" si="442"/>
        <v>0</v>
      </c>
      <c r="R610" s="6">
        <f t="shared" ca="1" si="427"/>
        <v>0</v>
      </c>
      <c r="S610" s="6">
        <f t="shared" ca="1" si="428"/>
        <v>0</v>
      </c>
      <c r="T610" s="6">
        <f t="shared" ca="1" si="429"/>
        <v>0</v>
      </c>
      <c r="U610" s="6">
        <f t="shared" ca="1" si="430"/>
        <v>0</v>
      </c>
      <c r="V610" s="6">
        <f t="shared" ca="1" si="431"/>
        <v>0</v>
      </c>
      <c r="W610" s="6">
        <f t="shared" ca="1" si="432"/>
        <v>0</v>
      </c>
      <c r="X610" s="8">
        <f t="shared" ca="1" si="433"/>
        <v>0</v>
      </c>
      <c r="Y610" s="8">
        <f t="shared" ca="1" si="434"/>
        <v>0</v>
      </c>
      <c r="Z610" s="61" t="e">
        <f ca="1">MATCH(P610,AC601:AC620,0)</f>
        <v>#N/A</v>
      </c>
      <c r="AB610">
        <v>10</v>
      </c>
      <c r="AC610" s="81" t="str">
        <f ca="1">INDEX(P601:P620,MATCH(LARGE(Y601:Y620,AB610),Y601:Y620,0))</f>
        <v>Atlethic Club</v>
      </c>
      <c r="AD610" s="85">
        <f ca="1">LOOKUP(AC610,P601:P620,Q601:Q620)</f>
        <v>0</v>
      </c>
      <c r="AE610" s="6">
        <f ca="1">LOOKUP(AC610,P601:P620,R601:R620)</f>
        <v>0</v>
      </c>
      <c r="AF610" s="6">
        <f ca="1">LOOKUP(AC610,P601:P620,S601:S620)</f>
        <v>0</v>
      </c>
      <c r="AG610" s="6">
        <f ca="1">LOOKUP(AC610,P601:P620,T601:T620)</f>
        <v>0</v>
      </c>
      <c r="AH610" s="6">
        <f ca="1">LOOKUP(AC610,P601:P620,U601:U620)</f>
        <v>0</v>
      </c>
      <c r="AI610" s="6">
        <f ca="1">LOOKUP(AC610,P601:P620,V601:V620)</f>
        <v>0</v>
      </c>
      <c r="AJ610" s="6">
        <f ca="1">LOOKUP(AC610,P601:P620,W601:W620)</f>
        <v>0</v>
      </c>
      <c r="AK610" s="8">
        <f ca="1">LOOKUP(AC610,P601:P620,X601:X620)</f>
        <v>0</v>
      </c>
      <c r="AL610" s="8">
        <f ca="1">LOOKUP(AC610,P601:P620,Y601:Y620)</f>
        <v>0</v>
      </c>
    </row>
    <row r="611" spans="5:38" x14ac:dyDescent="0.25">
      <c r="E611" s="81" t="str">
        <f t="shared" si="435"/>
        <v>R.C.D. Español</v>
      </c>
      <c r="F611" s="85">
        <f ca="1">SUMIF(INDIRECT(F600),'1-Configuracion'!E611,INDIRECT(G600))+SUMIF(INDIRECT(H600),'1-Configuracion'!E611,INDIRECT(I600))</f>
        <v>0</v>
      </c>
      <c r="G611" s="6">
        <f ca="1">SUMIF(INDIRECT(F600),'1-Configuracion'!E611,INDIRECT(J600))+SUMIF(INDIRECT(H600),'1-Configuracion'!E611,INDIRECT(J600))</f>
        <v>0</v>
      </c>
      <c r="H611" s="6">
        <f t="shared" ca="1" si="436"/>
        <v>0</v>
      </c>
      <c r="I611" s="6">
        <f t="shared" ca="1" si="437"/>
        <v>0</v>
      </c>
      <c r="J611" s="6">
        <f t="shared" ca="1" si="438"/>
        <v>0</v>
      </c>
      <c r="K611" s="6">
        <f ca="1">SUMIF(INDIRECT(F600),'1-Configuracion'!E611,INDIRECT(K600))+SUMIF(INDIRECT(H600),'1-Configuracion'!E611,INDIRECT(L600))</f>
        <v>0</v>
      </c>
      <c r="L611" s="6">
        <f ca="1">SUMIF(INDIRECT(F600),'1-Configuracion'!E611,INDIRECT(L600))+SUMIF(INDIRECT(H600),'1-Configuracion'!E611,INDIRECT(K600))</f>
        <v>0</v>
      </c>
      <c r="M611" s="100">
        <f t="shared" ca="1" si="439"/>
        <v>0</v>
      </c>
      <c r="N611" s="56">
        <f t="shared" ca="1" si="440"/>
        <v>0</v>
      </c>
      <c r="P611" s="81" t="str">
        <f t="shared" si="441"/>
        <v>R.C.D. Español</v>
      </c>
      <c r="Q611" s="85">
        <f t="shared" ca="1" si="442"/>
        <v>0</v>
      </c>
      <c r="R611" s="6">
        <f t="shared" ca="1" si="427"/>
        <v>0</v>
      </c>
      <c r="S611" s="6">
        <f t="shared" ca="1" si="428"/>
        <v>0</v>
      </c>
      <c r="T611" s="6">
        <f t="shared" ca="1" si="429"/>
        <v>0</v>
      </c>
      <c r="U611" s="6">
        <f t="shared" ca="1" si="430"/>
        <v>0</v>
      </c>
      <c r="V611" s="6">
        <f t="shared" ca="1" si="431"/>
        <v>0</v>
      </c>
      <c r="W611" s="6">
        <f t="shared" ca="1" si="432"/>
        <v>0</v>
      </c>
      <c r="X611" s="8">
        <f t="shared" ca="1" si="433"/>
        <v>0</v>
      </c>
      <c r="Y611" s="8">
        <f t="shared" ca="1" si="434"/>
        <v>0</v>
      </c>
      <c r="Z611" s="61" t="e">
        <f ca="1">MATCH(P611,AC601:AC620,0)</f>
        <v>#N/A</v>
      </c>
      <c r="AB611">
        <v>11</v>
      </c>
      <c r="AC611" s="81" t="str">
        <f ca="1">INDEX(P601:P620,MATCH(LARGE(Y601:Y620,AB611),Y601:Y620,0))</f>
        <v>Atlethic Club</v>
      </c>
      <c r="AD611" s="85">
        <f ca="1">LOOKUP(AC611,P601:P620,Q601:Q620)</f>
        <v>0</v>
      </c>
      <c r="AE611" s="6">
        <f ca="1">LOOKUP(AC611,P601:P620,R601:R620)</f>
        <v>0</v>
      </c>
      <c r="AF611" s="6">
        <f ca="1">LOOKUP(AC611,P601:P620,S601:S620)</f>
        <v>0</v>
      </c>
      <c r="AG611" s="6">
        <f ca="1">LOOKUP(AC611,P601:P620,T601:T620)</f>
        <v>0</v>
      </c>
      <c r="AH611" s="6">
        <f ca="1">LOOKUP(AC611,P601:P620,U601:U620)</f>
        <v>0</v>
      </c>
      <c r="AI611" s="6">
        <f ca="1">LOOKUP(AC611,P601:P620,V601:V620)</f>
        <v>0</v>
      </c>
      <c r="AJ611" s="6">
        <f ca="1">LOOKUP(AC611,P601:P620,W601:W620)</f>
        <v>0</v>
      </c>
      <c r="AK611" s="8">
        <f ca="1">LOOKUP(AC611,P601:P620,X601:X620)</f>
        <v>0</v>
      </c>
      <c r="AL611" s="8">
        <f ca="1">LOOKUP(AC611,P601:P620,Y601:Y620)</f>
        <v>0</v>
      </c>
    </row>
    <row r="612" spans="5:38" x14ac:dyDescent="0.25">
      <c r="E612" s="81" t="str">
        <f t="shared" si="435"/>
        <v>R.C.D.Mallorca</v>
      </c>
      <c r="F612" s="85">
        <f ca="1">SUMIF(INDIRECT(F600),'1-Configuracion'!E612,INDIRECT(G600))+SUMIF(INDIRECT(H600),'1-Configuracion'!E612,INDIRECT(I600))</f>
        <v>0</v>
      </c>
      <c r="G612" s="6">
        <f ca="1">SUMIF(INDIRECT(F600),'1-Configuracion'!E612,INDIRECT(J600))+SUMIF(INDIRECT(H600),'1-Configuracion'!E612,INDIRECT(J600))</f>
        <v>0</v>
      </c>
      <c r="H612" s="6">
        <f t="shared" ca="1" si="436"/>
        <v>0</v>
      </c>
      <c r="I612" s="6">
        <f t="shared" ca="1" si="437"/>
        <v>0</v>
      </c>
      <c r="J612" s="6">
        <f t="shared" ca="1" si="438"/>
        <v>0</v>
      </c>
      <c r="K612" s="6">
        <f ca="1">SUMIF(INDIRECT(F600),'1-Configuracion'!E612,INDIRECT(K600))+SUMIF(INDIRECT(H600),'1-Configuracion'!E612,INDIRECT(L600))</f>
        <v>0</v>
      </c>
      <c r="L612" s="6">
        <f ca="1">SUMIF(INDIRECT(F600),'1-Configuracion'!E612,INDIRECT(L600))+SUMIF(INDIRECT(H600),'1-Configuracion'!E612,INDIRECT(K600))</f>
        <v>0</v>
      </c>
      <c r="M612" s="100">
        <f t="shared" ca="1" si="439"/>
        <v>0</v>
      </c>
      <c r="N612" s="56">
        <f t="shared" ca="1" si="440"/>
        <v>0</v>
      </c>
      <c r="P612" s="81" t="str">
        <f t="shared" si="441"/>
        <v>R.C.D.Mallorca</v>
      </c>
      <c r="Q612" s="85">
        <f t="shared" ca="1" si="442"/>
        <v>0</v>
      </c>
      <c r="R612" s="6">
        <f t="shared" ca="1" si="427"/>
        <v>0</v>
      </c>
      <c r="S612" s="6">
        <f t="shared" ca="1" si="428"/>
        <v>0</v>
      </c>
      <c r="T612" s="6">
        <f t="shared" ca="1" si="429"/>
        <v>0</v>
      </c>
      <c r="U612" s="6">
        <f t="shared" ca="1" si="430"/>
        <v>0</v>
      </c>
      <c r="V612" s="6">
        <f t="shared" ca="1" si="431"/>
        <v>0</v>
      </c>
      <c r="W612" s="6">
        <f t="shared" ca="1" si="432"/>
        <v>0</v>
      </c>
      <c r="X612" s="8">
        <f t="shared" ca="1" si="433"/>
        <v>0</v>
      </c>
      <c r="Y612" s="8">
        <f t="shared" ca="1" si="434"/>
        <v>0</v>
      </c>
      <c r="Z612" s="61" t="e">
        <f ca="1">MATCH(P612,AC601:AC620,0)</f>
        <v>#N/A</v>
      </c>
      <c r="AB612">
        <v>12</v>
      </c>
      <c r="AC612" s="81" t="str">
        <f ca="1">INDEX(P601:P620,MATCH(LARGE(Y601:Y620,AB612),Y601:Y620,0))</f>
        <v>Atlethic Club</v>
      </c>
      <c r="AD612" s="85">
        <f ca="1">LOOKUP(AC612,P601:P620,Q601:Q620)</f>
        <v>0</v>
      </c>
      <c r="AE612" s="6">
        <f ca="1">LOOKUP(AC612,P601:P620,R601:R620)</f>
        <v>0</v>
      </c>
      <c r="AF612" s="6">
        <f ca="1">LOOKUP(AC612,P601:P620,S601:S620)</f>
        <v>0</v>
      </c>
      <c r="AG612" s="6">
        <f ca="1">LOOKUP(AC612,P601:P620,T601:T620)</f>
        <v>0</v>
      </c>
      <c r="AH612" s="6">
        <f ca="1">LOOKUP(AC612,P601:P620,U601:U620)</f>
        <v>0</v>
      </c>
      <c r="AI612" s="6">
        <f ca="1">LOOKUP(AC612,P601:P620,V601:V620)</f>
        <v>0</v>
      </c>
      <c r="AJ612" s="6">
        <f ca="1">LOOKUP(AC612,P601:P620,W601:W620)</f>
        <v>0</v>
      </c>
      <c r="AK612" s="8">
        <f ca="1">LOOKUP(AC612,P601:P620,X601:X620)</f>
        <v>0</v>
      </c>
      <c r="AL612" s="8">
        <f ca="1">LOOKUP(AC612,P601:P620,Y601:Y620)</f>
        <v>0</v>
      </c>
    </row>
    <row r="613" spans="5:38" x14ac:dyDescent="0.25">
      <c r="E613" s="81" t="str">
        <f t="shared" si="435"/>
        <v>Rayo Vallecano</v>
      </c>
      <c r="F613" s="85">
        <f ca="1">SUMIF(INDIRECT(F600),'1-Configuracion'!E613,INDIRECT(G600))+SUMIF(INDIRECT(H600),'1-Configuracion'!E613,INDIRECT(I600))</f>
        <v>0</v>
      </c>
      <c r="G613" s="6">
        <f ca="1">SUMIF(INDIRECT(F600),'1-Configuracion'!E613,INDIRECT(J600))+SUMIF(INDIRECT(H600),'1-Configuracion'!E613,INDIRECT(J600))</f>
        <v>0</v>
      </c>
      <c r="H613" s="6">
        <f t="shared" ca="1" si="436"/>
        <v>0</v>
      </c>
      <c r="I613" s="6">
        <f t="shared" ca="1" si="437"/>
        <v>0</v>
      </c>
      <c r="J613" s="6">
        <f t="shared" ca="1" si="438"/>
        <v>0</v>
      </c>
      <c r="K613" s="6">
        <f ca="1">SUMIF(INDIRECT(F600),'1-Configuracion'!E613,INDIRECT(K600))+SUMIF(INDIRECT(H600),'1-Configuracion'!E613,INDIRECT(L600))</f>
        <v>0</v>
      </c>
      <c r="L613" s="6">
        <f ca="1">SUMIF(INDIRECT(F600),'1-Configuracion'!E613,INDIRECT(L600))+SUMIF(INDIRECT(H600),'1-Configuracion'!E613,INDIRECT(K600))</f>
        <v>0</v>
      </c>
      <c r="M613" s="100">
        <f t="shared" ca="1" si="439"/>
        <v>0</v>
      </c>
      <c r="N613" s="56">
        <f t="shared" ca="1" si="440"/>
        <v>0</v>
      </c>
      <c r="P613" s="81" t="str">
        <f t="shared" si="441"/>
        <v>Rayo Vallecano</v>
      </c>
      <c r="Q613" s="85">
        <f t="shared" ca="1" si="442"/>
        <v>0</v>
      </c>
      <c r="R613" s="6">
        <f t="shared" ca="1" si="427"/>
        <v>0</v>
      </c>
      <c r="S613" s="6">
        <f t="shared" ca="1" si="428"/>
        <v>0</v>
      </c>
      <c r="T613" s="6">
        <f t="shared" ca="1" si="429"/>
        <v>0</v>
      </c>
      <c r="U613" s="6">
        <f t="shared" ca="1" si="430"/>
        <v>0</v>
      </c>
      <c r="V613" s="6">
        <f t="shared" ca="1" si="431"/>
        <v>0</v>
      </c>
      <c r="W613" s="6">
        <f t="shared" ca="1" si="432"/>
        <v>0</v>
      </c>
      <c r="X613" s="8">
        <f t="shared" ca="1" si="433"/>
        <v>0</v>
      </c>
      <c r="Y613" s="8">
        <f t="shared" ca="1" si="434"/>
        <v>0</v>
      </c>
      <c r="Z613" s="61" t="e">
        <f ca="1">MATCH(P613,AC601:AC620,0)</f>
        <v>#N/A</v>
      </c>
      <c r="AB613">
        <v>13</v>
      </c>
      <c r="AC613" s="81" t="str">
        <f ca="1">INDEX(P601:P620,MATCH(LARGE(Y601:Y620,AB613),Y601:Y620,0))</f>
        <v>Atlethic Club</v>
      </c>
      <c r="AD613" s="85">
        <f ca="1">LOOKUP(AC613,P601:P620,Q601:Q620)</f>
        <v>0</v>
      </c>
      <c r="AE613" s="6">
        <f ca="1">LOOKUP(AC613,P601:P620,R601:R620)</f>
        <v>0</v>
      </c>
      <c r="AF613" s="6">
        <f ca="1">LOOKUP(AC613,P601:P620,S601:S620)</f>
        <v>0</v>
      </c>
      <c r="AG613" s="6">
        <f ca="1">LOOKUP(AC613,P601:P620,T601:T620)</f>
        <v>0</v>
      </c>
      <c r="AH613" s="6">
        <f ca="1">LOOKUP(AC613,P601:P620,U601:U620)</f>
        <v>0</v>
      </c>
      <c r="AI613" s="6">
        <f ca="1">LOOKUP(AC613,P601:P620,V601:V620)</f>
        <v>0</v>
      </c>
      <c r="AJ613" s="6">
        <f ca="1">LOOKUP(AC613,P601:P620,W601:W620)</f>
        <v>0</v>
      </c>
      <c r="AK613" s="8">
        <f ca="1">LOOKUP(AC613,P601:P620,X601:X620)</f>
        <v>0</v>
      </c>
      <c r="AL613" s="8">
        <f ca="1">LOOKUP(AC613,P601:P620,Y601:Y620)</f>
        <v>0</v>
      </c>
    </row>
    <row r="614" spans="5:38" x14ac:dyDescent="0.25">
      <c r="E614" s="81" t="str">
        <f t="shared" si="435"/>
        <v>Real Betis Balompié</v>
      </c>
      <c r="F614" s="85">
        <f ca="1">SUMIF(INDIRECT(F600),'1-Configuracion'!E614,INDIRECT(G600))+SUMIF(INDIRECT(H600),'1-Configuracion'!E614,INDIRECT(I600))</f>
        <v>0</v>
      </c>
      <c r="G614" s="6">
        <f ca="1">SUMIF(INDIRECT(F600),'1-Configuracion'!E614,INDIRECT(J600))+SUMIF(INDIRECT(H600),'1-Configuracion'!E614,INDIRECT(J600))</f>
        <v>0</v>
      </c>
      <c r="H614" s="6">
        <f t="shared" ca="1" si="436"/>
        <v>0</v>
      </c>
      <c r="I614" s="6">
        <f t="shared" ca="1" si="437"/>
        <v>0</v>
      </c>
      <c r="J614" s="6">
        <f t="shared" ca="1" si="438"/>
        <v>0</v>
      </c>
      <c r="K614" s="6">
        <f ca="1">SUMIF(INDIRECT(F600),'1-Configuracion'!E614,INDIRECT(K600))+SUMIF(INDIRECT(H600),'1-Configuracion'!E614,INDIRECT(L600))</f>
        <v>0</v>
      </c>
      <c r="L614" s="6">
        <f ca="1">SUMIF(INDIRECT(F600),'1-Configuracion'!E614,INDIRECT(L600))+SUMIF(INDIRECT(H600),'1-Configuracion'!E614,INDIRECT(K600))</f>
        <v>0</v>
      </c>
      <c r="M614" s="100">
        <f t="shared" ca="1" si="439"/>
        <v>0</v>
      </c>
      <c r="N614" s="56">
        <f t="shared" ca="1" si="440"/>
        <v>0</v>
      </c>
      <c r="P614" s="81" t="str">
        <f t="shared" si="441"/>
        <v>Real Betis Balompié</v>
      </c>
      <c r="Q614" s="85">
        <f t="shared" ca="1" si="442"/>
        <v>0</v>
      </c>
      <c r="R614" s="6">
        <f t="shared" ca="1" si="427"/>
        <v>0</v>
      </c>
      <c r="S614" s="6">
        <f t="shared" ca="1" si="428"/>
        <v>0</v>
      </c>
      <c r="T614" s="6">
        <f t="shared" ca="1" si="429"/>
        <v>0</v>
      </c>
      <c r="U614" s="6">
        <f t="shared" ca="1" si="430"/>
        <v>0</v>
      </c>
      <c r="V614" s="6">
        <f t="shared" ca="1" si="431"/>
        <v>0</v>
      </c>
      <c r="W614" s="6">
        <f t="shared" ca="1" si="432"/>
        <v>0</v>
      </c>
      <c r="X614" s="8">
        <f t="shared" ca="1" si="433"/>
        <v>0</v>
      </c>
      <c r="Y614" s="8">
        <f t="shared" ca="1" si="434"/>
        <v>0</v>
      </c>
      <c r="Z614" s="61" t="e">
        <f ca="1">MATCH(P614,AC601:AC620,0)</f>
        <v>#N/A</v>
      </c>
      <c r="AB614">
        <v>14</v>
      </c>
      <c r="AC614" s="81" t="str">
        <f ca="1">INDEX(P601:P620,MATCH(LARGE(Y601:Y620,AB614),Y601:Y620,0))</f>
        <v>Atlethic Club</v>
      </c>
      <c r="AD614" s="85">
        <f ca="1">LOOKUP(AC614,P601:P620,Q601:Q620)</f>
        <v>0</v>
      </c>
      <c r="AE614" s="6">
        <f ca="1">LOOKUP(AC614,P601:P620,R601:R620)</f>
        <v>0</v>
      </c>
      <c r="AF614" s="6">
        <f ca="1">LOOKUP(AC614,P601:P620,S601:S620)</f>
        <v>0</v>
      </c>
      <c r="AG614" s="6">
        <f ca="1">LOOKUP(AC614,P601:P620,T601:T620)</f>
        <v>0</v>
      </c>
      <c r="AH614" s="6">
        <f ca="1">LOOKUP(AC614,P601:P620,U601:U620)</f>
        <v>0</v>
      </c>
      <c r="AI614" s="6">
        <f ca="1">LOOKUP(AC614,P601:P620,V601:V620)</f>
        <v>0</v>
      </c>
      <c r="AJ614" s="6">
        <f ca="1">LOOKUP(AC614,P601:P620,W601:W620)</f>
        <v>0</v>
      </c>
      <c r="AK614" s="8">
        <f ca="1">LOOKUP(AC614,P601:P620,X601:X620)</f>
        <v>0</v>
      </c>
      <c r="AL614" s="8">
        <f ca="1">LOOKUP(AC614,P601:P620,Y601:Y620)</f>
        <v>0</v>
      </c>
    </row>
    <row r="615" spans="5:38" x14ac:dyDescent="0.25">
      <c r="E615" s="81" t="str">
        <f t="shared" si="435"/>
        <v>Real Madrid</v>
      </c>
      <c r="F615" s="85">
        <f ca="1">SUMIF(INDIRECT(F600),'1-Configuracion'!E615,INDIRECT(G600))+SUMIF(INDIRECT(H600),'1-Configuracion'!E615,INDIRECT(I600))</f>
        <v>0</v>
      </c>
      <c r="G615" s="6">
        <f ca="1">SUMIF(INDIRECT(F600),'1-Configuracion'!E615,INDIRECT(J600))+SUMIF(INDIRECT(H600),'1-Configuracion'!E615,INDIRECT(J600))</f>
        <v>0</v>
      </c>
      <c r="H615" s="6">
        <f t="shared" ca="1" si="436"/>
        <v>0</v>
      </c>
      <c r="I615" s="6">
        <f t="shared" ca="1" si="437"/>
        <v>0</v>
      </c>
      <c r="J615" s="6">
        <f t="shared" ca="1" si="438"/>
        <v>0</v>
      </c>
      <c r="K615" s="6">
        <f ca="1">SUMIF(INDIRECT(F600),'1-Configuracion'!E615,INDIRECT(K600))+SUMIF(INDIRECT(H600),'1-Configuracion'!E615,INDIRECT(L600))</f>
        <v>0</v>
      </c>
      <c r="L615" s="6">
        <f ca="1">SUMIF(INDIRECT(F600),'1-Configuracion'!E615,INDIRECT(L600))+SUMIF(INDIRECT(H600),'1-Configuracion'!E615,INDIRECT(K600))</f>
        <v>0</v>
      </c>
      <c r="M615" s="100">
        <f t="shared" ca="1" si="439"/>
        <v>0</v>
      </c>
      <c r="N615" s="56">
        <f t="shared" ca="1" si="440"/>
        <v>0</v>
      </c>
      <c r="P615" s="81" t="str">
        <f t="shared" si="441"/>
        <v>Real Madrid</v>
      </c>
      <c r="Q615" s="85">
        <f t="shared" ca="1" si="442"/>
        <v>0</v>
      </c>
      <c r="R615" s="6">
        <f t="shared" ca="1" si="427"/>
        <v>0</v>
      </c>
      <c r="S615" s="6">
        <f t="shared" ca="1" si="428"/>
        <v>0</v>
      </c>
      <c r="T615" s="6">
        <f t="shared" ca="1" si="429"/>
        <v>0</v>
      </c>
      <c r="U615" s="6">
        <f t="shared" ca="1" si="430"/>
        <v>0</v>
      </c>
      <c r="V615" s="6">
        <f t="shared" ca="1" si="431"/>
        <v>0</v>
      </c>
      <c r="W615" s="6">
        <f t="shared" ca="1" si="432"/>
        <v>0</v>
      </c>
      <c r="X615" s="8">
        <f t="shared" ca="1" si="433"/>
        <v>0</v>
      </c>
      <c r="Y615" s="8">
        <f t="shared" ca="1" si="434"/>
        <v>0</v>
      </c>
      <c r="Z615" s="61" t="e">
        <f ca="1">MATCH(P615,AC601:AC620,0)</f>
        <v>#N/A</v>
      </c>
      <c r="AB615">
        <v>15</v>
      </c>
      <c r="AC615" s="81" t="str">
        <f ca="1">INDEX(P601:P620,MATCH(LARGE(Y601:Y620,AB615),Y601:Y620,0))</f>
        <v>Atlethic Club</v>
      </c>
      <c r="AD615" s="85">
        <f ca="1">LOOKUP(AC615,P601:P620,Q601:Q620)</f>
        <v>0</v>
      </c>
      <c r="AE615" s="6">
        <f ca="1">LOOKUP(AC615,P601:P620,R601:R620)</f>
        <v>0</v>
      </c>
      <c r="AF615" s="6">
        <f ca="1">LOOKUP(AC615,P601:P620,S601:S620)</f>
        <v>0</v>
      </c>
      <c r="AG615" s="6">
        <f ca="1">LOOKUP(AC615,P601:P620,T601:T620)</f>
        <v>0</v>
      </c>
      <c r="AH615" s="6">
        <f ca="1">LOOKUP(AC615,P601:P620,U601:U620)</f>
        <v>0</v>
      </c>
      <c r="AI615" s="6">
        <f ca="1">LOOKUP(AC615,P601:P620,V601:V620)</f>
        <v>0</v>
      </c>
      <c r="AJ615" s="6">
        <f ca="1">LOOKUP(AC615,P601:P620,W601:W620)</f>
        <v>0</v>
      </c>
      <c r="AK615" s="8">
        <f ca="1">LOOKUP(AC615,P601:P620,X601:X620)</f>
        <v>0</v>
      </c>
      <c r="AL615" s="8">
        <f ca="1">LOOKUP(AC615,P601:P620,Y601:Y620)</f>
        <v>0</v>
      </c>
    </row>
    <row r="616" spans="5:38" x14ac:dyDescent="0.25">
      <c r="E616" s="81" t="str">
        <f t="shared" si="435"/>
        <v>Real Sociedad</v>
      </c>
      <c r="F616" s="85">
        <f ca="1">SUMIF(INDIRECT(F600),'1-Configuracion'!E616,INDIRECT(G600))+SUMIF(INDIRECT(H600),'1-Configuracion'!E616,INDIRECT(I600))</f>
        <v>0</v>
      </c>
      <c r="G616" s="6">
        <f ca="1">SUMIF(INDIRECT(F600),'1-Configuracion'!E616,INDIRECT(J600))+SUMIF(INDIRECT(H600),'1-Configuracion'!E616,INDIRECT(J600))</f>
        <v>0</v>
      </c>
      <c r="H616" s="6">
        <f t="shared" ca="1" si="436"/>
        <v>0</v>
      </c>
      <c r="I616" s="6">
        <f t="shared" ca="1" si="437"/>
        <v>0</v>
      </c>
      <c r="J616" s="6">
        <f t="shared" ca="1" si="438"/>
        <v>0</v>
      </c>
      <c r="K616" s="6">
        <f ca="1">SUMIF(INDIRECT(F600),'1-Configuracion'!E616,INDIRECT(K600))+SUMIF(INDIRECT(H600),'1-Configuracion'!E616,INDIRECT(L600))</f>
        <v>0</v>
      </c>
      <c r="L616" s="6">
        <f ca="1">SUMIF(INDIRECT(F600),'1-Configuracion'!E616,INDIRECT(L600))+SUMIF(INDIRECT(H600),'1-Configuracion'!E616,INDIRECT(K600))</f>
        <v>0</v>
      </c>
      <c r="M616" s="100">
        <f t="shared" ca="1" si="439"/>
        <v>0</v>
      </c>
      <c r="N616" s="56">
        <f t="shared" ca="1" si="440"/>
        <v>0</v>
      </c>
      <c r="P616" s="81" t="str">
        <f t="shared" si="441"/>
        <v>Real Sociedad</v>
      </c>
      <c r="Q616" s="85">
        <f t="shared" ca="1" si="442"/>
        <v>0</v>
      </c>
      <c r="R616" s="6">
        <f t="shared" ca="1" si="427"/>
        <v>0</v>
      </c>
      <c r="S616" s="6">
        <f t="shared" ca="1" si="428"/>
        <v>0</v>
      </c>
      <c r="T616" s="6">
        <f t="shared" ca="1" si="429"/>
        <v>0</v>
      </c>
      <c r="U616" s="6">
        <f t="shared" ca="1" si="430"/>
        <v>0</v>
      </c>
      <c r="V616" s="6">
        <f t="shared" ca="1" si="431"/>
        <v>0</v>
      </c>
      <c r="W616" s="6">
        <f t="shared" ca="1" si="432"/>
        <v>0</v>
      </c>
      <c r="X616" s="8">
        <f t="shared" ca="1" si="433"/>
        <v>0</v>
      </c>
      <c r="Y616" s="8">
        <f t="shared" ca="1" si="434"/>
        <v>0</v>
      </c>
      <c r="Z616" s="61" t="e">
        <f ca="1">MATCH(P616,AC601:AC620,0)</f>
        <v>#N/A</v>
      </c>
      <c r="AB616">
        <v>16</v>
      </c>
      <c r="AC616" s="81" t="str">
        <f ca="1">INDEX(P601:P620,MATCH(LARGE(Y601:Y620,AB616),Y601:Y620,0))</f>
        <v>Atlethic Club</v>
      </c>
      <c r="AD616" s="85">
        <f ca="1">LOOKUP(AC616,P601:P620,Q601:Q620)</f>
        <v>0</v>
      </c>
      <c r="AE616" s="6">
        <f ca="1">LOOKUP(AC616,P601:P620,R601:R620)</f>
        <v>0</v>
      </c>
      <c r="AF616" s="6">
        <f ca="1">LOOKUP(AC616,P601:P620,S601:S620)</f>
        <v>0</v>
      </c>
      <c r="AG616" s="6">
        <f ca="1">LOOKUP(AC616,P601:P620,T601:T620)</f>
        <v>0</v>
      </c>
      <c r="AH616" s="6">
        <f ca="1">LOOKUP(AC616,P601:P620,U601:U620)</f>
        <v>0</v>
      </c>
      <c r="AI616" s="6">
        <f ca="1">LOOKUP(AC616,P601:P620,V601:V620)</f>
        <v>0</v>
      </c>
      <c r="AJ616" s="6">
        <f ca="1">LOOKUP(AC616,P601:P620,W601:W620)</f>
        <v>0</v>
      </c>
      <c r="AK616" s="8">
        <f ca="1">LOOKUP(AC616,P601:P620,X601:X620)</f>
        <v>0</v>
      </c>
      <c r="AL616" s="8">
        <f ca="1">LOOKUP(AC616,P601:P620,Y601:Y620)</f>
        <v>0</v>
      </c>
    </row>
    <row r="617" spans="5:38" x14ac:dyDescent="0.25">
      <c r="E617" s="81" t="str">
        <f t="shared" si="435"/>
        <v>Real Valladolid</v>
      </c>
      <c r="F617" s="85">
        <f ca="1">SUMIF(INDIRECT(F600),'1-Configuracion'!E617,INDIRECT(G600))+SUMIF(INDIRECT(H600),'1-Configuracion'!E617,INDIRECT(I600))</f>
        <v>0</v>
      </c>
      <c r="G617" s="6">
        <f ca="1">SUMIF(INDIRECT(F600),'1-Configuracion'!E617,INDIRECT(J600))+SUMIF(INDIRECT(H600),'1-Configuracion'!E617,INDIRECT(J600))</f>
        <v>0</v>
      </c>
      <c r="H617" s="6">
        <f t="shared" ca="1" si="436"/>
        <v>0</v>
      </c>
      <c r="I617" s="6">
        <f t="shared" ca="1" si="437"/>
        <v>0</v>
      </c>
      <c r="J617" s="6">
        <f t="shared" ca="1" si="438"/>
        <v>0</v>
      </c>
      <c r="K617" s="6">
        <f ca="1">SUMIF(INDIRECT(F600),'1-Configuracion'!E617,INDIRECT(K600))+SUMIF(INDIRECT(H600),'1-Configuracion'!E617,INDIRECT(L600))</f>
        <v>0</v>
      </c>
      <c r="L617" s="6">
        <f ca="1">SUMIF(INDIRECT(F600),'1-Configuracion'!E617,INDIRECT(L600))+SUMIF(INDIRECT(H600),'1-Configuracion'!E617,INDIRECT(K600))</f>
        <v>0</v>
      </c>
      <c r="M617" s="100">
        <f t="shared" ca="1" si="439"/>
        <v>0</v>
      </c>
      <c r="N617" s="56">
        <f t="shared" ca="1" si="440"/>
        <v>0</v>
      </c>
      <c r="P617" s="81" t="str">
        <f t="shared" si="441"/>
        <v>Real Valladolid</v>
      </c>
      <c r="Q617" s="85">
        <f t="shared" ca="1" si="442"/>
        <v>0</v>
      </c>
      <c r="R617" s="6">
        <f t="shared" ca="1" si="427"/>
        <v>0</v>
      </c>
      <c r="S617" s="6">
        <f t="shared" ca="1" si="428"/>
        <v>0</v>
      </c>
      <c r="T617" s="6">
        <f t="shared" ca="1" si="429"/>
        <v>0</v>
      </c>
      <c r="U617" s="6">
        <f t="shared" ca="1" si="430"/>
        <v>0</v>
      </c>
      <c r="V617" s="6">
        <f t="shared" ca="1" si="431"/>
        <v>0</v>
      </c>
      <c r="W617" s="6">
        <f t="shared" ca="1" si="432"/>
        <v>0</v>
      </c>
      <c r="X617" s="8">
        <f t="shared" ca="1" si="433"/>
        <v>0</v>
      </c>
      <c r="Y617" s="8">
        <f t="shared" ca="1" si="434"/>
        <v>0</v>
      </c>
      <c r="Z617" s="61" t="e">
        <f ca="1">MATCH(P617,AC601:AC620,0)</f>
        <v>#N/A</v>
      </c>
      <c r="AB617">
        <v>17</v>
      </c>
      <c r="AC617" s="81" t="str">
        <f ca="1">INDEX(P601:P620,MATCH(LARGE(Y601:Y620,AB617),Y601:Y620,0))</f>
        <v>Atlethic Club</v>
      </c>
      <c r="AD617" s="85">
        <f ca="1">LOOKUP(AC617,P601:P620,Q601:Q620)</f>
        <v>0</v>
      </c>
      <c r="AE617" s="6">
        <f ca="1">LOOKUP(AC617,P601:P620,R601:R620)</f>
        <v>0</v>
      </c>
      <c r="AF617" s="6">
        <f ca="1">LOOKUP(AC617,P601:P620,S601:S620)</f>
        <v>0</v>
      </c>
      <c r="AG617" s="6">
        <f ca="1">LOOKUP(AC617,P601:P620,T601:T620)</f>
        <v>0</v>
      </c>
      <c r="AH617" s="6">
        <f ca="1">LOOKUP(AC617,P601:P620,U601:U620)</f>
        <v>0</v>
      </c>
      <c r="AI617" s="6">
        <f ca="1">LOOKUP(AC617,P601:P620,V601:V620)</f>
        <v>0</v>
      </c>
      <c r="AJ617" s="6">
        <f ca="1">LOOKUP(AC617,P601:P620,W601:W620)</f>
        <v>0</v>
      </c>
      <c r="AK617" s="8">
        <f ca="1">LOOKUP(AC617,P601:P620,X601:X620)</f>
        <v>0</v>
      </c>
      <c r="AL617" s="8">
        <f ca="1">LOOKUP(AC617,P601:P620,Y601:Y620)</f>
        <v>0</v>
      </c>
    </row>
    <row r="618" spans="5:38" x14ac:dyDescent="0.25">
      <c r="E618" s="81" t="str">
        <f t="shared" si="435"/>
        <v>Real Zaragoza</v>
      </c>
      <c r="F618" s="85">
        <f ca="1">SUMIF(INDIRECT(F600),'1-Configuracion'!E618,INDIRECT(G600))+SUMIF(INDIRECT(H600),'1-Configuracion'!E618,INDIRECT(I600))</f>
        <v>0</v>
      </c>
      <c r="G618" s="6">
        <f ca="1">SUMIF(INDIRECT(F600),'1-Configuracion'!E618,INDIRECT(J600))+SUMIF(INDIRECT(H600),'1-Configuracion'!E618,INDIRECT(J600))</f>
        <v>0</v>
      </c>
      <c r="H618" s="6">
        <f t="shared" ca="1" si="436"/>
        <v>0</v>
      </c>
      <c r="I618" s="6">
        <f t="shared" ca="1" si="437"/>
        <v>0</v>
      </c>
      <c r="J618" s="6">
        <f t="shared" ca="1" si="438"/>
        <v>0</v>
      </c>
      <c r="K618" s="6">
        <f ca="1">SUMIF(INDIRECT(F600),'1-Configuracion'!E618,INDIRECT(K600))+SUMIF(INDIRECT(H600),'1-Configuracion'!E618,INDIRECT(L600))</f>
        <v>0</v>
      </c>
      <c r="L618" s="6">
        <f ca="1">SUMIF(INDIRECT(F600),'1-Configuracion'!E618,INDIRECT(L600))+SUMIF(INDIRECT(H600),'1-Configuracion'!E618,INDIRECT(K600))</f>
        <v>0</v>
      </c>
      <c r="M618" s="100">
        <f t="shared" ca="1" si="439"/>
        <v>0</v>
      </c>
      <c r="N618" s="56">
        <f t="shared" ca="1" si="440"/>
        <v>0</v>
      </c>
      <c r="P618" s="81" t="str">
        <f t="shared" si="441"/>
        <v>Real Zaragoza</v>
      </c>
      <c r="Q618" s="85">
        <f t="shared" ca="1" si="442"/>
        <v>0</v>
      </c>
      <c r="R618" s="6">
        <f t="shared" ca="1" si="427"/>
        <v>0</v>
      </c>
      <c r="S618" s="6">
        <f t="shared" ca="1" si="428"/>
        <v>0</v>
      </c>
      <c r="T618" s="6">
        <f t="shared" ca="1" si="429"/>
        <v>0</v>
      </c>
      <c r="U618" s="6">
        <f t="shared" ca="1" si="430"/>
        <v>0</v>
      </c>
      <c r="V618" s="6">
        <f t="shared" ca="1" si="431"/>
        <v>0</v>
      </c>
      <c r="W618" s="6">
        <f t="shared" ca="1" si="432"/>
        <v>0</v>
      </c>
      <c r="X618" s="8">
        <f t="shared" ca="1" si="433"/>
        <v>0</v>
      </c>
      <c r="Y618" s="8">
        <f t="shared" ca="1" si="434"/>
        <v>0</v>
      </c>
      <c r="Z618" s="61" t="e">
        <f ca="1">MATCH(P618,AC601:AC620,0)</f>
        <v>#N/A</v>
      </c>
      <c r="AB618">
        <v>18</v>
      </c>
      <c r="AC618" s="81" t="str">
        <f ca="1">INDEX(P601:P620,MATCH(LARGE(Y601:Y620,AB618),Y601:Y620,0))</f>
        <v>Atlethic Club</v>
      </c>
      <c r="AD618" s="85">
        <f ca="1">LOOKUP(AC618,P601:P620,Q601:Q620)</f>
        <v>0</v>
      </c>
      <c r="AE618" s="6">
        <f ca="1">LOOKUP(AC618,P601:P620,R601:R620)</f>
        <v>0</v>
      </c>
      <c r="AF618" s="6">
        <f ca="1">LOOKUP(AC618,P601:P620,S601:S620)</f>
        <v>0</v>
      </c>
      <c r="AG618" s="6">
        <f ca="1">LOOKUP(AC618,P601:P620,T601:T620)</f>
        <v>0</v>
      </c>
      <c r="AH618" s="6">
        <f ca="1">LOOKUP(AC618,P601:P620,U601:U620)</f>
        <v>0</v>
      </c>
      <c r="AI618" s="6">
        <f ca="1">LOOKUP(AC618,P601:P620,V601:V620)</f>
        <v>0</v>
      </c>
      <c r="AJ618" s="6">
        <f ca="1">LOOKUP(AC618,P601:P620,W601:W620)</f>
        <v>0</v>
      </c>
      <c r="AK618" s="8">
        <f ca="1">LOOKUP(AC618,P601:P620,X601:X620)</f>
        <v>0</v>
      </c>
      <c r="AL618" s="8">
        <f ca="1">LOOKUP(AC618,P601:P620,Y601:Y620)</f>
        <v>0</v>
      </c>
    </row>
    <row r="619" spans="5:38" x14ac:dyDescent="0.25">
      <c r="E619" s="81" t="str">
        <f t="shared" si="435"/>
        <v>Sevilla F.C.</v>
      </c>
      <c r="F619" s="85">
        <f ca="1">SUMIF(INDIRECT(F600),'1-Configuracion'!E619,INDIRECT(G600))+SUMIF(INDIRECT(H600),'1-Configuracion'!E619,INDIRECT(I600))</f>
        <v>0</v>
      </c>
      <c r="G619" s="6">
        <f ca="1">SUMIF(INDIRECT(F600),'1-Configuracion'!E619,INDIRECT(J600))+SUMIF(INDIRECT(H600),'1-Configuracion'!E619,INDIRECT(J600))</f>
        <v>0</v>
      </c>
      <c r="H619" s="6">
        <f t="shared" ca="1" si="436"/>
        <v>0</v>
      </c>
      <c r="I619" s="6">
        <f t="shared" ca="1" si="437"/>
        <v>0</v>
      </c>
      <c r="J619" s="6">
        <f t="shared" ca="1" si="438"/>
        <v>0</v>
      </c>
      <c r="K619" s="6">
        <f ca="1">SUMIF(INDIRECT(F600),'1-Configuracion'!E619,INDIRECT(K600))+SUMIF(INDIRECT(H600),'1-Configuracion'!E619,INDIRECT(L600))</f>
        <v>0</v>
      </c>
      <c r="L619" s="6">
        <f ca="1">SUMIF(INDIRECT(F600),'1-Configuracion'!E619,INDIRECT(L600))+SUMIF(INDIRECT(H600),'1-Configuracion'!E619,INDIRECT(K600))</f>
        <v>0</v>
      </c>
      <c r="M619" s="100">
        <f t="shared" ca="1" si="439"/>
        <v>0</v>
      </c>
      <c r="N619" s="56">
        <f t="shared" ca="1" si="440"/>
        <v>0</v>
      </c>
      <c r="P619" s="81" t="str">
        <f t="shared" si="441"/>
        <v>Sevilla F.C.</v>
      </c>
      <c r="Q619" s="85">
        <f t="shared" ca="1" si="442"/>
        <v>0</v>
      </c>
      <c r="R619" s="6">
        <f t="shared" ca="1" si="427"/>
        <v>0</v>
      </c>
      <c r="S619" s="6">
        <f t="shared" ca="1" si="428"/>
        <v>0</v>
      </c>
      <c r="T619" s="6">
        <f t="shared" ca="1" si="429"/>
        <v>0</v>
      </c>
      <c r="U619" s="6">
        <f t="shared" ca="1" si="430"/>
        <v>0</v>
      </c>
      <c r="V619" s="6">
        <f t="shared" ca="1" si="431"/>
        <v>0</v>
      </c>
      <c r="W619" s="6">
        <f t="shared" ca="1" si="432"/>
        <v>0</v>
      </c>
      <c r="X619" s="8">
        <f t="shared" ca="1" si="433"/>
        <v>0</v>
      </c>
      <c r="Y619" s="8">
        <f t="shared" ca="1" si="434"/>
        <v>0</v>
      </c>
      <c r="Z619" s="61" t="e">
        <f ca="1">MATCH(P619,AC601:AC620,0)</f>
        <v>#N/A</v>
      </c>
      <c r="AB619">
        <v>19</v>
      </c>
      <c r="AC619" s="81" t="str">
        <f ca="1">INDEX(P601:P620,MATCH(LARGE(Y601:Y620,AB619),Y601:Y620,0))</f>
        <v>Atlethic Club</v>
      </c>
      <c r="AD619" s="85">
        <f ca="1">LOOKUP(AC619,P601:P620,Q601:Q620)</f>
        <v>0</v>
      </c>
      <c r="AE619" s="6">
        <f ca="1">LOOKUP(AC619,P601:P620,R601:R620)</f>
        <v>0</v>
      </c>
      <c r="AF619" s="6">
        <f ca="1">LOOKUP(AC619,P601:P620,S601:S620)</f>
        <v>0</v>
      </c>
      <c r="AG619" s="6">
        <f ca="1">LOOKUP(AC619,P601:P620,T601:T620)</f>
        <v>0</v>
      </c>
      <c r="AH619" s="6">
        <f ca="1">LOOKUP(AC619,P601:P620,U601:U620)</f>
        <v>0</v>
      </c>
      <c r="AI619" s="6">
        <f ca="1">LOOKUP(AC619,P601:P620,V601:V620)</f>
        <v>0</v>
      </c>
      <c r="AJ619" s="6">
        <f ca="1">LOOKUP(AC619,P601:P620,W601:W620)</f>
        <v>0</v>
      </c>
      <c r="AK619" s="8">
        <f ca="1">LOOKUP(AC619,P601:P620,X601:X620)</f>
        <v>0</v>
      </c>
      <c r="AL619" s="8">
        <f ca="1">LOOKUP(AC619,P601:P620,Y601:Y620)</f>
        <v>0</v>
      </c>
    </row>
    <row r="620" spans="5:38" ht="15.75" thickBot="1" x14ac:dyDescent="0.3">
      <c r="E620" s="82" t="str">
        <f t="shared" si="435"/>
        <v>Valencia C.F.</v>
      </c>
      <c r="F620" s="86">
        <f ca="1">SUMIF(INDIRECT(F600),'1-Configuracion'!E620,INDIRECT(G600))+SUMIF(INDIRECT(H600),'1-Configuracion'!E620,INDIRECT(I600))</f>
        <v>0</v>
      </c>
      <c r="G620" s="34">
        <f ca="1">SUMIF(INDIRECT(F600),'1-Configuracion'!E620,INDIRECT(J600))+SUMIF(INDIRECT(H600),'1-Configuracion'!E620,INDIRECT(J600))</f>
        <v>0</v>
      </c>
      <c r="H620" s="34">
        <f t="shared" ca="1" si="436"/>
        <v>0</v>
      </c>
      <c r="I620" s="34">
        <f t="shared" ca="1" si="437"/>
        <v>0</v>
      </c>
      <c r="J620" s="34">
        <f t="shared" ca="1" si="438"/>
        <v>0</v>
      </c>
      <c r="K620" s="34">
        <f ca="1">SUMIF(INDIRECT(F600),'1-Configuracion'!E620,INDIRECT(K600))+SUMIF(INDIRECT(H600),'1-Configuracion'!E620,INDIRECT(L600))</f>
        <v>0</v>
      </c>
      <c r="L620" s="34">
        <f ca="1">SUMIF(INDIRECT(F600),'1-Configuracion'!E620,INDIRECT(L600))+SUMIF(INDIRECT(H600),'1-Configuracion'!E620,INDIRECT(K600))</f>
        <v>0</v>
      </c>
      <c r="M620" s="101">
        <f t="shared" ca="1" si="439"/>
        <v>0</v>
      </c>
      <c r="N620" s="57">
        <f t="shared" ca="1" si="440"/>
        <v>0</v>
      </c>
      <c r="P620" s="82" t="str">
        <f t="shared" si="441"/>
        <v>Valencia C.F.</v>
      </c>
      <c r="Q620" s="86">
        <f t="shared" ca="1" si="442"/>
        <v>0</v>
      </c>
      <c r="R620" s="34">
        <f t="shared" ca="1" si="427"/>
        <v>0</v>
      </c>
      <c r="S620" s="34">
        <f t="shared" ca="1" si="428"/>
        <v>0</v>
      </c>
      <c r="T620" s="34">
        <f t="shared" ca="1" si="429"/>
        <v>0</v>
      </c>
      <c r="U620" s="34">
        <f t="shared" ca="1" si="430"/>
        <v>0</v>
      </c>
      <c r="V620" s="34">
        <f t="shared" ca="1" si="431"/>
        <v>0</v>
      </c>
      <c r="W620" s="34">
        <f t="shared" ca="1" si="432"/>
        <v>0</v>
      </c>
      <c r="X620" s="37">
        <f t="shared" ca="1" si="433"/>
        <v>0</v>
      </c>
      <c r="Y620" s="37">
        <f t="shared" ca="1" si="434"/>
        <v>0</v>
      </c>
      <c r="Z620" s="61" t="e">
        <f ca="1">MATCH(P620,AC601:AC620,0)</f>
        <v>#N/A</v>
      </c>
      <c r="AB620">
        <v>20</v>
      </c>
      <c r="AC620" s="82" t="str">
        <f ca="1">INDEX(P601:P620,MATCH(LARGE(Y601:Y620,AB620),Y601:Y620,0))</f>
        <v>Atlethic Club</v>
      </c>
      <c r="AD620" s="86">
        <f ca="1">LOOKUP(AC620,P601:P620,Q601:Q620)</f>
        <v>0</v>
      </c>
      <c r="AE620" s="34">
        <f ca="1">LOOKUP(AC620,P601:P620,R601:R620)</f>
        <v>0</v>
      </c>
      <c r="AF620" s="34">
        <f ca="1">LOOKUP(AC620,P601:P620,S601:S620)</f>
        <v>0</v>
      </c>
      <c r="AG620" s="34">
        <f ca="1">LOOKUP(AC620,P601:P620,T601:T620)</f>
        <v>0</v>
      </c>
      <c r="AH620" s="34">
        <f ca="1">LOOKUP(AC620,P601:P620,U601:U620)</f>
        <v>0</v>
      </c>
      <c r="AI620" s="34">
        <f ca="1">LOOKUP(AC620,P601:P620,V601:V620)</f>
        <v>0</v>
      </c>
      <c r="AJ620" s="34">
        <f ca="1">LOOKUP(AC620,P601:P620,W601:W620)</f>
        <v>0</v>
      </c>
      <c r="AK620" s="37">
        <f ca="1">LOOKUP(AC620,P601:P620,X601:X620)</f>
        <v>0</v>
      </c>
      <c r="AL620" s="37">
        <f ca="1">LOOKUP(AC620,P601:P620,Y601:Y620)</f>
        <v>0</v>
      </c>
    </row>
    <row r="621" spans="5:38" ht="15.75" thickBot="1" x14ac:dyDescent="0.3"/>
    <row r="622" spans="5:38" ht="15.75" thickBot="1" x14ac:dyDescent="0.3">
      <c r="E622" s="88">
        <v>28</v>
      </c>
      <c r="F622" s="95" t="s">
        <v>21</v>
      </c>
      <c r="G622" s="95" t="s">
        <v>22</v>
      </c>
      <c r="H622" s="95" t="s">
        <v>23</v>
      </c>
      <c r="I622" s="95" t="s">
        <v>24</v>
      </c>
      <c r="J622" s="95" t="s">
        <v>25</v>
      </c>
      <c r="K622" s="95" t="s">
        <v>26</v>
      </c>
      <c r="L622" s="95" t="s">
        <v>27</v>
      </c>
      <c r="M622" s="96" t="s">
        <v>135</v>
      </c>
      <c r="N622" s="98" t="s">
        <v>136</v>
      </c>
      <c r="P622" s="88">
        <f>E622</f>
        <v>28</v>
      </c>
      <c r="Q622" s="89" t="s">
        <v>21</v>
      </c>
      <c r="R622" s="87" t="s">
        <v>22</v>
      </c>
      <c r="S622" s="83" t="s">
        <v>23</v>
      </c>
      <c r="T622" s="83" t="s">
        <v>24</v>
      </c>
      <c r="U622" s="83" t="s">
        <v>25</v>
      </c>
      <c r="V622" s="83" t="s">
        <v>26</v>
      </c>
      <c r="W622" s="83" t="s">
        <v>27</v>
      </c>
      <c r="X622" s="84" t="s">
        <v>135</v>
      </c>
      <c r="Y622" s="84" t="s">
        <v>136</v>
      </c>
      <c r="AC622" s="88">
        <f>P622</f>
        <v>28</v>
      </c>
      <c r="AD622" s="89" t="s">
        <v>21</v>
      </c>
      <c r="AE622" s="87" t="s">
        <v>22</v>
      </c>
      <c r="AF622" s="83" t="s">
        <v>23</v>
      </c>
      <c r="AG622" s="83" t="s">
        <v>24</v>
      </c>
      <c r="AH622" s="83" t="s">
        <v>25</v>
      </c>
      <c r="AI622" s="83" t="s">
        <v>26</v>
      </c>
      <c r="AJ622" s="83" t="s">
        <v>27</v>
      </c>
      <c r="AK622" s="84" t="s">
        <v>135</v>
      </c>
      <c r="AL622" s="84" t="s">
        <v>136</v>
      </c>
    </row>
    <row r="623" spans="5:38" ht="15.75" thickBot="1" x14ac:dyDescent="0.3">
      <c r="E623" s="91"/>
      <c r="F623" s="93" t="str">
        <f>'1-Rangos'!C28</f>
        <v>'1-Jornadas'!AP56:AP65</v>
      </c>
      <c r="G623" s="93" t="str">
        <f>'1-Rangos'!D28</f>
        <v>'1-Jornadas'!AN56:AN65</v>
      </c>
      <c r="H623" s="93" t="str">
        <f>'1-Rangos'!E28</f>
        <v>'1-Jornadas'!AS56:AS65</v>
      </c>
      <c r="I623" s="93" t="str">
        <f>'1-Rangos'!F28</f>
        <v>'1-Jornadas'!AU56:AU65</v>
      </c>
      <c r="J623" s="93" t="str">
        <f>'1-Rangos'!G28</f>
        <v>'1-Jornadas'!AM56:AM65</v>
      </c>
      <c r="K623" s="93" t="str">
        <f>'1-Rangos'!H28</f>
        <v>'1-Jornadas'!AQ56:AQ65</v>
      </c>
      <c r="L623" s="93" t="str">
        <f>'1-Rangos'!I28</f>
        <v>'1-Jornadas'!AR56:AR65</v>
      </c>
      <c r="M623" s="91"/>
      <c r="N623" s="91"/>
    </row>
    <row r="624" spans="5:38" x14ac:dyDescent="0.25">
      <c r="E624" s="81" t="str">
        <f>E601</f>
        <v>Atlethic Club</v>
      </c>
      <c r="F624" s="97">
        <f ca="1">SUMIF(INDIRECT(F623),'1-Configuracion'!E624,INDIRECT(G623))+SUMIF(INDIRECT(H623),'1-Configuracion'!E624,INDIRECT(I623))</f>
        <v>0</v>
      </c>
      <c r="G624" s="94">
        <f ca="1">SUMIF(INDIRECT(F623),'1-Configuracion'!E624,INDIRECT(J623))+SUMIF(INDIRECT(H623),'1-Configuracion'!E624,INDIRECT(J623))</f>
        <v>0</v>
      </c>
      <c r="H624" s="94">
        <f ca="1">IF(G624&gt;0,IF(F624=3,1,0),0)</f>
        <v>0</v>
      </c>
      <c r="I624" s="94">
        <f ca="1">IF(G624&gt;0,IF(F624=1,1,0),0)</f>
        <v>0</v>
      </c>
      <c r="J624" s="94">
        <f ca="1">IF(G624&gt;0,IF(F624=0,1,0),0)</f>
        <v>0</v>
      </c>
      <c r="K624" s="94">
        <f ca="1">SUMIF(INDIRECT(F623),'1-Configuracion'!E624,INDIRECT(K623))+SUMIF(INDIRECT(H623),'1-Configuracion'!E624,INDIRECT(L623))</f>
        <v>0</v>
      </c>
      <c r="L624" s="94">
        <f ca="1">SUMIF(INDIRECT(F623),'1-Configuracion'!E624,INDIRECT(L623))+SUMIF(INDIRECT(H623),'1-Configuracion'!E624,INDIRECT(K623))</f>
        <v>0</v>
      </c>
      <c r="M624" s="99">
        <f ca="1">K624-L624</f>
        <v>0</v>
      </c>
      <c r="N624" s="102">
        <f ca="1">F624*1000+M624*100+K624</f>
        <v>0</v>
      </c>
      <c r="P624" s="81" t="str">
        <f>E624</f>
        <v>Atlethic Club</v>
      </c>
      <c r="Q624" s="85">
        <f ca="1">F624+Q601</f>
        <v>0</v>
      </c>
      <c r="R624" s="6">
        <f t="shared" ref="R624:R643" ca="1" si="443">G624+R601</f>
        <v>0</v>
      </c>
      <c r="S624" s="6">
        <f t="shared" ref="S624:S643" ca="1" si="444">H624+S601</f>
        <v>0</v>
      </c>
      <c r="T624" s="6">
        <f t="shared" ref="T624:T643" ca="1" si="445">I624+T601</f>
        <v>0</v>
      </c>
      <c r="U624" s="6">
        <f t="shared" ref="U624:U643" ca="1" si="446">J624+U601</f>
        <v>0</v>
      </c>
      <c r="V624" s="6">
        <f t="shared" ref="V624:V643" ca="1" si="447">K624+V601</f>
        <v>0</v>
      </c>
      <c r="W624" s="6">
        <f t="shared" ref="W624:W643" ca="1" si="448">L624+W601</f>
        <v>0</v>
      </c>
      <c r="X624" s="8">
        <f t="shared" ref="X624:X643" ca="1" si="449">M624+X601</f>
        <v>0</v>
      </c>
      <c r="Y624" s="8">
        <f t="shared" ref="Y624:Y643" ca="1" si="450">N624+Y601</f>
        <v>0</v>
      </c>
      <c r="Z624" s="61">
        <f ca="1">MATCH(P624,AC624:AC643,0)</f>
        <v>1</v>
      </c>
      <c r="AB624">
        <v>1</v>
      </c>
      <c r="AC624" s="81" t="str">
        <f ca="1">INDEX(P624:P643,MATCH(LARGE(Y624:Y643,AB624),Y624:Y643,0))</f>
        <v>Atlethic Club</v>
      </c>
      <c r="AD624" s="85">
        <f ca="1">LOOKUP(AC624,P624:P643,Q624:Q643)</f>
        <v>0</v>
      </c>
      <c r="AE624" s="6">
        <f ca="1">LOOKUP(AC624,P624:P643,R624:R643)</f>
        <v>0</v>
      </c>
      <c r="AF624" s="6">
        <f ca="1">LOOKUP(AC624,P624:P643,S624:S643)</f>
        <v>0</v>
      </c>
      <c r="AG624" s="6">
        <f ca="1">LOOKUP(AC624,P624:P643,T624:T643)</f>
        <v>0</v>
      </c>
      <c r="AH624" s="6">
        <f ca="1">LOOKUP(AC624,P624:P643,U624:U643)</f>
        <v>0</v>
      </c>
      <c r="AI624" s="6">
        <f ca="1">LOOKUP(AC624,P624:P643,V624:V643)</f>
        <v>0</v>
      </c>
      <c r="AJ624" s="6">
        <f ca="1">LOOKUP(AC624,P624:P643,W624:W643)</f>
        <v>0</v>
      </c>
      <c r="AK624" s="8">
        <f ca="1">LOOKUP(AC624,P624:P643,X624:X643)</f>
        <v>0</v>
      </c>
      <c r="AL624" s="8">
        <f ca="1">LOOKUP(AC624,P624:P643,Y624:Y643)</f>
        <v>0</v>
      </c>
    </row>
    <row r="625" spans="5:38" x14ac:dyDescent="0.25">
      <c r="E625" s="81" t="str">
        <f t="shared" ref="E625:E643" si="451">E602</f>
        <v>Atlético Madrid</v>
      </c>
      <c r="F625" s="85">
        <f ca="1">SUMIF(INDIRECT(F623),'1-Configuracion'!E625,INDIRECT(G623))+SUMIF(INDIRECT(H623),'1-Configuracion'!E625,INDIRECT(I623))</f>
        <v>0</v>
      </c>
      <c r="G625" s="6">
        <f ca="1">SUMIF(INDIRECT(F623),'1-Configuracion'!E625,INDIRECT(J623))+SUMIF(INDIRECT(H623),'1-Configuracion'!E625,INDIRECT(J623))</f>
        <v>0</v>
      </c>
      <c r="H625" s="6">
        <f t="shared" ref="H625:H643" ca="1" si="452">IF(G625&gt;0,IF(F625=3,1,0),0)</f>
        <v>0</v>
      </c>
      <c r="I625" s="6">
        <f t="shared" ref="I625:I643" ca="1" si="453">IF(G625&gt;0,IF(F625=1,1,0),0)</f>
        <v>0</v>
      </c>
      <c r="J625" s="6">
        <f t="shared" ref="J625:J643" ca="1" si="454">IF(G625&gt;0,IF(F625=0,1,0),0)</f>
        <v>0</v>
      </c>
      <c r="K625" s="6">
        <f ca="1">SUMIF(INDIRECT(F623),'1-Configuracion'!E625,INDIRECT(K623))+SUMIF(INDIRECT(H623),'1-Configuracion'!E625,INDIRECT(L623))</f>
        <v>0</v>
      </c>
      <c r="L625" s="6">
        <f ca="1">SUMIF(INDIRECT(F623),'1-Configuracion'!E625,INDIRECT(L623))+SUMIF(INDIRECT(H623),'1-Configuracion'!E625,INDIRECT(K623))</f>
        <v>0</v>
      </c>
      <c r="M625" s="100">
        <f t="shared" ref="M625:M643" ca="1" si="455">K625-L625</f>
        <v>0</v>
      </c>
      <c r="N625" s="56">
        <f t="shared" ref="N625:N643" ca="1" si="456">F625*1000+M625*100+K625</f>
        <v>0</v>
      </c>
      <c r="P625" s="81" t="str">
        <f t="shared" ref="P625:P643" si="457">E625</f>
        <v>Atlético Madrid</v>
      </c>
      <c r="Q625" s="85">
        <f t="shared" ref="Q625:Q643" ca="1" si="458">F625+Q602</f>
        <v>0</v>
      </c>
      <c r="R625" s="6">
        <f t="shared" ca="1" si="443"/>
        <v>0</v>
      </c>
      <c r="S625" s="6">
        <f t="shared" ca="1" si="444"/>
        <v>0</v>
      </c>
      <c r="T625" s="6">
        <f t="shared" ca="1" si="445"/>
        <v>0</v>
      </c>
      <c r="U625" s="6">
        <f t="shared" ca="1" si="446"/>
        <v>0</v>
      </c>
      <c r="V625" s="6">
        <f t="shared" ca="1" si="447"/>
        <v>0</v>
      </c>
      <c r="W625" s="6">
        <f t="shared" ca="1" si="448"/>
        <v>0</v>
      </c>
      <c r="X625" s="8">
        <f t="shared" ca="1" si="449"/>
        <v>0</v>
      </c>
      <c r="Y625" s="8">
        <f t="shared" ca="1" si="450"/>
        <v>0</v>
      </c>
      <c r="Z625" s="61" t="e">
        <f ca="1">MATCH(P625,AC624:AC643,0)</f>
        <v>#N/A</v>
      </c>
      <c r="AB625">
        <v>2</v>
      </c>
      <c r="AC625" s="81" t="str">
        <f ca="1">INDEX(P624:P643,MATCH(LARGE(Y624:Y643,AB625),Y624:Y643,0))</f>
        <v>Atlethic Club</v>
      </c>
      <c r="AD625" s="85">
        <f ca="1">LOOKUP(AC625,P624:P643,Q624:Q643)</f>
        <v>0</v>
      </c>
      <c r="AE625" s="6">
        <f ca="1">LOOKUP(AC625,P624:P643,R624:R643)</f>
        <v>0</v>
      </c>
      <c r="AF625" s="6">
        <f ca="1">LOOKUP(AC625,P624:P643,S624:S643)</f>
        <v>0</v>
      </c>
      <c r="AG625" s="6">
        <f ca="1">LOOKUP(AC625,P624:P643,T624:T643)</f>
        <v>0</v>
      </c>
      <c r="AH625" s="6">
        <f ca="1">LOOKUP(AC625,P624:P643,U624:U643)</f>
        <v>0</v>
      </c>
      <c r="AI625" s="6">
        <f ca="1">LOOKUP(AC625,P624:P643,V624:V643)</f>
        <v>0</v>
      </c>
      <c r="AJ625" s="6">
        <f ca="1">LOOKUP(AC625,P624:P643,W624:W643)</f>
        <v>0</v>
      </c>
      <c r="AK625" s="8">
        <f ca="1">LOOKUP(AC625,P624:P643,X624:X643)</f>
        <v>0</v>
      </c>
      <c r="AL625" s="8">
        <f ca="1">LOOKUP(AC625,P624:P643,Y624:Y643)</f>
        <v>0</v>
      </c>
    </row>
    <row r="626" spans="5:38" x14ac:dyDescent="0.25">
      <c r="E626" s="81" t="str">
        <f t="shared" si="451"/>
        <v>C.A. Osasuna</v>
      </c>
      <c r="F626" s="85">
        <f ca="1">SUMIF(INDIRECT(F623),'1-Configuracion'!E626,INDIRECT(G623))+SUMIF(INDIRECT(H623),'1-Configuracion'!E626,INDIRECT(I623))</f>
        <v>0</v>
      </c>
      <c r="G626" s="6">
        <f ca="1">SUMIF(INDIRECT(F623),'1-Configuracion'!E626,INDIRECT(J623))+SUMIF(INDIRECT(H623),'1-Configuracion'!E626,INDIRECT(J623))</f>
        <v>0</v>
      </c>
      <c r="H626" s="6">
        <f t="shared" ca="1" si="452"/>
        <v>0</v>
      </c>
      <c r="I626" s="6">
        <f t="shared" ca="1" si="453"/>
        <v>0</v>
      </c>
      <c r="J626" s="6">
        <f t="shared" ca="1" si="454"/>
        <v>0</v>
      </c>
      <c r="K626" s="6">
        <f ca="1">SUMIF(INDIRECT(F623),'1-Configuracion'!E626,INDIRECT(K623))+SUMIF(INDIRECT(H623),'1-Configuracion'!E626,INDIRECT(L623))</f>
        <v>0</v>
      </c>
      <c r="L626" s="6">
        <f ca="1">SUMIF(INDIRECT(F623),'1-Configuracion'!E626,INDIRECT(L623))+SUMIF(INDIRECT(H623),'1-Configuracion'!E626,INDIRECT(K623))</f>
        <v>0</v>
      </c>
      <c r="M626" s="100">
        <f t="shared" ca="1" si="455"/>
        <v>0</v>
      </c>
      <c r="N626" s="56">
        <f t="shared" ca="1" si="456"/>
        <v>0</v>
      </c>
      <c r="P626" s="81" t="str">
        <f t="shared" si="457"/>
        <v>C.A. Osasuna</v>
      </c>
      <c r="Q626" s="85">
        <f t="shared" ca="1" si="458"/>
        <v>0</v>
      </c>
      <c r="R626" s="6">
        <f t="shared" ca="1" si="443"/>
        <v>0</v>
      </c>
      <c r="S626" s="6">
        <f t="shared" ca="1" si="444"/>
        <v>0</v>
      </c>
      <c r="T626" s="6">
        <f t="shared" ca="1" si="445"/>
        <v>0</v>
      </c>
      <c r="U626" s="6">
        <f t="shared" ca="1" si="446"/>
        <v>0</v>
      </c>
      <c r="V626" s="6">
        <f t="shared" ca="1" si="447"/>
        <v>0</v>
      </c>
      <c r="W626" s="6">
        <f t="shared" ca="1" si="448"/>
        <v>0</v>
      </c>
      <c r="X626" s="8">
        <f t="shared" ca="1" si="449"/>
        <v>0</v>
      </c>
      <c r="Y626" s="8">
        <f t="shared" ca="1" si="450"/>
        <v>0</v>
      </c>
      <c r="Z626" s="61" t="e">
        <f ca="1">MATCH(P626,AC624:AC643,0)</f>
        <v>#N/A</v>
      </c>
      <c r="AB626">
        <v>3</v>
      </c>
      <c r="AC626" s="81" t="str">
        <f ca="1">INDEX(P624:P643,MATCH(LARGE(Y624:Y643,AB626),Y624:Y643,0))</f>
        <v>Atlethic Club</v>
      </c>
      <c r="AD626" s="85">
        <f ca="1">LOOKUP(AC626,P624:P643,Q624:Q643)</f>
        <v>0</v>
      </c>
      <c r="AE626" s="6">
        <f ca="1">LOOKUP(AC626,P624:P643,R624:R643)</f>
        <v>0</v>
      </c>
      <c r="AF626" s="6">
        <f ca="1">LOOKUP(AC626,P624:P643,S624:S643)</f>
        <v>0</v>
      </c>
      <c r="AG626" s="6">
        <f ca="1">LOOKUP(AC626,P624:P643,T624:T643)</f>
        <v>0</v>
      </c>
      <c r="AH626" s="6">
        <f ca="1">LOOKUP(AC626,P624:P643,U624:U643)</f>
        <v>0</v>
      </c>
      <c r="AI626" s="6">
        <f ca="1">LOOKUP(AC626,P624:P643,V624:V643)</f>
        <v>0</v>
      </c>
      <c r="AJ626" s="6">
        <f ca="1">LOOKUP(AC626,P624:P643,W624:W643)</f>
        <v>0</v>
      </c>
      <c r="AK626" s="8">
        <f ca="1">LOOKUP(AC626,P624:P643,X624:X643)</f>
        <v>0</v>
      </c>
      <c r="AL626" s="8">
        <f ca="1">LOOKUP(AC626,P624:P643,Y624:Y643)</f>
        <v>0</v>
      </c>
    </row>
    <row r="627" spans="5:38" x14ac:dyDescent="0.25">
      <c r="E627" s="81" t="str">
        <f t="shared" si="451"/>
        <v>Celta de Vigo</v>
      </c>
      <c r="F627" s="85">
        <f ca="1">SUMIF(INDIRECT(F623),'1-Configuracion'!E627,INDIRECT(G623))+SUMIF(INDIRECT(H623),'1-Configuracion'!E627,INDIRECT(I623))</f>
        <v>0</v>
      </c>
      <c r="G627" s="6">
        <f ca="1">SUMIF(INDIRECT(F623),'1-Configuracion'!E627,INDIRECT(J623))+SUMIF(INDIRECT(H623),'1-Configuracion'!E627,INDIRECT(J623))</f>
        <v>0</v>
      </c>
      <c r="H627" s="6">
        <f t="shared" ca="1" si="452"/>
        <v>0</v>
      </c>
      <c r="I627" s="6">
        <f t="shared" ca="1" si="453"/>
        <v>0</v>
      </c>
      <c r="J627" s="6">
        <f t="shared" ca="1" si="454"/>
        <v>0</v>
      </c>
      <c r="K627" s="6">
        <f ca="1">SUMIF(INDIRECT(F623),'1-Configuracion'!E627,INDIRECT(K623))+SUMIF(INDIRECT(H623),'1-Configuracion'!E627,INDIRECT(L623))</f>
        <v>0</v>
      </c>
      <c r="L627" s="6">
        <f ca="1">SUMIF(INDIRECT(F623),'1-Configuracion'!E627,INDIRECT(L623))+SUMIF(INDIRECT(H623),'1-Configuracion'!E627,INDIRECT(K623))</f>
        <v>0</v>
      </c>
      <c r="M627" s="100">
        <f t="shared" ca="1" si="455"/>
        <v>0</v>
      </c>
      <c r="N627" s="56">
        <f t="shared" ca="1" si="456"/>
        <v>0</v>
      </c>
      <c r="P627" s="81" t="str">
        <f t="shared" si="457"/>
        <v>Celta de Vigo</v>
      </c>
      <c r="Q627" s="85">
        <f t="shared" ca="1" si="458"/>
        <v>0</v>
      </c>
      <c r="R627" s="6">
        <f t="shared" ca="1" si="443"/>
        <v>0</v>
      </c>
      <c r="S627" s="6">
        <f t="shared" ca="1" si="444"/>
        <v>0</v>
      </c>
      <c r="T627" s="6">
        <f t="shared" ca="1" si="445"/>
        <v>0</v>
      </c>
      <c r="U627" s="6">
        <f t="shared" ca="1" si="446"/>
        <v>0</v>
      </c>
      <c r="V627" s="6">
        <f t="shared" ca="1" si="447"/>
        <v>0</v>
      </c>
      <c r="W627" s="6">
        <f t="shared" ca="1" si="448"/>
        <v>0</v>
      </c>
      <c r="X627" s="8">
        <f t="shared" ca="1" si="449"/>
        <v>0</v>
      </c>
      <c r="Y627" s="8">
        <f t="shared" ca="1" si="450"/>
        <v>0</v>
      </c>
      <c r="Z627" s="61" t="e">
        <f ca="1">MATCH(P627,AC624:AC643,0)</f>
        <v>#N/A</v>
      </c>
      <c r="AB627">
        <v>4</v>
      </c>
      <c r="AC627" s="81" t="str">
        <f ca="1">INDEX(P624:P643,MATCH(LARGE(Y624:Y643,AB627),Y624:Y643,0))</f>
        <v>Atlethic Club</v>
      </c>
      <c r="AD627" s="85">
        <f ca="1">LOOKUP(AC627,P624:P643,Q624:Q643)</f>
        <v>0</v>
      </c>
      <c r="AE627" s="6">
        <f ca="1">LOOKUP(AC627,P624:P643,R624:R643)</f>
        <v>0</v>
      </c>
      <c r="AF627" s="6">
        <f ca="1">LOOKUP(AC627,P624:P643,S624:S643)</f>
        <v>0</v>
      </c>
      <c r="AG627" s="6">
        <f ca="1">LOOKUP(AC627,P624:P643,T624:T643)</f>
        <v>0</v>
      </c>
      <c r="AH627" s="6">
        <f ca="1">LOOKUP(AC627,P624:P643,U624:U643)</f>
        <v>0</v>
      </c>
      <c r="AI627" s="6">
        <f ca="1">LOOKUP(AC627,P624:P643,V624:V643)</f>
        <v>0</v>
      </c>
      <c r="AJ627" s="6">
        <f ca="1">LOOKUP(AC627,P624:P643,W624:W643)</f>
        <v>0</v>
      </c>
      <c r="AK627" s="8">
        <f ca="1">LOOKUP(AC627,P624:P643,X624:X643)</f>
        <v>0</v>
      </c>
      <c r="AL627" s="8">
        <f ca="1">LOOKUP(AC627,P624:P643,Y624:Y643)</f>
        <v>0</v>
      </c>
    </row>
    <row r="628" spans="5:38" x14ac:dyDescent="0.25">
      <c r="E628" s="81" t="str">
        <f t="shared" si="451"/>
        <v>Deportivo de la Coruña</v>
      </c>
      <c r="F628" s="85">
        <f ca="1">SUMIF(INDIRECT(F623),'1-Configuracion'!E628,INDIRECT(G623))+SUMIF(INDIRECT(H623),'1-Configuracion'!E628,INDIRECT(I623))</f>
        <v>0</v>
      </c>
      <c r="G628" s="6">
        <f ca="1">SUMIF(INDIRECT(F623),'1-Configuracion'!E628,INDIRECT(J623))+SUMIF(INDIRECT(H623),'1-Configuracion'!E628,INDIRECT(J623))</f>
        <v>0</v>
      </c>
      <c r="H628" s="6">
        <f t="shared" ca="1" si="452"/>
        <v>0</v>
      </c>
      <c r="I628" s="6">
        <f t="shared" ca="1" si="453"/>
        <v>0</v>
      </c>
      <c r="J628" s="6">
        <f t="shared" ca="1" si="454"/>
        <v>0</v>
      </c>
      <c r="K628" s="6">
        <f ca="1">SUMIF(INDIRECT(F623),'1-Configuracion'!E628,INDIRECT(K623))+SUMIF(INDIRECT(H623),'1-Configuracion'!E628,INDIRECT(L623))</f>
        <v>0</v>
      </c>
      <c r="L628" s="6">
        <f ca="1">SUMIF(INDIRECT(F623),'1-Configuracion'!E628,INDIRECT(L623))+SUMIF(INDIRECT(H623),'1-Configuracion'!E628,INDIRECT(K623))</f>
        <v>0</v>
      </c>
      <c r="M628" s="100">
        <f t="shared" ca="1" si="455"/>
        <v>0</v>
      </c>
      <c r="N628" s="56">
        <f t="shared" ca="1" si="456"/>
        <v>0</v>
      </c>
      <c r="P628" s="81" t="str">
        <f t="shared" si="457"/>
        <v>Deportivo de la Coruña</v>
      </c>
      <c r="Q628" s="85">
        <f t="shared" ca="1" si="458"/>
        <v>0</v>
      </c>
      <c r="R628" s="6">
        <f t="shared" ca="1" si="443"/>
        <v>0</v>
      </c>
      <c r="S628" s="6">
        <f t="shared" ca="1" si="444"/>
        <v>0</v>
      </c>
      <c r="T628" s="6">
        <f t="shared" ca="1" si="445"/>
        <v>0</v>
      </c>
      <c r="U628" s="6">
        <f t="shared" ca="1" si="446"/>
        <v>0</v>
      </c>
      <c r="V628" s="6">
        <f t="shared" ca="1" si="447"/>
        <v>0</v>
      </c>
      <c r="W628" s="6">
        <f t="shared" ca="1" si="448"/>
        <v>0</v>
      </c>
      <c r="X628" s="8">
        <f t="shared" ca="1" si="449"/>
        <v>0</v>
      </c>
      <c r="Y628" s="8">
        <f t="shared" ca="1" si="450"/>
        <v>0</v>
      </c>
      <c r="Z628" s="61" t="e">
        <f ca="1">MATCH(P628,AC624:AC643,0)</f>
        <v>#N/A</v>
      </c>
      <c r="AB628">
        <v>5</v>
      </c>
      <c r="AC628" s="81" t="str">
        <f ca="1">INDEX(P624:P643,MATCH(LARGE(Y624:Y643,AB628),Y624:Y643,0))</f>
        <v>Atlethic Club</v>
      </c>
      <c r="AD628" s="85">
        <f ca="1">LOOKUP(AC628,P624:P643,Q624:Q643)</f>
        <v>0</v>
      </c>
      <c r="AE628" s="6">
        <f ca="1">LOOKUP(AC628,P624:P643,R624:R643)</f>
        <v>0</v>
      </c>
      <c r="AF628" s="6">
        <f ca="1">LOOKUP(AC628,P624:P643,S624:S643)</f>
        <v>0</v>
      </c>
      <c r="AG628" s="6">
        <f ca="1">LOOKUP(AC628,P624:P643,T624:T643)</f>
        <v>0</v>
      </c>
      <c r="AH628" s="6">
        <f ca="1">LOOKUP(AC628,P624:P643,U624:U643)</f>
        <v>0</v>
      </c>
      <c r="AI628" s="6">
        <f ca="1">LOOKUP(AC628,P624:P643,V624:V643)</f>
        <v>0</v>
      </c>
      <c r="AJ628" s="6">
        <f ca="1">LOOKUP(AC628,P624:P643,W624:W643)</f>
        <v>0</v>
      </c>
      <c r="AK628" s="8">
        <f ca="1">LOOKUP(AC628,P624:P643,X624:X643)</f>
        <v>0</v>
      </c>
      <c r="AL628" s="8">
        <f ca="1">LOOKUP(AC628,P624:P643,Y624:Y643)</f>
        <v>0</v>
      </c>
    </row>
    <row r="629" spans="5:38" x14ac:dyDescent="0.25">
      <c r="E629" s="81" t="str">
        <f t="shared" si="451"/>
        <v>F.C. Barcelona</v>
      </c>
      <c r="F629" s="85">
        <f ca="1">SUMIF(INDIRECT(F623),'1-Configuracion'!E629,INDIRECT(G623))+SUMIF(INDIRECT(H623),'1-Configuracion'!E629,INDIRECT(I623))</f>
        <v>0</v>
      </c>
      <c r="G629" s="6">
        <f ca="1">SUMIF(INDIRECT(F623),'1-Configuracion'!E629,INDIRECT(J623))+SUMIF(INDIRECT(H623),'1-Configuracion'!E629,INDIRECT(J623))</f>
        <v>0</v>
      </c>
      <c r="H629" s="6">
        <f t="shared" ca="1" si="452"/>
        <v>0</v>
      </c>
      <c r="I629" s="6">
        <f t="shared" ca="1" si="453"/>
        <v>0</v>
      </c>
      <c r="J629" s="6">
        <f t="shared" ca="1" si="454"/>
        <v>0</v>
      </c>
      <c r="K629" s="6">
        <f ca="1">SUMIF(INDIRECT(F623),'1-Configuracion'!E629,INDIRECT(K623))+SUMIF(INDIRECT(H623),'1-Configuracion'!E629,INDIRECT(L623))</f>
        <v>0</v>
      </c>
      <c r="L629" s="6">
        <f ca="1">SUMIF(INDIRECT(F623),'1-Configuracion'!E629,INDIRECT(L623))+SUMIF(INDIRECT(H623),'1-Configuracion'!E629,INDIRECT(K623))</f>
        <v>0</v>
      </c>
      <c r="M629" s="100">
        <f t="shared" ca="1" si="455"/>
        <v>0</v>
      </c>
      <c r="N629" s="56">
        <f t="shared" ca="1" si="456"/>
        <v>0</v>
      </c>
      <c r="P629" s="81" t="str">
        <f t="shared" si="457"/>
        <v>F.C. Barcelona</v>
      </c>
      <c r="Q629" s="85">
        <f t="shared" ca="1" si="458"/>
        <v>0</v>
      </c>
      <c r="R629" s="6">
        <f t="shared" ca="1" si="443"/>
        <v>0</v>
      </c>
      <c r="S629" s="6">
        <f t="shared" ca="1" si="444"/>
        <v>0</v>
      </c>
      <c r="T629" s="6">
        <f t="shared" ca="1" si="445"/>
        <v>0</v>
      </c>
      <c r="U629" s="6">
        <f t="shared" ca="1" si="446"/>
        <v>0</v>
      </c>
      <c r="V629" s="6">
        <f t="shared" ca="1" si="447"/>
        <v>0</v>
      </c>
      <c r="W629" s="6">
        <f t="shared" ca="1" si="448"/>
        <v>0</v>
      </c>
      <c r="X629" s="8">
        <f t="shared" ca="1" si="449"/>
        <v>0</v>
      </c>
      <c r="Y629" s="8">
        <f t="shared" ca="1" si="450"/>
        <v>0</v>
      </c>
      <c r="Z629" s="61" t="e">
        <f ca="1">MATCH(P629,AC624:AC643,0)</f>
        <v>#N/A</v>
      </c>
      <c r="AB629">
        <v>6</v>
      </c>
      <c r="AC629" s="81" t="str">
        <f ca="1">INDEX(P624:P643,MATCH(LARGE(Y624:Y643,AB629),Y624:Y643,0))</f>
        <v>Atlethic Club</v>
      </c>
      <c r="AD629" s="85">
        <f ca="1">LOOKUP(AC629,P624:P643,Q624:Q643)</f>
        <v>0</v>
      </c>
      <c r="AE629" s="6">
        <f ca="1">LOOKUP(AC629,P624:P643,R624:R643)</f>
        <v>0</v>
      </c>
      <c r="AF629" s="6">
        <f ca="1">LOOKUP(AC629,P624:P643,S624:S643)</f>
        <v>0</v>
      </c>
      <c r="AG629" s="6">
        <f ca="1">LOOKUP(AC629,P624:P643,T624:T643)</f>
        <v>0</v>
      </c>
      <c r="AH629" s="6">
        <f ca="1">LOOKUP(AC629,P624:P643,U624:U643)</f>
        <v>0</v>
      </c>
      <c r="AI629" s="6">
        <f ca="1">LOOKUP(AC629,P624:P643,V624:V643)</f>
        <v>0</v>
      </c>
      <c r="AJ629" s="6">
        <f ca="1">LOOKUP(AC629,P624:P643,W624:W643)</f>
        <v>0</v>
      </c>
      <c r="AK629" s="8">
        <f ca="1">LOOKUP(AC629,P624:P643,X624:X643)</f>
        <v>0</v>
      </c>
      <c r="AL629" s="8">
        <f ca="1">LOOKUP(AC629,P624:P643,Y624:Y643)</f>
        <v>0</v>
      </c>
    </row>
    <row r="630" spans="5:38" x14ac:dyDescent="0.25">
      <c r="E630" s="81" t="str">
        <f t="shared" si="451"/>
        <v>Getafe C.F.</v>
      </c>
      <c r="F630" s="85">
        <f ca="1">SUMIF(INDIRECT(F623),'1-Configuracion'!E630,INDIRECT(G623))+SUMIF(INDIRECT(H623),'1-Configuracion'!E630,INDIRECT(I623))</f>
        <v>0</v>
      </c>
      <c r="G630" s="6">
        <f ca="1">SUMIF(INDIRECT(F623),'1-Configuracion'!E630,INDIRECT(J623))+SUMIF(INDIRECT(H623),'1-Configuracion'!E630,INDIRECT(J623))</f>
        <v>0</v>
      </c>
      <c r="H630" s="6">
        <f t="shared" ca="1" si="452"/>
        <v>0</v>
      </c>
      <c r="I630" s="6">
        <f t="shared" ca="1" si="453"/>
        <v>0</v>
      </c>
      <c r="J630" s="6">
        <f t="shared" ca="1" si="454"/>
        <v>0</v>
      </c>
      <c r="K630" s="6">
        <f ca="1">SUMIF(INDIRECT(F623),'1-Configuracion'!E630,INDIRECT(K623))+SUMIF(INDIRECT(H623),'1-Configuracion'!E630,INDIRECT(L623))</f>
        <v>0</v>
      </c>
      <c r="L630" s="6">
        <f ca="1">SUMIF(INDIRECT(F623),'1-Configuracion'!E630,INDIRECT(L623))+SUMIF(INDIRECT(H623),'1-Configuracion'!E630,INDIRECT(K623))</f>
        <v>0</v>
      </c>
      <c r="M630" s="100">
        <f t="shared" ca="1" si="455"/>
        <v>0</v>
      </c>
      <c r="N630" s="56">
        <f t="shared" ca="1" si="456"/>
        <v>0</v>
      </c>
      <c r="P630" s="81" t="str">
        <f t="shared" si="457"/>
        <v>Getafe C.F.</v>
      </c>
      <c r="Q630" s="85">
        <f t="shared" ca="1" si="458"/>
        <v>0</v>
      </c>
      <c r="R630" s="6">
        <f t="shared" ca="1" si="443"/>
        <v>0</v>
      </c>
      <c r="S630" s="6">
        <f t="shared" ca="1" si="444"/>
        <v>0</v>
      </c>
      <c r="T630" s="6">
        <f t="shared" ca="1" si="445"/>
        <v>0</v>
      </c>
      <c r="U630" s="6">
        <f t="shared" ca="1" si="446"/>
        <v>0</v>
      </c>
      <c r="V630" s="6">
        <f t="shared" ca="1" si="447"/>
        <v>0</v>
      </c>
      <c r="W630" s="6">
        <f t="shared" ca="1" si="448"/>
        <v>0</v>
      </c>
      <c r="X630" s="8">
        <f t="shared" ca="1" si="449"/>
        <v>0</v>
      </c>
      <c r="Y630" s="8">
        <f t="shared" ca="1" si="450"/>
        <v>0</v>
      </c>
      <c r="Z630" s="61" t="e">
        <f ca="1">MATCH(P630,AC624:AC643,0)</f>
        <v>#N/A</v>
      </c>
      <c r="AB630">
        <v>7</v>
      </c>
      <c r="AC630" s="81" t="str">
        <f ca="1">INDEX(P624:P643,MATCH(LARGE(Y624:Y643,AB630),Y624:Y643,0))</f>
        <v>Atlethic Club</v>
      </c>
      <c r="AD630" s="85">
        <f ca="1">LOOKUP(AC630,P624:P643,Q624:Q643)</f>
        <v>0</v>
      </c>
      <c r="AE630" s="6">
        <f ca="1">LOOKUP(AC630,P624:P643,R624:R643)</f>
        <v>0</v>
      </c>
      <c r="AF630" s="6">
        <f ca="1">LOOKUP(AC630,P624:P643,S624:S643)</f>
        <v>0</v>
      </c>
      <c r="AG630" s="6">
        <f ca="1">LOOKUP(AC630,P624:P643,T624:T643)</f>
        <v>0</v>
      </c>
      <c r="AH630" s="6">
        <f ca="1">LOOKUP(AC630,P624:P643,U624:U643)</f>
        <v>0</v>
      </c>
      <c r="AI630" s="6">
        <f ca="1">LOOKUP(AC630,P624:P643,V624:V643)</f>
        <v>0</v>
      </c>
      <c r="AJ630" s="6">
        <f ca="1">LOOKUP(AC630,P624:P643,W624:W643)</f>
        <v>0</v>
      </c>
      <c r="AK630" s="8">
        <f ca="1">LOOKUP(AC630,P624:P643,X624:X643)</f>
        <v>0</v>
      </c>
      <c r="AL630" s="8">
        <f ca="1">LOOKUP(AC630,P624:P643,Y624:Y643)</f>
        <v>0</v>
      </c>
    </row>
    <row r="631" spans="5:38" x14ac:dyDescent="0.25">
      <c r="E631" s="81" t="str">
        <f t="shared" si="451"/>
        <v>Granada C.F.</v>
      </c>
      <c r="F631" s="85">
        <f ca="1">SUMIF(INDIRECT(F623),'1-Configuracion'!E631,INDIRECT(G623))+SUMIF(INDIRECT(H623),'1-Configuracion'!E631,INDIRECT(I623))</f>
        <v>0</v>
      </c>
      <c r="G631" s="6">
        <f ca="1">SUMIF(INDIRECT(F623),'1-Configuracion'!E631,INDIRECT(J623))+SUMIF(INDIRECT(H623),'1-Configuracion'!E631,INDIRECT(J623))</f>
        <v>0</v>
      </c>
      <c r="H631" s="6">
        <f t="shared" ca="1" si="452"/>
        <v>0</v>
      </c>
      <c r="I631" s="6">
        <f t="shared" ca="1" si="453"/>
        <v>0</v>
      </c>
      <c r="J631" s="6">
        <f t="shared" ca="1" si="454"/>
        <v>0</v>
      </c>
      <c r="K631" s="6">
        <f ca="1">SUMIF(INDIRECT(F623),'1-Configuracion'!E631,INDIRECT(K623))+SUMIF(INDIRECT(H623),'1-Configuracion'!E631,INDIRECT(L623))</f>
        <v>0</v>
      </c>
      <c r="L631" s="6">
        <f ca="1">SUMIF(INDIRECT(F623),'1-Configuracion'!E631,INDIRECT(L623))+SUMIF(INDIRECT(H623),'1-Configuracion'!E631,INDIRECT(K623))</f>
        <v>0</v>
      </c>
      <c r="M631" s="100">
        <f t="shared" ca="1" si="455"/>
        <v>0</v>
      </c>
      <c r="N631" s="56">
        <f t="shared" ca="1" si="456"/>
        <v>0</v>
      </c>
      <c r="P631" s="81" t="str">
        <f t="shared" si="457"/>
        <v>Granada C.F.</v>
      </c>
      <c r="Q631" s="85">
        <f t="shared" ca="1" si="458"/>
        <v>0</v>
      </c>
      <c r="R631" s="6">
        <f t="shared" ca="1" si="443"/>
        <v>0</v>
      </c>
      <c r="S631" s="6">
        <f t="shared" ca="1" si="444"/>
        <v>0</v>
      </c>
      <c r="T631" s="6">
        <f t="shared" ca="1" si="445"/>
        <v>0</v>
      </c>
      <c r="U631" s="6">
        <f t="shared" ca="1" si="446"/>
        <v>0</v>
      </c>
      <c r="V631" s="6">
        <f t="shared" ca="1" si="447"/>
        <v>0</v>
      </c>
      <c r="W631" s="6">
        <f t="shared" ca="1" si="448"/>
        <v>0</v>
      </c>
      <c r="X631" s="8">
        <f t="shared" ca="1" si="449"/>
        <v>0</v>
      </c>
      <c r="Y631" s="8">
        <f t="shared" ca="1" si="450"/>
        <v>0</v>
      </c>
      <c r="Z631" s="61" t="e">
        <f ca="1">MATCH(P631,AC624:AC643,0)</f>
        <v>#N/A</v>
      </c>
      <c r="AB631">
        <v>8</v>
      </c>
      <c r="AC631" s="81" t="str">
        <f ca="1">INDEX(P624:P643,MATCH(LARGE(Y624:Y643,AB631),Y624:Y643,0))</f>
        <v>Atlethic Club</v>
      </c>
      <c r="AD631" s="85">
        <f ca="1">LOOKUP(AC631,P624:P643,Q624:Q643)</f>
        <v>0</v>
      </c>
      <c r="AE631" s="6">
        <f ca="1">LOOKUP(AC631,P624:P643,R624:R643)</f>
        <v>0</v>
      </c>
      <c r="AF631" s="6">
        <f ca="1">LOOKUP(AC631,P624:P643,S624:S643)</f>
        <v>0</v>
      </c>
      <c r="AG631" s="6">
        <f ca="1">LOOKUP(AC631,P624:P643,T624:T643)</f>
        <v>0</v>
      </c>
      <c r="AH631" s="6">
        <f ca="1">LOOKUP(AC631,P624:P643,U624:U643)</f>
        <v>0</v>
      </c>
      <c r="AI631" s="6">
        <f ca="1">LOOKUP(AC631,P624:P643,V624:V643)</f>
        <v>0</v>
      </c>
      <c r="AJ631" s="6">
        <f ca="1">LOOKUP(AC631,P624:P643,W624:W643)</f>
        <v>0</v>
      </c>
      <c r="AK631" s="8">
        <f ca="1">LOOKUP(AC631,P624:P643,X624:X643)</f>
        <v>0</v>
      </c>
      <c r="AL631" s="8">
        <f ca="1">LOOKUP(AC631,P624:P643,Y624:Y643)</f>
        <v>0</v>
      </c>
    </row>
    <row r="632" spans="5:38" x14ac:dyDescent="0.25">
      <c r="E632" s="81" t="str">
        <f t="shared" si="451"/>
        <v>Levante U.D.</v>
      </c>
      <c r="F632" s="85">
        <f ca="1">SUMIF(INDIRECT(F623),'1-Configuracion'!E632,INDIRECT(G623))+SUMIF(INDIRECT(H623),'1-Configuracion'!E632,INDIRECT(I623))</f>
        <v>0</v>
      </c>
      <c r="G632" s="6">
        <f ca="1">SUMIF(INDIRECT(F623),'1-Configuracion'!E632,INDIRECT(J623))+SUMIF(INDIRECT(H623),'1-Configuracion'!E632,INDIRECT(J623))</f>
        <v>0</v>
      </c>
      <c r="H632" s="6">
        <f t="shared" ca="1" si="452"/>
        <v>0</v>
      </c>
      <c r="I632" s="6">
        <f t="shared" ca="1" si="453"/>
        <v>0</v>
      </c>
      <c r="J632" s="6">
        <f t="shared" ca="1" si="454"/>
        <v>0</v>
      </c>
      <c r="K632" s="6">
        <f ca="1">SUMIF(INDIRECT(F623),'1-Configuracion'!E632,INDIRECT(K623))+SUMIF(INDIRECT(H623),'1-Configuracion'!E632,INDIRECT(L623))</f>
        <v>0</v>
      </c>
      <c r="L632" s="6">
        <f ca="1">SUMIF(INDIRECT(F623),'1-Configuracion'!E632,INDIRECT(L623))+SUMIF(INDIRECT(H623),'1-Configuracion'!E632,INDIRECT(K623))</f>
        <v>0</v>
      </c>
      <c r="M632" s="100">
        <f t="shared" ca="1" si="455"/>
        <v>0</v>
      </c>
      <c r="N632" s="56">
        <f t="shared" ca="1" si="456"/>
        <v>0</v>
      </c>
      <c r="P632" s="81" t="str">
        <f t="shared" si="457"/>
        <v>Levante U.D.</v>
      </c>
      <c r="Q632" s="85">
        <f t="shared" ca="1" si="458"/>
        <v>0</v>
      </c>
      <c r="R632" s="6">
        <f t="shared" ca="1" si="443"/>
        <v>0</v>
      </c>
      <c r="S632" s="6">
        <f t="shared" ca="1" si="444"/>
        <v>0</v>
      </c>
      <c r="T632" s="6">
        <f t="shared" ca="1" si="445"/>
        <v>0</v>
      </c>
      <c r="U632" s="6">
        <f t="shared" ca="1" si="446"/>
        <v>0</v>
      </c>
      <c r="V632" s="6">
        <f t="shared" ca="1" si="447"/>
        <v>0</v>
      </c>
      <c r="W632" s="6">
        <f t="shared" ca="1" si="448"/>
        <v>0</v>
      </c>
      <c r="X632" s="8">
        <f t="shared" ca="1" si="449"/>
        <v>0</v>
      </c>
      <c r="Y632" s="8">
        <f t="shared" ca="1" si="450"/>
        <v>0</v>
      </c>
      <c r="Z632" s="61" t="e">
        <f ca="1">MATCH(P632,AC624:AC643,0)</f>
        <v>#N/A</v>
      </c>
      <c r="AB632">
        <v>9</v>
      </c>
      <c r="AC632" s="81" t="str">
        <f ca="1">INDEX(P624:P643,MATCH(LARGE(Y624:Y643,AB632),Y624:Y643,0))</f>
        <v>Atlethic Club</v>
      </c>
      <c r="AD632" s="85">
        <f ca="1">LOOKUP(AC632,P624:P643,Q624:Q643)</f>
        <v>0</v>
      </c>
      <c r="AE632" s="6">
        <f ca="1">LOOKUP(AC632,P624:P643,R624:R643)</f>
        <v>0</v>
      </c>
      <c r="AF632" s="6">
        <f ca="1">LOOKUP(AC632,P624:P643,S624:S643)</f>
        <v>0</v>
      </c>
      <c r="AG632" s="6">
        <f ca="1">LOOKUP(AC632,P624:P643,T624:T643)</f>
        <v>0</v>
      </c>
      <c r="AH632" s="6">
        <f ca="1">LOOKUP(AC632,P624:P643,U624:U643)</f>
        <v>0</v>
      </c>
      <c r="AI632" s="6">
        <f ca="1">LOOKUP(AC632,P624:P643,V624:V643)</f>
        <v>0</v>
      </c>
      <c r="AJ632" s="6">
        <f ca="1">LOOKUP(AC632,P624:P643,W624:W643)</f>
        <v>0</v>
      </c>
      <c r="AK632" s="8">
        <f ca="1">LOOKUP(AC632,P624:P643,X624:X643)</f>
        <v>0</v>
      </c>
      <c r="AL632" s="8">
        <f ca="1">LOOKUP(AC632,P624:P643,Y624:Y643)</f>
        <v>0</v>
      </c>
    </row>
    <row r="633" spans="5:38" x14ac:dyDescent="0.25">
      <c r="E633" s="81" t="str">
        <f t="shared" si="451"/>
        <v>Málaga C.F.</v>
      </c>
      <c r="F633" s="85">
        <f ca="1">SUMIF(INDIRECT(F623),'1-Configuracion'!E633,INDIRECT(G623))+SUMIF(INDIRECT(H623),'1-Configuracion'!E633,INDIRECT(I623))</f>
        <v>0</v>
      </c>
      <c r="G633" s="6">
        <f ca="1">SUMIF(INDIRECT(F623),'1-Configuracion'!E633,INDIRECT(J623))+SUMIF(INDIRECT(H623),'1-Configuracion'!E633,INDIRECT(J623))</f>
        <v>0</v>
      </c>
      <c r="H633" s="6">
        <f t="shared" ca="1" si="452"/>
        <v>0</v>
      </c>
      <c r="I633" s="6">
        <f t="shared" ca="1" si="453"/>
        <v>0</v>
      </c>
      <c r="J633" s="6">
        <f t="shared" ca="1" si="454"/>
        <v>0</v>
      </c>
      <c r="K633" s="6">
        <f ca="1">SUMIF(INDIRECT(F623),'1-Configuracion'!E633,INDIRECT(K623))+SUMIF(INDIRECT(H623),'1-Configuracion'!E633,INDIRECT(L623))</f>
        <v>0</v>
      </c>
      <c r="L633" s="6">
        <f ca="1">SUMIF(INDIRECT(F623),'1-Configuracion'!E633,INDIRECT(L623))+SUMIF(INDIRECT(H623),'1-Configuracion'!E633,INDIRECT(K623))</f>
        <v>0</v>
      </c>
      <c r="M633" s="100">
        <f t="shared" ca="1" si="455"/>
        <v>0</v>
      </c>
      <c r="N633" s="56">
        <f t="shared" ca="1" si="456"/>
        <v>0</v>
      </c>
      <c r="P633" s="81" t="str">
        <f t="shared" si="457"/>
        <v>Málaga C.F.</v>
      </c>
      <c r="Q633" s="85">
        <f t="shared" ca="1" si="458"/>
        <v>0</v>
      </c>
      <c r="R633" s="6">
        <f t="shared" ca="1" si="443"/>
        <v>0</v>
      </c>
      <c r="S633" s="6">
        <f t="shared" ca="1" si="444"/>
        <v>0</v>
      </c>
      <c r="T633" s="6">
        <f t="shared" ca="1" si="445"/>
        <v>0</v>
      </c>
      <c r="U633" s="6">
        <f t="shared" ca="1" si="446"/>
        <v>0</v>
      </c>
      <c r="V633" s="6">
        <f t="shared" ca="1" si="447"/>
        <v>0</v>
      </c>
      <c r="W633" s="6">
        <f t="shared" ca="1" si="448"/>
        <v>0</v>
      </c>
      <c r="X633" s="8">
        <f t="shared" ca="1" si="449"/>
        <v>0</v>
      </c>
      <c r="Y633" s="8">
        <f t="shared" ca="1" si="450"/>
        <v>0</v>
      </c>
      <c r="Z633" s="61" t="e">
        <f ca="1">MATCH(P633,AC624:AC643,0)</f>
        <v>#N/A</v>
      </c>
      <c r="AB633">
        <v>10</v>
      </c>
      <c r="AC633" s="81" t="str">
        <f ca="1">INDEX(P624:P643,MATCH(LARGE(Y624:Y643,AB633),Y624:Y643,0))</f>
        <v>Atlethic Club</v>
      </c>
      <c r="AD633" s="85">
        <f ca="1">LOOKUP(AC633,P624:P643,Q624:Q643)</f>
        <v>0</v>
      </c>
      <c r="AE633" s="6">
        <f ca="1">LOOKUP(AC633,P624:P643,R624:R643)</f>
        <v>0</v>
      </c>
      <c r="AF633" s="6">
        <f ca="1">LOOKUP(AC633,P624:P643,S624:S643)</f>
        <v>0</v>
      </c>
      <c r="AG633" s="6">
        <f ca="1">LOOKUP(AC633,P624:P643,T624:T643)</f>
        <v>0</v>
      </c>
      <c r="AH633" s="6">
        <f ca="1">LOOKUP(AC633,P624:P643,U624:U643)</f>
        <v>0</v>
      </c>
      <c r="AI633" s="6">
        <f ca="1">LOOKUP(AC633,P624:P643,V624:V643)</f>
        <v>0</v>
      </c>
      <c r="AJ633" s="6">
        <f ca="1">LOOKUP(AC633,P624:P643,W624:W643)</f>
        <v>0</v>
      </c>
      <c r="AK633" s="8">
        <f ca="1">LOOKUP(AC633,P624:P643,X624:X643)</f>
        <v>0</v>
      </c>
      <c r="AL633" s="8">
        <f ca="1">LOOKUP(AC633,P624:P643,Y624:Y643)</f>
        <v>0</v>
      </c>
    </row>
    <row r="634" spans="5:38" x14ac:dyDescent="0.25">
      <c r="E634" s="81" t="str">
        <f t="shared" si="451"/>
        <v>R.C.D. Español</v>
      </c>
      <c r="F634" s="85">
        <f ca="1">SUMIF(INDIRECT(F623),'1-Configuracion'!E634,INDIRECT(G623))+SUMIF(INDIRECT(H623),'1-Configuracion'!E634,INDIRECT(I623))</f>
        <v>0</v>
      </c>
      <c r="G634" s="6">
        <f ca="1">SUMIF(INDIRECT(F623),'1-Configuracion'!E634,INDIRECT(J623))+SUMIF(INDIRECT(H623),'1-Configuracion'!E634,INDIRECT(J623))</f>
        <v>0</v>
      </c>
      <c r="H634" s="6">
        <f t="shared" ca="1" si="452"/>
        <v>0</v>
      </c>
      <c r="I634" s="6">
        <f t="shared" ca="1" si="453"/>
        <v>0</v>
      </c>
      <c r="J634" s="6">
        <f t="shared" ca="1" si="454"/>
        <v>0</v>
      </c>
      <c r="K634" s="6">
        <f ca="1">SUMIF(INDIRECT(F623),'1-Configuracion'!E634,INDIRECT(K623))+SUMIF(INDIRECT(H623),'1-Configuracion'!E634,INDIRECT(L623))</f>
        <v>0</v>
      </c>
      <c r="L634" s="6">
        <f ca="1">SUMIF(INDIRECT(F623),'1-Configuracion'!E634,INDIRECT(L623))+SUMIF(INDIRECT(H623),'1-Configuracion'!E634,INDIRECT(K623))</f>
        <v>0</v>
      </c>
      <c r="M634" s="100">
        <f t="shared" ca="1" si="455"/>
        <v>0</v>
      </c>
      <c r="N634" s="56">
        <f t="shared" ca="1" si="456"/>
        <v>0</v>
      </c>
      <c r="P634" s="81" t="str">
        <f t="shared" si="457"/>
        <v>R.C.D. Español</v>
      </c>
      <c r="Q634" s="85">
        <f t="shared" ca="1" si="458"/>
        <v>0</v>
      </c>
      <c r="R634" s="6">
        <f t="shared" ca="1" si="443"/>
        <v>0</v>
      </c>
      <c r="S634" s="6">
        <f t="shared" ca="1" si="444"/>
        <v>0</v>
      </c>
      <c r="T634" s="6">
        <f t="shared" ca="1" si="445"/>
        <v>0</v>
      </c>
      <c r="U634" s="6">
        <f t="shared" ca="1" si="446"/>
        <v>0</v>
      </c>
      <c r="V634" s="6">
        <f t="shared" ca="1" si="447"/>
        <v>0</v>
      </c>
      <c r="W634" s="6">
        <f t="shared" ca="1" si="448"/>
        <v>0</v>
      </c>
      <c r="X634" s="8">
        <f t="shared" ca="1" si="449"/>
        <v>0</v>
      </c>
      <c r="Y634" s="8">
        <f t="shared" ca="1" si="450"/>
        <v>0</v>
      </c>
      <c r="Z634" s="61" t="e">
        <f ca="1">MATCH(P634,AC624:AC643,0)</f>
        <v>#N/A</v>
      </c>
      <c r="AB634">
        <v>11</v>
      </c>
      <c r="AC634" s="81" t="str">
        <f ca="1">INDEX(P624:P643,MATCH(LARGE(Y624:Y643,AB634),Y624:Y643,0))</f>
        <v>Atlethic Club</v>
      </c>
      <c r="AD634" s="85">
        <f ca="1">LOOKUP(AC634,P624:P643,Q624:Q643)</f>
        <v>0</v>
      </c>
      <c r="AE634" s="6">
        <f ca="1">LOOKUP(AC634,P624:P643,R624:R643)</f>
        <v>0</v>
      </c>
      <c r="AF634" s="6">
        <f ca="1">LOOKUP(AC634,P624:P643,S624:S643)</f>
        <v>0</v>
      </c>
      <c r="AG634" s="6">
        <f ca="1">LOOKUP(AC634,P624:P643,T624:T643)</f>
        <v>0</v>
      </c>
      <c r="AH634" s="6">
        <f ca="1">LOOKUP(AC634,P624:P643,U624:U643)</f>
        <v>0</v>
      </c>
      <c r="AI634" s="6">
        <f ca="1">LOOKUP(AC634,P624:P643,V624:V643)</f>
        <v>0</v>
      </c>
      <c r="AJ634" s="6">
        <f ca="1">LOOKUP(AC634,P624:P643,W624:W643)</f>
        <v>0</v>
      </c>
      <c r="AK634" s="8">
        <f ca="1">LOOKUP(AC634,P624:P643,X624:X643)</f>
        <v>0</v>
      </c>
      <c r="AL634" s="8">
        <f ca="1">LOOKUP(AC634,P624:P643,Y624:Y643)</f>
        <v>0</v>
      </c>
    </row>
    <row r="635" spans="5:38" x14ac:dyDescent="0.25">
      <c r="E635" s="81" t="str">
        <f t="shared" si="451"/>
        <v>R.C.D.Mallorca</v>
      </c>
      <c r="F635" s="85">
        <f ca="1">SUMIF(INDIRECT(F623),'1-Configuracion'!E635,INDIRECT(G623))+SUMIF(INDIRECT(H623),'1-Configuracion'!E635,INDIRECT(I623))</f>
        <v>0</v>
      </c>
      <c r="G635" s="6">
        <f ca="1">SUMIF(INDIRECT(F623),'1-Configuracion'!E635,INDIRECT(J623))+SUMIF(INDIRECT(H623),'1-Configuracion'!E635,INDIRECT(J623))</f>
        <v>0</v>
      </c>
      <c r="H635" s="6">
        <f t="shared" ca="1" si="452"/>
        <v>0</v>
      </c>
      <c r="I635" s="6">
        <f t="shared" ca="1" si="453"/>
        <v>0</v>
      </c>
      <c r="J635" s="6">
        <f t="shared" ca="1" si="454"/>
        <v>0</v>
      </c>
      <c r="K635" s="6">
        <f ca="1">SUMIF(INDIRECT(F623),'1-Configuracion'!E635,INDIRECT(K623))+SUMIF(INDIRECT(H623),'1-Configuracion'!E635,INDIRECT(L623))</f>
        <v>0</v>
      </c>
      <c r="L635" s="6">
        <f ca="1">SUMIF(INDIRECT(F623),'1-Configuracion'!E635,INDIRECT(L623))+SUMIF(INDIRECT(H623),'1-Configuracion'!E635,INDIRECT(K623))</f>
        <v>0</v>
      </c>
      <c r="M635" s="100">
        <f t="shared" ca="1" si="455"/>
        <v>0</v>
      </c>
      <c r="N635" s="56">
        <f t="shared" ca="1" si="456"/>
        <v>0</v>
      </c>
      <c r="P635" s="81" t="str">
        <f t="shared" si="457"/>
        <v>R.C.D.Mallorca</v>
      </c>
      <c r="Q635" s="85">
        <f t="shared" ca="1" si="458"/>
        <v>0</v>
      </c>
      <c r="R635" s="6">
        <f t="shared" ca="1" si="443"/>
        <v>0</v>
      </c>
      <c r="S635" s="6">
        <f t="shared" ca="1" si="444"/>
        <v>0</v>
      </c>
      <c r="T635" s="6">
        <f t="shared" ca="1" si="445"/>
        <v>0</v>
      </c>
      <c r="U635" s="6">
        <f t="shared" ca="1" si="446"/>
        <v>0</v>
      </c>
      <c r="V635" s="6">
        <f t="shared" ca="1" si="447"/>
        <v>0</v>
      </c>
      <c r="W635" s="6">
        <f t="shared" ca="1" si="448"/>
        <v>0</v>
      </c>
      <c r="X635" s="8">
        <f t="shared" ca="1" si="449"/>
        <v>0</v>
      </c>
      <c r="Y635" s="8">
        <f t="shared" ca="1" si="450"/>
        <v>0</v>
      </c>
      <c r="Z635" s="61" t="e">
        <f ca="1">MATCH(P635,AC624:AC643,0)</f>
        <v>#N/A</v>
      </c>
      <c r="AB635">
        <v>12</v>
      </c>
      <c r="AC635" s="81" t="str">
        <f ca="1">INDEX(P624:P643,MATCH(LARGE(Y624:Y643,AB635),Y624:Y643,0))</f>
        <v>Atlethic Club</v>
      </c>
      <c r="AD635" s="85">
        <f ca="1">LOOKUP(AC635,P624:P643,Q624:Q643)</f>
        <v>0</v>
      </c>
      <c r="AE635" s="6">
        <f ca="1">LOOKUP(AC635,P624:P643,R624:R643)</f>
        <v>0</v>
      </c>
      <c r="AF635" s="6">
        <f ca="1">LOOKUP(AC635,P624:P643,S624:S643)</f>
        <v>0</v>
      </c>
      <c r="AG635" s="6">
        <f ca="1">LOOKUP(AC635,P624:P643,T624:T643)</f>
        <v>0</v>
      </c>
      <c r="AH635" s="6">
        <f ca="1">LOOKUP(AC635,P624:P643,U624:U643)</f>
        <v>0</v>
      </c>
      <c r="AI635" s="6">
        <f ca="1">LOOKUP(AC635,P624:P643,V624:V643)</f>
        <v>0</v>
      </c>
      <c r="AJ635" s="6">
        <f ca="1">LOOKUP(AC635,P624:P643,W624:W643)</f>
        <v>0</v>
      </c>
      <c r="AK635" s="8">
        <f ca="1">LOOKUP(AC635,P624:P643,X624:X643)</f>
        <v>0</v>
      </c>
      <c r="AL635" s="8">
        <f ca="1">LOOKUP(AC635,P624:P643,Y624:Y643)</f>
        <v>0</v>
      </c>
    </row>
    <row r="636" spans="5:38" x14ac:dyDescent="0.25">
      <c r="E636" s="81" t="str">
        <f t="shared" si="451"/>
        <v>Rayo Vallecano</v>
      </c>
      <c r="F636" s="85">
        <f ca="1">SUMIF(INDIRECT(F623),'1-Configuracion'!E636,INDIRECT(G623))+SUMIF(INDIRECT(H623),'1-Configuracion'!E636,INDIRECT(I623))</f>
        <v>0</v>
      </c>
      <c r="G636" s="6">
        <f ca="1">SUMIF(INDIRECT(F623),'1-Configuracion'!E636,INDIRECT(J623))+SUMIF(INDIRECT(H623),'1-Configuracion'!E636,INDIRECT(J623))</f>
        <v>0</v>
      </c>
      <c r="H636" s="6">
        <f t="shared" ca="1" si="452"/>
        <v>0</v>
      </c>
      <c r="I636" s="6">
        <f t="shared" ca="1" si="453"/>
        <v>0</v>
      </c>
      <c r="J636" s="6">
        <f t="shared" ca="1" si="454"/>
        <v>0</v>
      </c>
      <c r="K636" s="6">
        <f ca="1">SUMIF(INDIRECT(F623),'1-Configuracion'!E636,INDIRECT(K623))+SUMIF(INDIRECT(H623),'1-Configuracion'!E636,INDIRECT(L623))</f>
        <v>0</v>
      </c>
      <c r="L636" s="6">
        <f ca="1">SUMIF(INDIRECT(F623),'1-Configuracion'!E636,INDIRECT(L623))+SUMIF(INDIRECT(H623),'1-Configuracion'!E636,INDIRECT(K623))</f>
        <v>0</v>
      </c>
      <c r="M636" s="100">
        <f t="shared" ca="1" si="455"/>
        <v>0</v>
      </c>
      <c r="N636" s="56">
        <f t="shared" ca="1" si="456"/>
        <v>0</v>
      </c>
      <c r="P636" s="81" t="str">
        <f t="shared" si="457"/>
        <v>Rayo Vallecano</v>
      </c>
      <c r="Q636" s="85">
        <f t="shared" ca="1" si="458"/>
        <v>0</v>
      </c>
      <c r="R636" s="6">
        <f t="shared" ca="1" si="443"/>
        <v>0</v>
      </c>
      <c r="S636" s="6">
        <f t="shared" ca="1" si="444"/>
        <v>0</v>
      </c>
      <c r="T636" s="6">
        <f t="shared" ca="1" si="445"/>
        <v>0</v>
      </c>
      <c r="U636" s="6">
        <f t="shared" ca="1" si="446"/>
        <v>0</v>
      </c>
      <c r="V636" s="6">
        <f t="shared" ca="1" si="447"/>
        <v>0</v>
      </c>
      <c r="W636" s="6">
        <f t="shared" ca="1" si="448"/>
        <v>0</v>
      </c>
      <c r="X636" s="8">
        <f t="shared" ca="1" si="449"/>
        <v>0</v>
      </c>
      <c r="Y636" s="8">
        <f t="shared" ca="1" si="450"/>
        <v>0</v>
      </c>
      <c r="Z636" s="61" t="e">
        <f ca="1">MATCH(P636,AC624:AC643,0)</f>
        <v>#N/A</v>
      </c>
      <c r="AB636">
        <v>13</v>
      </c>
      <c r="AC636" s="81" t="str">
        <f ca="1">INDEX(P624:P643,MATCH(LARGE(Y624:Y643,AB636),Y624:Y643,0))</f>
        <v>Atlethic Club</v>
      </c>
      <c r="AD636" s="85">
        <f ca="1">LOOKUP(AC636,P624:P643,Q624:Q643)</f>
        <v>0</v>
      </c>
      <c r="AE636" s="6">
        <f ca="1">LOOKUP(AC636,P624:P643,R624:R643)</f>
        <v>0</v>
      </c>
      <c r="AF636" s="6">
        <f ca="1">LOOKUP(AC636,P624:P643,S624:S643)</f>
        <v>0</v>
      </c>
      <c r="AG636" s="6">
        <f ca="1">LOOKUP(AC636,P624:P643,T624:T643)</f>
        <v>0</v>
      </c>
      <c r="AH636" s="6">
        <f ca="1">LOOKUP(AC636,P624:P643,U624:U643)</f>
        <v>0</v>
      </c>
      <c r="AI636" s="6">
        <f ca="1">LOOKUP(AC636,P624:P643,V624:V643)</f>
        <v>0</v>
      </c>
      <c r="AJ636" s="6">
        <f ca="1">LOOKUP(AC636,P624:P643,W624:W643)</f>
        <v>0</v>
      </c>
      <c r="AK636" s="8">
        <f ca="1">LOOKUP(AC636,P624:P643,X624:X643)</f>
        <v>0</v>
      </c>
      <c r="AL636" s="8">
        <f ca="1">LOOKUP(AC636,P624:P643,Y624:Y643)</f>
        <v>0</v>
      </c>
    </row>
    <row r="637" spans="5:38" x14ac:dyDescent="0.25">
      <c r="E637" s="81" t="str">
        <f t="shared" si="451"/>
        <v>Real Betis Balompié</v>
      </c>
      <c r="F637" s="85">
        <f ca="1">SUMIF(INDIRECT(F623),'1-Configuracion'!E637,INDIRECT(G623))+SUMIF(INDIRECT(H623),'1-Configuracion'!E637,INDIRECT(I623))</f>
        <v>0</v>
      </c>
      <c r="G637" s="6">
        <f ca="1">SUMIF(INDIRECT(F623),'1-Configuracion'!E637,INDIRECT(J623))+SUMIF(INDIRECT(H623),'1-Configuracion'!E637,INDIRECT(J623))</f>
        <v>0</v>
      </c>
      <c r="H637" s="6">
        <f t="shared" ca="1" si="452"/>
        <v>0</v>
      </c>
      <c r="I637" s="6">
        <f t="shared" ca="1" si="453"/>
        <v>0</v>
      </c>
      <c r="J637" s="6">
        <f t="shared" ca="1" si="454"/>
        <v>0</v>
      </c>
      <c r="K637" s="6">
        <f ca="1">SUMIF(INDIRECT(F623),'1-Configuracion'!E637,INDIRECT(K623))+SUMIF(INDIRECT(H623),'1-Configuracion'!E637,INDIRECT(L623))</f>
        <v>0</v>
      </c>
      <c r="L637" s="6">
        <f ca="1">SUMIF(INDIRECT(F623),'1-Configuracion'!E637,INDIRECT(L623))+SUMIF(INDIRECT(H623),'1-Configuracion'!E637,INDIRECT(K623))</f>
        <v>0</v>
      </c>
      <c r="M637" s="100">
        <f t="shared" ca="1" si="455"/>
        <v>0</v>
      </c>
      <c r="N637" s="56">
        <f t="shared" ca="1" si="456"/>
        <v>0</v>
      </c>
      <c r="P637" s="81" t="str">
        <f t="shared" si="457"/>
        <v>Real Betis Balompié</v>
      </c>
      <c r="Q637" s="85">
        <f t="shared" ca="1" si="458"/>
        <v>0</v>
      </c>
      <c r="R637" s="6">
        <f t="shared" ca="1" si="443"/>
        <v>0</v>
      </c>
      <c r="S637" s="6">
        <f t="shared" ca="1" si="444"/>
        <v>0</v>
      </c>
      <c r="T637" s="6">
        <f t="shared" ca="1" si="445"/>
        <v>0</v>
      </c>
      <c r="U637" s="6">
        <f t="shared" ca="1" si="446"/>
        <v>0</v>
      </c>
      <c r="V637" s="6">
        <f t="shared" ca="1" si="447"/>
        <v>0</v>
      </c>
      <c r="W637" s="6">
        <f t="shared" ca="1" si="448"/>
        <v>0</v>
      </c>
      <c r="X637" s="8">
        <f t="shared" ca="1" si="449"/>
        <v>0</v>
      </c>
      <c r="Y637" s="8">
        <f t="shared" ca="1" si="450"/>
        <v>0</v>
      </c>
      <c r="Z637" s="61" t="e">
        <f ca="1">MATCH(P637,AC624:AC643,0)</f>
        <v>#N/A</v>
      </c>
      <c r="AB637">
        <v>14</v>
      </c>
      <c r="AC637" s="81" t="str">
        <f ca="1">INDEX(P624:P643,MATCH(LARGE(Y624:Y643,AB637),Y624:Y643,0))</f>
        <v>Atlethic Club</v>
      </c>
      <c r="AD637" s="85">
        <f ca="1">LOOKUP(AC637,P624:P643,Q624:Q643)</f>
        <v>0</v>
      </c>
      <c r="AE637" s="6">
        <f ca="1">LOOKUP(AC637,P624:P643,R624:R643)</f>
        <v>0</v>
      </c>
      <c r="AF637" s="6">
        <f ca="1">LOOKUP(AC637,P624:P643,S624:S643)</f>
        <v>0</v>
      </c>
      <c r="AG637" s="6">
        <f ca="1">LOOKUP(AC637,P624:P643,T624:T643)</f>
        <v>0</v>
      </c>
      <c r="AH637" s="6">
        <f ca="1">LOOKUP(AC637,P624:P643,U624:U643)</f>
        <v>0</v>
      </c>
      <c r="AI637" s="6">
        <f ca="1">LOOKUP(AC637,P624:P643,V624:V643)</f>
        <v>0</v>
      </c>
      <c r="AJ637" s="6">
        <f ca="1">LOOKUP(AC637,P624:P643,W624:W643)</f>
        <v>0</v>
      </c>
      <c r="AK637" s="8">
        <f ca="1">LOOKUP(AC637,P624:P643,X624:X643)</f>
        <v>0</v>
      </c>
      <c r="AL637" s="8">
        <f ca="1">LOOKUP(AC637,P624:P643,Y624:Y643)</f>
        <v>0</v>
      </c>
    </row>
    <row r="638" spans="5:38" x14ac:dyDescent="0.25">
      <c r="E638" s="81" t="str">
        <f t="shared" si="451"/>
        <v>Real Madrid</v>
      </c>
      <c r="F638" s="85">
        <f ca="1">SUMIF(INDIRECT(F623),'1-Configuracion'!E638,INDIRECT(G623))+SUMIF(INDIRECT(H623),'1-Configuracion'!E638,INDIRECT(I623))</f>
        <v>0</v>
      </c>
      <c r="G638" s="6">
        <f ca="1">SUMIF(INDIRECT(F623),'1-Configuracion'!E638,INDIRECT(J623))+SUMIF(INDIRECT(H623),'1-Configuracion'!E638,INDIRECT(J623))</f>
        <v>0</v>
      </c>
      <c r="H638" s="6">
        <f t="shared" ca="1" si="452"/>
        <v>0</v>
      </c>
      <c r="I638" s="6">
        <f t="shared" ca="1" si="453"/>
        <v>0</v>
      </c>
      <c r="J638" s="6">
        <f t="shared" ca="1" si="454"/>
        <v>0</v>
      </c>
      <c r="K638" s="6">
        <f ca="1">SUMIF(INDIRECT(F623),'1-Configuracion'!E638,INDIRECT(K623))+SUMIF(INDIRECT(H623),'1-Configuracion'!E638,INDIRECT(L623))</f>
        <v>0</v>
      </c>
      <c r="L638" s="6">
        <f ca="1">SUMIF(INDIRECT(F623),'1-Configuracion'!E638,INDIRECT(L623))+SUMIF(INDIRECT(H623),'1-Configuracion'!E638,INDIRECT(K623))</f>
        <v>0</v>
      </c>
      <c r="M638" s="100">
        <f t="shared" ca="1" si="455"/>
        <v>0</v>
      </c>
      <c r="N638" s="56">
        <f t="shared" ca="1" si="456"/>
        <v>0</v>
      </c>
      <c r="P638" s="81" t="str">
        <f t="shared" si="457"/>
        <v>Real Madrid</v>
      </c>
      <c r="Q638" s="85">
        <f t="shared" ca="1" si="458"/>
        <v>0</v>
      </c>
      <c r="R638" s="6">
        <f t="shared" ca="1" si="443"/>
        <v>0</v>
      </c>
      <c r="S638" s="6">
        <f t="shared" ca="1" si="444"/>
        <v>0</v>
      </c>
      <c r="T638" s="6">
        <f t="shared" ca="1" si="445"/>
        <v>0</v>
      </c>
      <c r="U638" s="6">
        <f t="shared" ca="1" si="446"/>
        <v>0</v>
      </c>
      <c r="V638" s="6">
        <f t="shared" ca="1" si="447"/>
        <v>0</v>
      </c>
      <c r="W638" s="6">
        <f t="shared" ca="1" si="448"/>
        <v>0</v>
      </c>
      <c r="X638" s="8">
        <f t="shared" ca="1" si="449"/>
        <v>0</v>
      </c>
      <c r="Y638" s="8">
        <f t="shared" ca="1" si="450"/>
        <v>0</v>
      </c>
      <c r="Z638" s="61" t="e">
        <f ca="1">MATCH(P638,AC624:AC643,0)</f>
        <v>#N/A</v>
      </c>
      <c r="AB638">
        <v>15</v>
      </c>
      <c r="AC638" s="81" t="str">
        <f ca="1">INDEX(P624:P643,MATCH(LARGE(Y624:Y643,AB638),Y624:Y643,0))</f>
        <v>Atlethic Club</v>
      </c>
      <c r="AD638" s="85">
        <f ca="1">LOOKUP(AC638,P624:P643,Q624:Q643)</f>
        <v>0</v>
      </c>
      <c r="AE638" s="6">
        <f ca="1">LOOKUP(AC638,P624:P643,R624:R643)</f>
        <v>0</v>
      </c>
      <c r="AF638" s="6">
        <f ca="1">LOOKUP(AC638,P624:P643,S624:S643)</f>
        <v>0</v>
      </c>
      <c r="AG638" s="6">
        <f ca="1">LOOKUP(AC638,P624:P643,T624:T643)</f>
        <v>0</v>
      </c>
      <c r="AH638" s="6">
        <f ca="1">LOOKUP(AC638,P624:P643,U624:U643)</f>
        <v>0</v>
      </c>
      <c r="AI638" s="6">
        <f ca="1">LOOKUP(AC638,P624:P643,V624:V643)</f>
        <v>0</v>
      </c>
      <c r="AJ638" s="6">
        <f ca="1">LOOKUP(AC638,P624:P643,W624:W643)</f>
        <v>0</v>
      </c>
      <c r="AK638" s="8">
        <f ca="1">LOOKUP(AC638,P624:P643,X624:X643)</f>
        <v>0</v>
      </c>
      <c r="AL638" s="8">
        <f ca="1">LOOKUP(AC638,P624:P643,Y624:Y643)</f>
        <v>0</v>
      </c>
    </row>
    <row r="639" spans="5:38" x14ac:dyDescent="0.25">
      <c r="E639" s="81" t="str">
        <f t="shared" si="451"/>
        <v>Real Sociedad</v>
      </c>
      <c r="F639" s="85">
        <f ca="1">SUMIF(INDIRECT(F623),'1-Configuracion'!E639,INDIRECT(G623))+SUMIF(INDIRECT(H623),'1-Configuracion'!E639,INDIRECT(I623))</f>
        <v>0</v>
      </c>
      <c r="G639" s="6">
        <f ca="1">SUMIF(INDIRECT(F623),'1-Configuracion'!E639,INDIRECT(J623))+SUMIF(INDIRECT(H623),'1-Configuracion'!E639,INDIRECT(J623))</f>
        <v>0</v>
      </c>
      <c r="H639" s="6">
        <f t="shared" ca="1" si="452"/>
        <v>0</v>
      </c>
      <c r="I639" s="6">
        <f t="shared" ca="1" si="453"/>
        <v>0</v>
      </c>
      <c r="J639" s="6">
        <f t="shared" ca="1" si="454"/>
        <v>0</v>
      </c>
      <c r="K639" s="6">
        <f ca="1">SUMIF(INDIRECT(F623),'1-Configuracion'!E639,INDIRECT(K623))+SUMIF(INDIRECT(H623),'1-Configuracion'!E639,INDIRECT(L623))</f>
        <v>0</v>
      </c>
      <c r="L639" s="6">
        <f ca="1">SUMIF(INDIRECT(F623),'1-Configuracion'!E639,INDIRECT(L623))+SUMIF(INDIRECT(H623),'1-Configuracion'!E639,INDIRECT(K623))</f>
        <v>0</v>
      </c>
      <c r="M639" s="100">
        <f t="shared" ca="1" si="455"/>
        <v>0</v>
      </c>
      <c r="N639" s="56">
        <f t="shared" ca="1" si="456"/>
        <v>0</v>
      </c>
      <c r="P639" s="81" t="str">
        <f t="shared" si="457"/>
        <v>Real Sociedad</v>
      </c>
      <c r="Q639" s="85">
        <f t="shared" ca="1" si="458"/>
        <v>0</v>
      </c>
      <c r="R639" s="6">
        <f t="shared" ca="1" si="443"/>
        <v>0</v>
      </c>
      <c r="S639" s="6">
        <f t="shared" ca="1" si="444"/>
        <v>0</v>
      </c>
      <c r="T639" s="6">
        <f t="shared" ca="1" si="445"/>
        <v>0</v>
      </c>
      <c r="U639" s="6">
        <f t="shared" ca="1" si="446"/>
        <v>0</v>
      </c>
      <c r="V639" s="6">
        <f t="shared" ca="1" si="447"/>
        <v>0</v>
      </c>
      <c r="W639" s="6">
        <f t="shared" ca="1" si="448"/>
        <v>0</v>
      </c>
      <c r="X639" s="8">
        <f t="shared" ca="1" si="449"/>
        <v>0</v>
      </c>
      <c r="Y639" s="8">
        <f t="shared" ca="1" si="450"/>
        <v>0</v>
      </c>
      <c r="Z639" s="61" t="e">
        <f ca="1">MATCH(P639,AC624:AC643,0)</f>
        <v>#N/A</v>
      </c>
      <c r="AB639">
        <v>16</v>
      </c>
      <c r="AC639" s="81" t="str">
        <f ca="1">INDEX(P624:P643,MATCH(LARGE(Y624:Y643,AB639),Y624:Y643,0))</f>
        <v>Atlethic Club</v>
      </c>
      <c r="AD639" s="85">
        <f ca="1">LOOKUP(AC639,P624:P643,Q624:Q643)</f>
        <v>0</v>
      </c>
      <c r="AE639" s="6">
        <f ca="1">LOOKUP(AC639,P624:P643,R624:R643)</f>
        <v>0</v>
      </c>
      <c r="AF639" s="6">
        <f ca="1">LOOKUP(AC639,P624:P643,S624:S643)</f>
        <v>0</v>
      </c>
      <c r="AG639" s="6">
        <f ca="1">LOOKUP(AC639,P624:P643,T624:T643)</f>
        <v>0</v>
      </c>
      <c r="AH639" s="6">
        <f ca="1">LOOKUP(AC639,P624:P643,U624:U643)</f>
        <v>0</v>
      </c>
      <c r="AI639" s="6">
        <f ca="1">LOOKUP(AC639,P624:P643,V624:V643)</f>
        <v>0</v>
      </c>
      <c r="AJ639" s="6">
        <f ca="1">LOOKUP(AC639,P624:P643,W624:W643)</f>
        <v>0</v>
      </c>
      <c r="AK639" s="8">
        <f ca="1">LOOKUP(AC639,P624:P643,X624:X643)</f>
        <v>0</v>
      </c>
      <c r="AL639" s="8">
        <f ca="1">LOOKUP(AC639,P624:P643,Y624:Y643)</f>
        <v>0</v>
      </c>
    </row>
    <row r="640" spans="5:38" x14ac:dyDescent="0.25">
      <c r="E640" s="81" t="str">
        <f t="shared" si="451"/>
        <v>Real Valladolid</v>
      </c>
      <c r="F640" s="85">
        <f ca="1">SUMIF(INDIRECT(F623),'1-Configuracion'!E640,INDIRECT(G623))+SUMIF(INDIRECT(H623),'1-Configuracion'!E640,INDIRECT(I623))</f>
        <v>0</v>
      </c>
      <c r="G640" s="6">
        <f ca="1">SUMIF(INDIRECT(F623),'1-Configuracion'!E640,INDIRECT(J623))+SUMIF(INDIRECT(H623),'1-Configuracion'!E640,INDIRECT(J623))</f>
        <v>0</v>
      </c>
      <c r="H640" s="6">
        <f t="shared" ca="1" si="452"/>
        <v>0</v>
      </c>
      <c r="I640" s="6">
        <f t="shared" ca="1" si="453"/>
        <v>0</v>
      </c>
      <c r="J640" s="6">
        <f t="shared" ca="1" si="454"/>
        <v>0</v>
      </c>
      <c r="K640" s="6">
        <f ca="1">SUMIF(INDIRECT(F623),'1-Configuracion'!E640,INDIRECT(K623))+SUMIF(INDIRECT(H623),'1-Configuracion'!E640,INDIRECT(L623))</f>
        <v>0</v>
      </c>
      <c r="L640" s="6">
        <f ca="1">SUMIF(INDIRECT(F623),'1-Configuracion'!E640,INDIRECT(L623))+SUMIF(INDIRECT(H623),'1-Configuracion'!E640,INDIRECT(K623))</f>
        <v>0</v>
      </c>
      <c r="M640" s="100">
        <f t="shared" ca="1" si="455"/>
        <v>0</v>
      </c>
      <c r="N640" s="56">
        <f t="shared" ca="1" si="456"/>
        <v>0</v>
      </c>
      <c r="P640" s="81" t="str">
        <f t="shared" si="457"/>
        <v>Real Valladolid</v>
      </c>
      <c r="Q640" s="85">
        <f t="shared" ca="1" si="458"/>
        <v>0</v>
      </c>
      <c r="R640" s="6">
        <f t="shared" ca="1" si="443"/>
        <v>0</v>
      </c>
      <c r="S640" s="6">
        <f t="shared" ca="1" si="444"/>
        <v>0</v>
      </c>
      <c r="T640" s="6">
        <f t="shared" ca="1" si="445"/>
        <v>0</v>
      </c>
      <c r="U640" s="6">
        <f t="shared" ca="1" si="446"/>
        <v>0</v>
      </c>
      <c r="V640" s="6">
        <f t="shared" ca="1" si="447"/>
        <v>0</v>
      </c>
      <c r="W640" s="6">
        <f t="shared" ca="1" si="448"/>
        <v>0</v>
      </c>
      <c r="X640" s="8">
        <f t="shared" ca="1" si="449"/>
        <v>0</v>
      </c>
      <c r="Y640" s="8">
        <f t="shared" ca="1" si="450"/>
        <v>0</v>
      </c>
      <c r="Z640" s="61" t="e">
        <f ca="1">MATCH(P640,AC624:AC643,0)</f>
        <v>#N/A</v>
      </c>
      <c r="AB640">
        <v>17</v>
      </c>
      <c r="AC640" s="81" t="str">
        <f ca="1">INDEX(P624:P643,MATCH(LARGE(Y624:Y643,AB640),Y624:Y643,0))</f>
        <v>Atlethic Club</v>
      </c>
      <c r="AD640" s="85">
        <f ca="1">LOOKUP(AC640,P624:P643,Q624:Q643)</f>
        <v>0</v>
      </c>
      <c r="AE640" s="6">
        <f ca="1">LOOKUP(AC640,P624:P643,R624:R643)</f>
        <v>0</v>
      </c>
      <c r="AF640" s="6">
        <f ca="1">LOOKUP(AC640,P624:P643,S624:S643)</f>
        <v>0</v>
      </c>
      <c r="AG640" s="6">
        <f ca="1">LOOKUP(AC640,P624:P643,T624:T643)</f>
        <v>0</v>
      </c>
      <c r="AH640" s="6">
        <f ca="1">LOOKUP(AC640,P624:P643,U624:U643)</f>
        <v>0</v>
      </c>
      <c r="AI640" s="6">
        <f ca="1">LOOKUP(AC640,P624:P643,V624:V643)</f>
        <v>0</v>
      </c>
      <c r="AJ640" s="6">
        <f ca="1">LOOKUP(AC640,P624:P643,W624:W643)</f>
        <v>0</v>
      </c>
      <c r="AK640" s="8">
        <f ca="1">LOOKUP(AC640,P624:P643,X624:X643)</f>
        <v>0</v>
      </c>
      <c r="AL640" s="8">
        <f ca="1">LOOKUP(AC640,P624:P643,Y624:Y643)</f>
        <v>0</v>
      </c>
    </row>
    <row r="641" spans="5:38" x14ac:dyDescent="0.25">
      <c r="E641" s="81" t="str">
        <f t="shared" si="451"/>
        <v>Real Zaragoza</v>
      </c>
      <c r="F641" s="85">
        <f ca="1">SUMIF(INDIRECT(F623),'1-Configuracion'!E641,INDIRECT(G623))+SUMIF(INDIRECT(H623),'1-Configuracion'!E641,INDIRECT(I623))</f>
        <v>0</v>
      </c>
      <c r="G641" s="6">
        <f ca="1">SUMIF(INDIRECT(F623),'1-Configuracion'!E641,INDIRECT(J623))+SUMIF(INDIRECT(H623),'1-Configuracion'!E641,INDIRECT(J623))</f>
        <v>0</v>
      </c>
      <c r="H641" s="6">
        <f t="shared" ca="1" si="452"/>
        <v>0</v>
      </c>
      <c r="I641" s="6">
        <f t="shared" ca="1" si="453"/>
        <v>0</v>
      </c>
      <c r="J641" s="6">
        <f t="shared" ca="1" si="454"/>
        <v>0</v>
      </c>
      <c r="K641" s="6">
        <f ca="1">SUMIF(INDIRECT(F623),'1-Configuracion'!E641,INDIRECT(K623))+SUMIF(INDIRECT(H623),'1-Configuracion'!E641,INDIRECT(L623))</f>
        <v>0</v>
      </c>
      <c r="L641" s="6">
        <f ca="1">SUMIF(INDIRECT(F623),'1-Configuracion'!E641,INDIRECT(L623))+SUMIF(INDIRECT(H623),'1-Configuracion'!E641,INDIRECT(K623))</f>
        <v>0</v>
      </c>
      <c r="M641" s="100">
        <f t="shared" ca="1" si="455"/>
        <v>0</v>
      </c>
      <c r="N641" s="56">
        <f t="shared" ca="1" si="456"/>
        <v>0</v>
      </c>
      <c r="P641" s="81" t="str">
        <f t="shared" si="457"/>
        <v>Real Zaragoza</v>
      </c>
      <c r="Q641" s="85">
        <f t="shared" ca="1" si="458"/>
        <v>0</v>
      </c>
      <c r="R641" s="6">
        <f t="shared" ca="1" si="443"/>
        <v>0</v>
      </c>
      <c r="S641" s="6">
        <f t="shared" ca="1" si="444"/>
        <v>0</v>
      </c>
      <c r="T641" s="6">
        <f t="shared" ca="1" si="445"/>
        <v>0</v>
      </c>
      <c r="U641" s="6">
        <f t="shared" ca="1" si="446"/>
        <v>0</v>
      </c>
      <c r="V641" s="6">
        <f t="shared" ca="1" si="447"/>
        <v>0</v>
      </c>
      <c r="W641" s="6">
        <f t="shared" ca="1" si="448"/>
        <v>0</v>
      </c>
      <c r="X641" s="8">
        <f t="shared" ca="1" si="449"/>
        <v>0</v>
      </c>
      <c r="Y641" s="8">
        <f t="shared" ca="1" si="450"/>
        <v>0</v>
      </c>
      <c r="Z641" s="61" t="e">
        <f ca="1">MATCH(P641,AC624:AC643,0)</f>
        <v>#N/A</v>
      </c>
      <c r="AB641">
        <v>18</v>
      </c>
      <c r="AC641" s="81" t="str">
        <f ca="1">INDEX(P624:P643,MATCH(LARGE(Y624:Y643,AB641),Y624:Y643,0))</f>
        <v>Atlethic Club</v>
      </c>
      <c r="AD641" s="85">
        <f ca="1">LOOKUP(AC641,P624:P643,Q624:Q643)</f>
        <v>0</v>
      </c>
      <c r="AE641" s="6">
        <f ca="1">LOOKUP(AC641,P624:P643,R624:R643)</f>
        <v>0</v>
      </c>
      <c r="AF641" s="6">
        <f ca="1">LOOKUP(AC641,P624:P643,S624:S643)</f>
        <v>0</v>
      </c>
      <c r="AG641" s="6">
        <f ca="1">LOOKUP(AC641,P624:P643,T624:T643)</f>
        <v>0</v>
      </c>
      <c r="AH641" s="6">
        <f ca="1">LOOKUP(AC641,P624:P643,U624:U643)</f>
        <v>0</v>
      </c>
      <c r="AI641" s="6">
        <f ca="1">LOOKUP(AC641,P624:P643,V624:V643)</f>
        <v>0</v>
      </c>
      <c r="AJ641" s="6">
        <f ca="1">LOOKUP(AC641,P624:P643,W624:W643)</f>
        <v>0</v>
      </c>
      <c r="AK641" s="8">
        <f ca="1">LOOKUP(AC641,P624:P643,X624:X643)</f>
        <v>0</v>
      </c>
      <c r="AL641" s="8">
        <f ca="1">LOOKUP(AC641,P624:P643,Y624:Y643)</f>
        <v>0</v>
      </c>
    </row>
    <row r="642" spans="5:38" x14ac:dyDescent="0.25">
      <c r="E642" s="81" t="str">
        <f t="shared" si="451"/>
        <v>Sevilla F.C.</v>
      </c>
      <c r="F642" s="85">
        <f ca="1">SUMIF(INDIRECT(F623),'1-Configuracion'!E642,INDIRECT(G623))+SUMIF(INDIRECT(H623),'1-Configuracion'!E642,INDIRECT(I623))</f>
        <v>0</v>
      </c>
      <c r="G642" s="6">
        <f ca="1">SUMIF(INDIRECT(F623),'1-Configuracion'!E642,INDIRECT(J623))+SUMIF(INDIRECT(H623),'1-Configuracion'!E642,INDIRECT(J623))</f>
        <v>0</v>
      </c>
      <c r="H642" s="6">
        <f t="shared" ca="1" si="452"/>
        <v>0</v>
      </c>
      <c r="I642" s="6">
        <f t="shared" ca="1" si="453"/>
        <v>0</v>
      </c>
      <c r="J642" s="6">
        <f t="shared" ca="1" si="454"/>
        <v>0</v>
      </c>
      <c r="K642" s="6">
        <f ca="1">SUMIF(INDIRECT(F623),'1-Configuracion'!E642,INDIRECT(K623))+SUMIF(INDIRECT(H623),'1-Configuracion'!E642,INDIRECT(L623))</f>
        <v>0</v>
      </c>
      <c r="L642" s="6">
        <f ca="1">SUMIF(INDIRECT(F623),'1-Configuracion'!E642,INDIRECT(L623))+SUMIF(INDIRECT(H623),'1-Configuracion'!E642,INDIRECT(K623))</f>
        <v>0</v>
      </c>
      <c r="M642" s="100">
        <f t="shared" ca="1" si="455"/>
        <v>0</v>
      </c>
      <c r="N642" s="56">
        <f t="shared" ca="1" si="456"/>
        <v>0</v>
      </c>
      <c r="P642" s="81" t="str">
        <f t="shared" si="457"/>
        <v>Sevilla F.C.</v>
      </c>
      <c r="Q642" s="85">
        <f t="shared" ca="1" si="458"/>
        <v>0</v>
      </c>
      <c r="R642" s="6">
        <f t="shared" ca="1" si="443"/>
        <v>0</v>
      </c>
      <c r="S642" s="6">
        <f t="shared" ca="1" si="444"/>
        <v>0</v>
      </c>
      <c r="T642" s="6">
        <f t="shared" ca="1" si="445"/>
        <v>0</v>
      </c>
      <c r="U642" s="6">
        <f t="shared" ca="1" si="446"/>
        <v>0</v>
      </c>
      <c r="V642" s="6">
        <f t="shared" ca="1" si="447"/>
        <v>0</v>
      </c>
      <c r="W642" s="6">
        <f t="shared" ca="1" si="448"/>
        <v>0</v>
      </c>
      <c r="X642" s="8">
        <f t="shared" ca="1" si="449"/>
        <v>0</v>
      </c>
      <c r="Y642" s="8">
        <f t="shared" ca="1" si="450"/>
        <v>0</v>
      </c>
      <c r="Z642" s="61" t="e">
        <f ca="1">MATCH(P642,AC624:AC643,0)</f>
        <v>#N/A</v>
      </c>
      <c r="AB642">
        <v>19</v>
      </c>
      <c r="AC642" s="81" t="str">
        <f ca="1">INDEX(P624:P643,MATCH(LARGE(Y624:Y643,AB642),Y624:Y643,0))</f>
        <v>Atlethic Club</v>
      </c>
      <c r="AD642" s="85">
        <f ca="1">LOOKUP(AC642,P624:P643,Q624:Q643)</f>
        <v>0</v>
      </c>
      <c r="AE642" s="6">
        <f ca="1">LOOKUP(AC642,P624:P643,R624:R643)</f>
        <v>0</v>
      </c>
      <c r="AF642" s="6">
        <f ca="1">LOOKUP(AC642,P624:P643,S624:S643)</f>
        <v>0</v>
      </c>
      <c r="AG642" s="6">
        <f ca="1">LOOKUP(AC642,P624:P643,T624:T643)</f>
        <v>0</v>
      </c>
      <c r="AH642" s="6">
        <f ca="1">LOOKUP(AC642,P624:P643,U624:U643)</f>
        <v>0</v>
      </c>
      <c r="AI642" s="6">
        <f ca="1">LOOKUP(AC642,P624:P643,V624:V643)</f>
        <v>0</v>
      </c>
      <c r="AJ642" s="6">
        <f ca="1">LOOKUP(AC642,P624:P643,W624:W643)</f>
        <v>0</v>
      </c>
      <c r="AK642" s="8">
        <f ca="1">LOOKUP(AC642,P624:P643,X624:X643)</f>
        <v>0</v>
      </c>
      <c r="AL642" s="8">
        <f ca="1">LOOKUP(AC642,P624:P643,Y624:Y643)</f>
        <v>0</v>
      </c>
    </row>
    <row r="643" spans="5:38" ht="15.75" thickBot="1" x14ac:dyDescent="0.3">
      <c r="E643" s="82" t="str">
        <f t="shared" si="451"/>
        <v>Valencia C.F.</v>
      </c>
      <c r="F643" s="86">
        <f ca="1">SUMIF(INDIRECT(F623),'1-Configuracion'!E643,INDIRECT(G623))+SUMIF(INDIRECT(H623),'1-Configuracion'!E643,INDIRECT(I623))</f>
        <v>0</v>
      </c>
      <c r="G643" s="34">
        <f ca="1">SUMIF(INDIRECT(F623),'1-Configuracion'!E643,INDIRECT(J623))+SUMIF(INDIRECT(H623),'1-Configuracion'!E643,INDIRECT(J623))</f>
        <v>0</v>
      </c>
      <c r="H643" s="34">
        <f t="shared" ca="1" si="452"/>
        <v>0</v>
      </c>
      <c r="I643" s="34">
        <f t="shared" ca="1" si="453"/>
        <v>0</v>
      </c>
      <c r="J643" s="34">
        <f t="shared" ca="1" si="454"/>
        <v>0</v>
      </c>
      <c r="K643" s="34">
        <f ca="1">SUMIF(INDIRECT(F623),'1-Configuracion'!E643,INDIRECT(K623))+SUMIF(INDIRECT(H623),'1-Configuracion'!E643,INDIRECT(L623))</f>
        <v>0</v>
      </c>
      <c r="L643" s="34">
        <f ca="1">SUMIF(INDIRECT(F623),'1-Configuracion'!E643,INDIRECT(L623))+SUMIF(INDIRECT(H623),'1-Configuracion'!E643,INDIRECT(K623))</f>
        <v>0</v>
      </c>
      <c r="M643" s="101">
        <f t="shared" ca="1" si="455"/>
        <v>0</v>
      </c>
      <c r="N643" s="57">
        <f t="shared" ca="1" si="456"/>
        <v>0</v>
      </c>
      <c r="P643" s="82" t="str">
        <f t="shared" si="457"/>
        <v>Valencia C.F.</v>
      </c>
      <c r="Q643" s="86">
        <f t="shared" ca="1" si="458"/>
        <v>0</v>
      </c>
      <c r="R643" s="34">
        <f t="shared" ca="1" si="443"/>
        <v>0</v>
      </c>
      <c r="S643" s="34">
        <f t="shared" ca="1" si="444"/>
        <v>0</v>
      </c>
      <c r="T643" s="34">
        <f t="shared" ca="1" si="445"/>
        <v>0</v>
      </c>
      <c r="U643" s="34">
        <f t="shared" ca="1" si="446"/>
        <v>0</v>
      </c>
      <c r="V643" s="34">
        <f t="shared" ca="1" si="447"/>
        <v>0</v>
      </c>
      <c r="W643" s="34">
        <f t="shared" ca="1" si="448"/>
        <v>0</v>
      </c>
      <c r="X643" s="37">
        <f t="shared" ca="1" si="449"/>
        <v>0</v>
      </c>
      <c r="Y643" s="37">
        <f t="shared" ca="1" si="450"/>
        <v>0</v>
      </c>
      <c r="Z643" s="61" t="e">
        <f ca="1">MATCH(P643,AC624:AC643,0)</f>
        <v>#N/A</v>
      </c>
      <c r="AB643">
        <v>20</v>
      </c>
      <c r="AC643" s="82" t="str">
        <f ca="1">INDEX(P624:P643,MATCH(LARGE(Y624:Y643,AB643),Y624:Y643,0))</f>
        <v>Atlethic Club</v>
      </c>
      <c r="AD643" s="86">
        <f ca="1">LOOKUP(AC643,P624:P643,Q624:Q643)</f>
        <v>0</v>
      </c>
      <c r="AE643" s="34">
        <f ca="1">LOOKUP(AC643,P624:P643,R624:R643)</f>
        <v>0</v>
      </c>
      <c r="AF643" s="34">
        <f ca="1">LOOKUP(AC643,P624:P643,S624:S643)</f>
        <v>0</v>
      </c>
      <c r="AG643" s="34">
        <f ca="1">LOOKUP(AC643,P624:P643,T624:T643)</f>
        <v>0</v>
      </c>
      <c r="AH643" s="34">
        <f ca="1">LOOKUP(AC643,P624:P643,U624:U643)</f>
        <v>0</v>
      </c>
      <c r="AI643" s="34">
        <f ca="1">LOOKUP(AC643,P624:P643,V624:V643)</f>
        <v>0</v>
      </c>
      <c r="AJ643" s="34">
        <f ca="1">LOOKUP(AC643,P624:P643,W624:W643)</f>
        <v>0</v>
      </c>
      <c r="AK643" s="37">
        <f ca="1">LOOKUP(AC643,P624:P643,X624:X643)</f>
        <v>0</v>
      </c>
      <c r="AL643" s="37">
        <f ca="1">LOOKUP(AC643,P624:P643,Y624:Y643)</f>
        <v>0</v>
      </c>
    </row>
    <row r="644" spans="5:38" ht="15.75" thickBot="1" x14ac:dyDescent="0.3"/>
    <row r="645" spans="5:38" ht="15.75" thickBot="1" x14ac:dyDescent="0.3">
      <c r="E645" s="88">
        <v>29</v>
      </c>
      <c r="F645" s="95" t="s">
        <v>21</v>
      </c>
      <c r="G645" s="95" t="s">
        <v>22</v>
      </c>
      <c r="H645" s="95" t="s">
        <v>23</v>
      </c>
      <c r="I645" s="95" t="s">
        <v>24</v>
      </c>
      <c r="J645" s="95" t="s">
        <v>25</v>
      </c>
      <c r="K645" s="95" t="s">
        <v>26</v>
      </c>
      <c r="L645" s="95" t="s">
        <v>27</v>
      </c>
      <c r="M645" s="96" t="s">
        <v>135</v>
      </c>
      <c r="N645" s="98" t="s">
        <v>136</v>
      </c>
      <c r="P645" s="88">
        <f>E645</f>
        <v>29</v>
      </c>
      <c r="Q645" s="89" t="s">
        <v>21</v>
      </c>
      <c r="R645" s="87" t="s">
        <v>22</v>
      </c>
      <c r="S645" s="83" t="s">
        <v>23</v>
      </c>
      <c r="T645" s="83" t="s">
        <v>24</v>
      </c>
      <c r="U645" s="83" t="s">
        <v>25</v>
      </c>
      <c r="V645" s="83" t="s">
        <v>26</v>
      </c>
      <c r="W645" s="83" t="s">
        <v>27</v>
      </c>
      <c r="X645" s="84" t="s">
        <v>135</v>
      </c>
      <c r="Y645" s="84" t="s">
        <v>136</v>
      </c>
      <c r="AC645" s="88">
        <f>P645</f>
        <v>29</v>
      </c>
      <c r="AD645" s="89" t="s">
        <v>21</v>
      </c>
      <c r="AE645" s="87" t="s">
        <v>22</v>
      </c>
      <c r="AF645" s="83" t="s">
        <v>23</v>
      </c>
      <c r="AG645" s="83" t="s">
        <v>24</v>
      </c>
      <c r="AH645" s="83" t="s">
        <v>25</v>
      </c>
      <c r="AI645" s="83" t="s">
        <v>26</v>
      </c>
      <c r="AJ645" s="83" t="s">
        <v>27</v>
      </c>
      <c r="AK645" s="84" t="s">
        <v>135</v>
      </c>
      <c r="AL645" s="84" t="s">
        <v>136</v>
      </c>
    </row>
    <row r="646" spans="5:38" ht="15.75" thickBot="1" x14ac:dyDescent="0.3">
      <c r="E646" s="91"/>
      <c r="F646" s="93" t="str">
        <f>'1-Rangos'!C29</f>
        <v>'1-Jornadas'!AP68:AP77</v>
      </c>
      <c r="G646" s="93" t="str">
        <f>'1-Rangos'!D29</f>
        <v>'1-Jornadas'!AN68:AN77</v>
      </c>
      <c r="H646" s="93" t="str">
        <f>'1-Rangos'!E29</f>
        <v>'1-Jornadas'!AS68:AS77</v>
      </c>
      <c r="I646" s="93" t="str">
        <f>'1-Rangos'!F29</f>
        <v>'1-Jornadas'!AU68:AU77</v>
      </c>
      <c r="J646" s="93" t="str">
        <f>'1-Rangos'!G29</f>
        <v>'1-Jornadas'!AM68:AM77</v>
      </c>
      <c r="K646" s="93" t="str">
        <f>'1-Rangos'!H29</f>
        <v>'1-Jornadas'!AQ68:AQ77</v>
      </c>
      <c r="L646" s="93" t="str">
        <f>'1-Rangos'!I29</f>
        <v>'1-Jornadas'!AR68:AR77</v>
      </c>
      <c r="M646" s="91"/>
      <c r="N646" s="91"/>
    </row>
    <row r="647" spans="5:38" x14ac:dyDescent="0.25">
      <c r="E647" s="81" t="str">
        <f>E624</f>
        <v>Atlethic Club</v>
      </c>
      <c r="F647" s="97">
        <f ca="1">SUMIF(INDIRECT(F646),'1-Configuracion'!E647,INDIRECT(G646))+SUMIF(INDIRECT(H646),'1-Configuracion'!E647,INDIRECT(I646))</f>
        <v>0</v>
      </c>
      <c r="G647" s="94">
        <f ca="1">SUMIF(INDIRECT(F646),'1-Configuracion'!E647,INDIRECT(J646))+SUMIF(INDIRECT(H646),'1-Configuracion'!E647,INDIRECT(J646))</f>
        <v>0</v>
      </c>
      <c r="H647" s="94">
        <f ca="1">IF(G647&gt;0,IF(F647=3,1,0),0)</f>
        <v>0</v>
      </c>
      <c r="I647" s="94">
        <f ca="1">IF(G647&gt;0,IF(F647=1,1,0),0)</f>
        <v>0</v>
      </c>
      <c r="J647" s="94">
        <f ca="1">IF(G647&gt;0,IF(F647=0,1,0),0)</f>
        <v>0</v>
      </c>
      <c r="K647" s="94">
        <f ca="1">SUMIF(INDIRECT(F646),'1-Configuracion'!E647,INDIRECT(K646))+SUMIF(INDIRECT(H646),'1-Configuracion'!E647,INDIRECT(L646))</f>
        <v>0</v>
      </c>
      <c r="L647" s="94">
        <f ca="1">SUMIF(INDIRECT(F646),'1-Configuracion'!E647,INDIRECT(L646))+SUMIF(INDIRECT(H646),'1-Configuracion'!E647,INDIRECT(K646))</f>
        <v>0</v>
      </c>
      <c r="M647" s="99">
        <f ca="1">K647-L647</f>
        <v>0</v>
      </c>
      <c r="N647" s="102">
        <f ca="1">F647*1000+M647*100+K647</f>
        <v>0</v>
      </c>
      <c r="P647" s="81" t="str">
        <f>E647</f>
        <v>Atlethic Club</v>
      </c>
      <c r="Q647" s="85">
        <f ca="1">F647+Q624</f>
        <v>0</v>
      </c>
      <c r="R647" s="6">
        <f t="shared" ref="R647:R666" ca="1" si="459">G647+R624</f>
        <v>0</v>
      </c>
      <c r="S647" s="6">
        <f t="shared" ref="S647:S666" ca="1" si="460">H647+S624</f>
        <v>0</v>
      </c>
      <c r="T647" s="6">
        <f t="shared" ref="T647:T666" ca="1" si="461">I647+T624</f>
        <v>0</v>
      </c>
      <c r="U647" s="6">
        <f t="shared" ref="U647:U666" ca="1" si="462">J647+U624</f>
        <v>0</v>
      </c>
      <c r="V647" s="6">
        <f t="shared" ref="V647:V666" ca="1" si="463">K647+V624</f>
        <v>0</v>
      </c>
      <c r="W647" s="6">
        <f t="shared" ref="W647:W666" ca="1" si="464">L647+W624</f>
        <v>0</v>
      </c>
      <c r="X647" s="8">
        <f t="shared" ref="X647:X666" ca="1" si="465">M647+X624</f>
        <v>0</v>
      </c>
      <c r="Y647" s="8">
        <f t="shared" ref="Y647:Y666" ca="1" si="466">N647+Y624</f>
        <v>0</v>
      </c>
      <c r="Z647" s="61">
        <f ca="1">MATCH(P647,AC647:AC666,0)</f>
        <v>1</v>
      </c>
      <c r="AB647">
        <v>1</v>
      </c>
      <c r="AC647" s="81" t="str">
        <f ca="1">INDEX(P647:P666,MATCH(LARGE(Y647:Y666,AB647),Y647:Y666,0))</f>
        <v>Atlethic Club</v>
      </c>
      <c r="AD647" s="85">
        <f ca="1">LOOKUP(AC647,P647:P666,Q647:Q666)</f>
        <v>0</v>
      </c>
      <c r="AE647" s="6">
        <f ca="1">LOOKUP(AC647,P647:P666,R647:R666)</f>
        <v>0</v>
      </c>
      <c r="AF647" s="6">
        <f ca="1">LOOKUP(AC647,P647:P666,S647:S666)</f>
        <v>0</v>
      </c>
      <c r="AG647" s="6">
        <f ca="1">LOOKUP(AC647,P647:P666,T647:T666)</f>
        <v>0</v>
      </c>
      <c r="AH647" s="6">
        <f ca="1">LOOKUP(AC647,P647:P666,U647:U666)</f>
        <v>0</v>
      </c>
      <c r="AI647" s="6">
        <f ca="1">LOOKUP(AC647,P647:P666,V647:V666)</f>
        <v>0</v>
      </c>
      <c r="AJ647" s="6">
        <f ca="1">LOOKUP(AC647,P647:P666,W647:W666)</f>
        <v>0</v>
      </c>
      <c r="AK647" s="8">
        <f ca="1">LOOKUP(AC647,P647:P666,X647:X666)</f>
        <v>0</v>
      </c>
      <c r="AL647" s="8">
        <f ca="1">LOOKUP(AC647,P647:P666,Y647:Y666)</f>
        <v>0</v>
      </c>
    </row>
    <row r="648" spans="5:38" x14ac:dyDescent="0.25">
      <c r="E648" s="81" t="str">
        <f t="shared" ref="E648:E666" si="467">E625</f>
        <v>Atlético Madrid</v>
      </c>
      <c r="F648" s="85">
        <f ca="1">SUMIF(INDIRECT(F646),'1-Configuracion'!E648,INDIRECT(G646))+SUMIF(INDIRECT(H646),'1-Configuracion'!E648,INDIRECT(I646))</f>
        <v>0</v>
      </c>
      <c r="G648" s="6">
        <f ca="1">SUMIF(INDIRECT(F646),'1-Configuracion'!E648,INDIRECT(J646))+SUMIF(INDIRECT(H646),'1-Configuracion'!E648,INDIRECT(J646))</f>
        <v>0</v>
      </c>
      <c r="H648" s="6">
        <f t="shared" ref="H648:H666" ca="1" si="468">IF(G648&gt;0,IF(F648=3,1,0),0)</f>
        <v>0</v>
      </c>
      <c r="I648" s="6">
        <f t="shared" ref="I648:I666" ca="1" si="469">IF(G648&gt;0,IF(F648=1,1,0),0)</f>
        <v>0</v>
      </c>
      <c r="J648" s="6">
        <f t="shared" ref="J648:J666" ca="1" si="470">IF(G648&gt;0,IF(F648=0,1,0),0)</f>
        <v>0</v>
      </c>
      <c r="K648" s="6">
        <f ca="1">SUMIF(INDIRECT(F646),'1-Configuracion'!E648,INDIRECT(K646))+SUMIF(INDIRECT(H646),'1-Configuracion'!E648,INDIRECT(L646))</f>
        <v>0</v>
      </c>
      <c r="L648" s="6">
        <f ca="1">SUMIF(INDIRECT(F646),'1-Configuracion'!E648,INDIRECT(L646))+SUMIF(INDIRECT(H646),'1-Configuracion'!E648,INDIRECT(K646))</f>
        <v>0</v>
      </c>
      <c r="M648" s="100">
        <f t="shared" ref="M648:M666" ca="1" si="471">K648-L648</f>
        <v>0</v>
      </c>
      <c r="N648" s="56">
        <f t="shared" ref="N648:N666" ca="1" si="472">F648*1000+M648*100+K648</f>
        <v>0</v>
      </c>
      <c r="P648" s="81" t="str">
        <f t="shared" ref="P648:P666" si="473">E648</f>
        <v>Atlético Madrid</v>
      </c>
      <c r="Q648" s="85">
        <f t="shared" ref="Q648:Q666" ca="1" si="474">F648+Q625</f>
        <v>0</v>
      </c>
      <c r="R648" s="6">
        <f t="shared" ca="1" si="459"/>
        <v>0</v>
      </c>
      <c r="S648" s="6">
        <f t="shared" ca="1" si="460"/>
        <v>0</v>
      </c>
      <c r="T648" s="6">
        <f t="shared" ca="1" si="461"/>
        <v>0</v>
      </c>
      <c r="U648" s="6">
        <f t="shared" ca="1" si="462"/>
        <v>0</v>
      </c>
      <c r="V648" s="6">
        <f t="shared" ca="1" si="463"/>
        <v>0</v>
      </c>
      <c r="W648" s="6">
        <f t="shared" ca="1" si="464"/>
        <v>0</v>
      </c>
      <c r="X648" s="8">
        <f t="shared" ca="1" si="465"/>
        <v>0</v>
      </c>
      <c r="Y648" s="8">
        <f t="shared" ca="1" si="466"/>
        <v>0</v>
      </c>
      <c r="Z648" s="61" t="e">
        <f ca="1">MATCH(P648,AC647:AC666,0)</f>
        <v>#N/A</v>
      </c>
      <c r="AB648">
        <v>2</v>
      </c>
      <c r="AC648" s="81" t="str">
        <f ca="1">INDEX(P647:P666,MATCH(LARGE(Y647:Y666,AB648),Y647:Y666,0))</f>
        <v>Atlethic Club</v>
      </c>
      <c r="AD648" s="85">
        <f ca="1">LOOKUP(AC648,P647:P666,Q647:Q666)</f>
        <v>0</v>
      </c>
      <c r="AE648" s="6">
        <f ca="1">LOOKUP(AC648,P647:P666,R647:R666)</f>
        <v>0</v>
      </c>
      <c r="AF648" s="6">
        <f ca="1">LOOKUP(AC648,P647:P666,S647:S666)</f>
        <v>0</v>
      </c>
      <c r="AG648" s="6">
        <f ca="1">LOOKUP(AC648,P647:P666,T647:T666)</f>
        <v>0</v>
      </c>
      <c r="AH648" s="6">
        <f ca="1">LOOKUP(AC648,P647:P666,U647:U666)</f>
        <v>0</v>
      </c>
      <c r="AI648" s="6">
        <f ca="1">LOOKUP(AC648,P647:P666,V647:V666)</f>
        <v>0</v>
      </c>
      <c r="AJ648" s="6">
        <f ca="1">LOOKUP(AC648,P647:P666,W647:W666)</f>
        <v>0</v>
      </c>
      <c r="AK648" s="8">
        <f ca="1">LOOKUP(AC648,P647:P666,X647:X666)</f>
        <v>0</v>
      </c>
      <c r="AL648" s="8">
        <f ca="1">LOOKUP(AC648,P647:P666,Y647:Y666)</f>
        <v>0</v>
      </c>
    </row>
    <row r="649" spans="5:38" x14ac:dyDescent="0.25">
      <c r="E649" s="81" t="str">
        <f t="shared" si="467"/>
        <v>C.A. Osasuna</v>
      </c>
      <c r="F649" s="85">
        <f ca="1">SUMIF(INDIRECT(F646),'1-Configuracion'!E649,INDIRECT(G646))+SUMIF(INDIRECT(H646),'1-Configuracion'!E649,INDIRECT(I646))</f>
        <v>0</v>
      </c>
      <c r="G649" s="6">
        <f ca="1">SUMIF(INDIRECT(F646),'1-Configuracion'!E649,INDIRECT(J646))+SUMIF(INDIRECT(H646),'1-Configuracion'!E649,INDIRECT(J646))</f>
        <v>0</v>
      </c>
      <c r="H649" s="6">
        <f t="shared" ca="1" si="468"/>
        <v>0</v>
      </c>
      <c r="I649" s="6">
        <f t="shared" ca="1" si="469"/>
        <v>0</v>
      </c>
      <c r="J649" s="6">
        <f t="shared" ca="1" si="470"/>
        <v>0</v>
      </c>
      <c r="K649" s="6">
        <f ca="1">SUMIF(INDIRECT(F646),'1-Configuracion'!E649,INDIRECT(K646))+SUMIF(INDIRECT(H646),'1-Configuracion'!E649,INDIRECT(L646))</f>
        <v>0</v>
      </c>
      <c r="L649" s="6">
        <f ca="1">SUMIF(INDIRECT(F646),'1-Configuracion'!E649,INDIRECT(L646))+SUMIF(INDIRECT(H646),'1-Configuracion'!E649,INDIRECT(K646))</f>
        <v>0</v>
      </c>
      <c r="M649" s="100">
        <f t="shared" ca="1" si="471"/>
        <v>0</v>
      </c>
      <c r="N649" s="56">
        <f t="shared" ca="1" si="472"/>
        <v>0</v>
      </c>
      <c r="P649" s="81" t="str">
        <f t="shared" si="473"/>
        <v>C.A. Osasuna</v>
      </c>
      <c r="Q649" s="85">
        <f t="shared" ca="1" si="474"/>
        <v>0</v>
      </c>
      <c r="R649" s="6">
        <f t="shared" ca="1" si="459"/>
        <v>0</v>
      </c>
      <c r="S649" s="6">
        <f t="shared" ca="1" si="460"/>
        <v>0</v>
      </c>
      <c r="T649" s="6">
        <f t="shared" ca="1" si="461"/>
        <v>0</v>
      </c>
      <c r="U649" s="6">
        <f t="shared" ca="1" si="462"/>
        <v>0</v>
      </c>
      <c r="V649" s="6">
        <f t="shared" ca="1" si="463"/>
        <v>0</v>
      </c>
      <c r="W649" s="6">
        <f t="shared" ca="1" si="464"/>
        <v>0</v>
      </c>
      <c r="X649" s="8">
        <f t="shared" ca="1" si="465"/>
        <v>0</v>
      </c>
      <c r="Y649" s="8">
        <f t="shared" ca="1" si="466"/>
        <v>0</v>
      </c>
      <c r="Z649" s="61" t="e">
        <f ca="1">MATCH(P649,AC647:AC666,0)</f>
        <v>#N/A</v>
      </c>
      <c r="AB649">
        <v>3</v>
      </c>
      <c r="AC649" s="81" t="str">
        <f ca="1">INDEX(P647:P666,MATCH(LARGE(Y647:Y666,AB649),Y647:Y666,0))</f>
        <v>Atlethic Club</v>
      </c>
      <c r="AD649" s="85">
        <f ca="1">LOOKUP(AC649,P647:P666,Q647:Q666)</f>
        <v>0</v>
      </c>
      <c r="AE649" s="6">
        <f ca="1">LOOKUP(AC649,P647:P666,R647:R666)</f>
        <v>0</v>
      </c>
      <c r="AF649" s="6">
        <f ca="1">LOOKUP(AC649,P647:P666,S647:S666)</f>
        <v>0</v>
      </c>
      <c r="AG649" s="6">
        <f ca="1">LOOKUP(AC649,P647:P666,T647:T666)</f>
        <v>0</v>
      </c>
      <c r="AH649" s="6">
        <f ca="1">LOOKUP(AC649,P647:P666,U647:U666)</f>
        <v>0</v>
      </c>
      <c r="AI649" s="6">
        <f ca="1">LOOKUP(AC649,P647:P666,V647:V666)</f>
        <v>0</v>
      </c>
      <c r="AJ649" s="6">
        <f ca="1">LOOKUP(AC649,P647:P666,W647:W666)</f>
        <v>0</v>
      </c>
      <c r="AK649" s="8">
        <f ca="1">LOOKUP(AC649,P647:P666,X647:X666)</f>
        <v>0</v>
      </c>
      <c r="AL649" s="8">
        <f ca="1">LOOKUP(AC649,P647:P666,Y647:Y666)</f>
        <v>0</v>
      </c>
    </row>
    <row r="650" spans="5:38" x14ac:dyDescent="0.25">
      <c r="E650" s="81" t="str">
        <f t="shared" si="467"/>
        <v>Celta de Vigo</v>
      </c>
      <c r="F650" s="85">
        <f ca="1">SUMIF(INDIRECT(F646),'1-Configuracion'!E650,INDIRECT(G646))+SUMIF(INDIRECT(H646),'1-Configuracion'!E650,INDIRECT(I646))</f>
        <v>0</v>
      </c>
      <c r="G650" s="6">
        <f ca="1">SUMIF(INDIRECT(F646),'1-Configuracion'!E650,INDIRECT(J646))+SUMIF(INDIRECT(H646),'1-Configuracion'!E650,INDIRECT(J646))</f>
        <v>0</v>
      </c>
      <c r="H650" s="6">
        <f t="shared" ca="1" si="468"/>
        <v>0</v>
      </c>
      <c r="I650" s="6">
        <f t="shared" ca="1" si="469"/>
        <v>0</v>
      </c>
      <c r="J650" s="6">
        <f t="shared" ca="1" si="470"/>
        <v>0</v>
      </c>
      <c r="K650" s="6">
        <f ca="1">SUMIF(INDIRECT(F646),'1-Configuracion'!E650,INDIRECT(K646))+SUMIF(INDIRECT(H646),'1-Configuracion'!E650,INDIRECT(L646))</f>
        <v>0</v>
      </c>
      <c r="L650" s="6">
        <f ca="1">SUMIF(INDIRECT(F646),'1-Configuracion'!E650,INDIRECT(L646))+SUMIF(INDIRECT(H646),'1-Configuracion'!E650,INDIRECT(K646))</f>
        <v>0</v>
      </c>
      <c r="M650" s="100">
        <f t="shared" ca="1" si="471"/>
        <v>0</v>
      </c>
      <c r="N650" s="56">
        <f t="shared" ca="1" si="472"/>
        <v>0</v>
      </c>
      <c r="P650" s="81" t="str">
        <f t="shared" si="473"/>
        <v>Celta de Vigo</v>
      </c>
      <c r="Q650" s="85">
        <f t="shared" ca="1" si="474"/>
        <v>0</v>
      </c>
      <c r="R650" s="6">
        <f t="shared" ca="1" si="459"/>
        <v>0</v>
      </c>
      <c r="S650" s="6">
        <f t="shared" ca="1" si="460"/>
        <v>0</v>
      </c>
      <c r="T650" s="6">
        <f t="shared" ca="1" si="461"/>
        <v>0</v>
      </c>
      <c r="U650" s="6">
        <f t="shared" ca="1" si="462"/>
        <v>0</v>
      </c>
      <c r="V650" s="6">
        <f t="shared" ca="1" si="463"/>
        <v>0</v>
      </c>
      <c r="W650" s="6">
        <f t="shared" ca="1" si="464"/>
        <v>0</v>
      </c>
      <c r="X650" s="8">
        <f t="shared" ca="1" si="465"/>
        <v>0</v>
      </c>
      <c r="Y650" s="8">
        <f t="shared" ca="1" si="466"/>
        <v>0</v>
      </c>
      <c r="Z650" s="61" t="e">
        <f ca="1">MATCH(P650,AC647:AC666,0)</f>
        <v>#N/A</v>
      </c>
      <c r="AB650">
        <v>4</v>
      </c>
      <c r="AC650" s="81" t="str">
        <f ca="1">INDEX(P647:P666,MATCH(LARGE(Y647:Y666,AB650),Y647:Y666,0))</f>
        <v>Atlethic Club</v>
      </c>
      <c r="AD650" s="85">
        <f ca="1">LOOKUP(AC650,P647:P666,Q647:Q666)</f>
        <v>0</v>
      </c>
      <c r="AE650" s="6">
        <f ca="1">LOOKUP(AC650,P647:P666,R647:R666)</f>
        <v>0</v>
      </c>
      <c r="AF650" s="6">
        <f ca="1">LOOKUP(AC650,P647:P666,S647:S666)</f>
        <v>0</v>
      </c>
      <c r="AG650" s="6">
        <f ca="1">LOOKUP(AC650,P647:P666,T647:T666)</f>
        <v>0</v>
      </c>
      <c r="AH650" s="6">
        <f ca="1">LOOKUP(AC650,P647:P666,U647:U666)</f>
        <v>0</v>
      </c>
      <c r="AI650" s="6">
        <f ca="1">LOOKUP(AC650,P647:P666,V647:V666)</f>
        <v>0</v>
      </c>
      <c r="AJ650" s="6">
        <f ca="1">LOOKUP(AC650,P647:P666,W647:W666)</f>
        <v>0</v>
      </c>
      <c r="AK650" s="8">
        <f ca="1">LOOKUP(AC650,P647:P666,X647:X666)</f>
        <v>0</v>
      </c>
      <c r="AL650" s="8">
        <f ca="1">LOOKUP(AC650,P647:P666,Y647:Y666)</f>
        <v>0</v>
      </c>
    </row>
    <row r="651" spans="5:38" x14ac:dyDescent="0.25">
      <c r="E651" s="81" t="str">
        <f t="shared" si="467"/>
        <v>Deportivo de la Coruña</v>
      </c>
      <c r="F651" s="85">
        <f ca="1">SUMIF(INDIRECT(F646),'1-Configuracion'!E651,INDIRECT(G646))+SUMIF(INDIRECT(H646),'1-Configuracion'!E651,INDIRECT(I646))</f>
        <v>0</v>
      </c>
      <c r="G651" s="6">
        <f ca="1">SUMIF(INDIRECT(F646),'1-Configuracion'!E651,INDIRECT(J646))+SUMIF(INDIRECT(H646),'1-Configuracion'!E651,INDIRECT(J646))</f>
        <v>0</v>
      </c>
      <c r="H651" s="6">
        <f t="shared" ca="1" si="468"/>
        <v>0</v>
      </c>
      <c r="I651" s="6">
        <f t="shared" ca="1" si="469"/>
        <v>0</v>
      </c>
      <c r="J651" s="6">
        <f t="shared" ca="1" si="470"/>
        <v>0</v>
      </c>
      <c r="K651" s="6">
        <f ca="1">SUMIF(INDIRECT(F646),'1-Configuracion'!E651,INDIRECT(K646))+SUMIF(INDIRECT(H646),'1-Configuracion'!E651,INDIRECT(L646))</f>
        <v>0</v>
      </c>
      <c r="L651" s="6">
        <f ca="1">SUMIF(INDIRECT(F646),'1-Configuracion'!E651,INDIRECT(L646))+SUMIF(INDIRECT(H646),'1-Configuracion'!E651,INDIRECT(K646))</f>
        <v>0</v>
      </c>
      <c r="M651" s="100">
        <f t="shared" ca="1" si="471"/>
        <v>0</v>
      </c>
      <c r="N651" s="56">
        <f t="shared" ca="1" si="472"/>
        <v>0</v>
      </c>
      <c r="P651" s="81" t="str">
        <f t="shared" si="473"/>
        <v>Deportivo de la Coruña</v>
      </c>
      <c r="Q651" s="85">
        <f t="shared" ca="1" si="474"/>
        <v>0</v>
      </c>
      <c r="R651" s="6">
        <f t="shared" ca="1" si="459"/>
        <v>0</v>
      </c>
      <c r="S651" s="6">
        <f t="shared" ca="1" si="460"/>
        <v>0</v>
      </c>
      <c r="T651" s="6">
        <f t="shared" ca="1" si="461"/>
        <v>0</v>
      </c>
      <c r="U651" s="6">
        <f t="shared" ca="1" si="462"/>
        <v>0</v>
      </c>
      <c r="V651" s="6">
        <f t="shared" ca="1" si="463"/>
        <v>0</v>
      </c>
      <c r="W651" s="6">
        <f t="shared" ca="1" si="464"/>
        <v>0</v>
      </c>
      <c r="X651" s="8">
        <f t="shared" ca="1" si="465"/>
        <v>0</v>
      </c>
      <c r="Y651" s="8">
        <f t="shared" ca="1" si="466"/>
        <v>0</v>
      </c>
      <c r="Z651" s="61" t="e">
        <f ca="1">MATCH(P651,AC647:AC666,0)</f>
        <v>#N/A</v>
      </c>
      <c r="AB651">
        <v>5</v>
      </c>
      <c r="AC651" s="81" t="str">
        <f ca="1">INDEX(P647:P666,MATCH(LARGE(Y647:Y666,AB651),Y647:Y666,0))</f>
        <v>Atlethic Club</v>
      </c>
      <c r="AD651" s="85">
        <f ca="1">LOOKUP(AC651,P647:P666,Q647:Q666)</f>
        <v>0</v>
      </c>
      <c r="AE651" s="6">
        <f ca="1">LOOKUP(AC651,P647:P666,R647:R666)</f>
        <v>0</v>
      </c>
      <c r="AF651" s="6">
        <f ca="1">LOOKUP(AC651,P647:P666,S647:S666)</f>
        <v>0</v>
      </c>
      <c r="AG651" s="6">
        <f ca="1">LOOKUP(AC651,P647:P666,T647:T666)</f>
        <v>0</v>
      </c>
      <c r="AH651" s="6">
        <f ca="1">LOOKUP(AC651,P647:P666,U647:U666)</f>
        <v>0</v>
      </c>
      <c r="AI651" s="6">
        <f ca="1">LOOKUP(AC651,P647:P666,V647:V666)</f>
        <v>0</v>
      </c>
      <c r="AJ651" s="6">
        <f ca="1">LOOKUP(AC651,P647:P666,W647:W666)</f>
        <v>0</v>
      </c>
      <c r="AK651" s="8">
        <f ca="1">LOOKUP(AC651,P647:P666,X647:X666)</f>
        <v>0</v>
      </c>
      <c r="AL651" s="8">
        <f ca="1">LOOKUP(AC651,P647:P666,Y647:Y666)</f>
        <v>0</v>
      </c>
    </row>
    <row r="652" spans="5:38" x14ac:dyDescent="0.25">
      <c r="E652" s="81" t="str">
        <f t="shared" si="467"/>
        <v>F.C. Barcelona</v>
      </c>
      <c r="F652" s="85">
        <f ca="1">SUMIF(INDIRECT(F646),'1-Configuracion'!E652,INDIRECT(G646))+SUMIF(INDIRECT(H646),'1-Configuracion'!E652,INDIRECT(I646))</f>
        <v>0</v>
      </c>
      <c r="G652" s="6">
        <f ca="1">SUMIF(INDIRECT(F646),'1-Configuracion'!E652,INDIRECT(J646))+SUMIF(INDIRECT(H646),'1-Configuracion'!E652,INDIRECT(J646))</f>
        <v>0</v>
      </c>
      <c r="H652" s="6">
        <f t="shared" ca="1" si="468"/>
        <v>0</v>
      </c>
      <c r="I652" s="6">
        <f t="shared" ca="1" si="469"/>
        <v>0</v>
      </c>
      <c r="J652" s="6">
        <f t="shared" ca="1" si="470"/>
        <v>0</v>
      </c>
      <c r="K652" s="6">
        <f ca="1">SUMIF(INDIRECT(F646),'1-Configuracion'!E652,INDIRECT(K646))+SUMIF(INDIRECT(H646),'1-Configuracion'!E652,INDIRECT(L646))</f>
        <v>0</v>
      </c>
      <c r="L652" s="6">
        <f ca="1">SUMIF(INDIRECT(F646),'1-Configuracion'!E652,INDIRECT(L646))+SUMIF(INDIRECT(H646),'1-Configuracion'!E652,INDIRECT(K646))</f>
        <v>0</v>
      </c>
      <c r="M652" s="100">
        <f t="shared" ca="1" si="471"/>
        <v>0</v>
      </c>
      <c r="N652" s="56">
        <f t="shared" ca="1" si="472"/>
        <v>0</v>
      </c>
      <c r="P652" s="81" t="str">
        <f t="shared" si="473"/>
        <v>F.C. Barcelona</v>
      </c>
      <c r="Q652" s="85">
        <f t="shared" ca="1" si="474"/>
        <v>0</v>
      </c>
      <c r="R652" s="6">
        <f t="shared" ca="1" si="459"/>
        <v>0</v>
      </c>
      <c r="S652" s="6">
        <f t="shared" ca="1" si="460"/>
        <v>0</v>
      </c>
      <c r="T652" s="6">
        <f t="shared" ca="1" si="461"/>
        <v>0</v>
      </c>
      <c r="U652" s="6">
        <f t="shared" ca="1" si="462"/>
        <v>0</v>
      </c>
      <c r="V652" s="6">
        <f t="shared" ca="1" si="463"/>
        <v>0</v>
      </c>
      <c r="W652" s="6">
        <f t="shared" ca="1" si="464"/>
        <v>0</v>
      </c>
      <c r="X652" s="8">
        <f t="shared" ca="1" si="465"/>
        <v>0</v>
      </c>
      <c r="Y652" s="8">
        <f t="shared" ca="1" si="466"/>
        <v>0</v>
      </c>
      <c r="Z652" s="61" t="e">
        <f ca="1">MATCH(P652,AC647:AC666,0)</f>
        <v>#N/A</v>
      </c>
      <c r="AB652">
        <v>6</v>
      </c>
      <c r="AC652" s="81" t="str">
        <f ca="1">INDEX(P647:P666,MATCH(LARGE(Y647:Y666,AB652),Y647:Y666,0))</f>
        <v>Atlethic Club</v>
      </c>
      <c r="AD652" s="85">
        <f ca="1">LOOKUP(AC652,P647:P666,Q647:Q666)</f>
        <v>0</v>
      </c>
      <c r="AE652" s="6">
        <f ca="1">LOOKUP(AC652,P647:P666,R647:R666)</f>
        <v>0</v>
      </c>
      <c r="AF652" s="6">
        <f ca="1">LOOKUP(AC652,P647:P666,S647:S666)</f>
        <v>0</v>
      </c>
      <c r="AG652" s="6">
        <f ca="1">LOOKUP(AC652,P647:P666,T647:T666)</f>
        <v>0</v>
      </c>
      <c r="AH652" s="6">
        <f ca="1">LOOKUP(AC652,P647:P666,U647:U666)</f>
        <v>0</v>
      </c>
      <c r="AI652" s="6">
        <f ca="1">LOOKUP(AC652,P647:P666,V647:V666)</f>
        <v>0</v>
      </c>
      <c r="AJ652" s="6">
        <f ca="1">LOOKUP(AC652,P647:P666,W647:W666)</f>
        <v>0</v>
      </c>
      <c r="AK652" s="8">
        <f ca="1">LOOKUP(AC652,P647:P666,X647:X666)</f>
        <v>0</v>
      </c>
      <c r="AL652" s="8">
        <f ca="1">LOOKUP(AC652,P647:P666,Y647:Y666)</f>
        <v>0</v>
      </c>
    </row>
    <row r="653" spans="5:38" x14ac:dyDescent="0.25">
      <c r="E653" s="81" t="str">
        <f t="shared" si="467"/>
        <v>Getafe C.F.</v>
      </c>
      <c r="F653" s="85">
        <f ca="1">SUMIF(INDIRECT(F646),'1-Configuracion'!E653,INDIRECT(G646))+SUMIF(INDIRECT(H646),'1-Configuracion'!E653,INDIRECT(I646))</f>
        <v>0</v>
      </c>
      <c r="G653" s="6">
        <f ca="1">SUMIF(INDIRECT(F646),'1-Configuracion'!E653,INDIRECT(J646))+SUMIF(INDIRECT(H646),'1-Configuracion'!E653,INDIRECT(J646))</f>
        <v>0</v>
      </c>
      <c r="H653" s="6">
        <f t="shared" ca="1" si="468"/>
        <v>0</v>
      </c>
      <c r="I653" s="6">
        <f t="shared" ca="1" si="469"/>
        <v>0</v>
      </c>
      <c r="J653" s="6">
        <f t="shared" ca="1" si="470"/>
        <v>0</v>
      </c>
      <c r="K653" s="6">
        <f ca="1">SUMIF(INDIRECT(F646),'1-Configuracion'!E653,INDIRECT(K646))+SUMIF(INDIRECT(H646),'1-Configuracion'!E653,INDIRECT(L646))</f>
        <v>0</v>
      </c>
      <c r="L653" s="6">
        <f ca="1">SUMIF(INDIRECT(F646),'1-Configuracion'!E653,INDIRECT(L646))+SUMIF(INDIRECT(H646),'1-Configuracion'!E653,INDIRECT(K646))</f>
        <v>0</v>
      </c>
      <c r="M653" s="100">
        <f t="shared" ca="1" si="471"/>
        <v>0</v>
      </c>
      <c r="N653" s="56">
        <f t="shared" ca="1" si="472"/>
        <v>0</v>
      </c>
      <c r="P653" s="81" t="str">
        <f t="shared" si="473"/>
        <v>Getafe C.F.</v>
      </c>
      <c r="Q653" s="85">
        <f t="shared" ca="1" si="474"/>
        <v>0</v>
      </c>
      <c r="R653" s="6">
        <f t="shared" ca="1" si="459"/>
        <v>0</v>
      </c>
      <c r="S653" s="6">
        <f t="shared" ca="1" si="460"/>
        <v>0</v>
      </c>
      <c r="T653" s="6">
        <f t="shared" ca="1" si="461"/>
        <v>0</v>
      </c>
      <c r="U653" s="6">
        <f t="shared" ca="1" si="462"/>
        <v>0</v>
      </c>
      <c r="V653" s="6">
        <f t="shared" ca="1" si="463"/>
        <v>0</v>
      </c>
      <c r="W653" s="6">
        <f t="shared" ca="1" si="464"/>
        <v>0</v>
      </c>
      <c r="X653" s="8">
        <f t="shared" ca="1" si="465"/>
        <v>0</v>
      </c>
      <c r="Y653" s="8">
        <f t="shared" ca="1" si="466"/>
        <v>0</v>
      </c>
      <c r="Z653" s="61" t="e">
        <f ca="1">MATCH(P653,AC647:AC666,0)</f>
        <v>#N/A</v>
      </c>
      <c r="AB653">
        <v>7</v>
      </c>
      <c r="AC653" s="81" t="str">
        <f ca="1">INDEX(P647:P666,MATCH(LARGE(Y647:Y666,AB653),Y647:Y666,0))</f>
        <v>Atlethic Club</v>
      </c>
      <c r="AD653" s="85">
        <f ca="1">LOOKUP(AC653,P647:P666,Q647:Q666)</f>
        <v>0</v>
      </c>
      <c r="AE653" s="6">
        <f ca="1">LOOKUP(AC653,P647:P666,R647:R666)</f>
        <v>0</v>
      </c>
      <c r="AF653" s="6">
        <f ca="1">LOOKUP(AC653,P647:P666,S647:S666)</f>
        <v>0</v>
      </c>
      <c r="AG653" s="6">
        <f ca="1">LOOKUP(AC653,P647:P666,T647:T666)</f>
        <v>0</v>
      </c>
      <c r="AH653" s="6">
        <f ca="1">LOOKUP(AC653,P647:P666,U647:U666)</f>
        <v>0</v>
      </c>
      <c r="AI653" s="6">
        <f ca="1">LOOKUP(AC653,P647:P666,V647:V666)</f>
        <v>0</v>
      </c>
      <c r="AJ653" s="6">
        <f ca="1">LOOKUP(AC653,P647:P666,W647:W666)</f>
        <v>0</v>
      </c>
      <c r="AK653" s="8">
        <f ca="1">LOOKUP(AC653,P647:P666,X647:X666)</f>
        <v>0</v>
      </c>
      <c r="AL653" s="8">
        <f ca="1">LOOKUP(AC653,P647:P666,Y647:Y666)</f>
        <v>0</v>
      </c>
    </row>
    <row r="654" spans="5:38" x14ac:dyDescent="0.25">
      <c r="E654" s="81" t="str">
        <f t="shared" si="467"/>
        <v>Granada C.F.</v>
      </c>
      <c r="F654" s="85">
        <f ca="1">SUMIF(INDIRECT(F646),'1-Configuracion'!E654,INDIRECT(G646))+SUMIF(INDIRECT(H646),'1-Configuracion'!E654,INDIRECT(I646))</f>
        <v>0</v>
      </c>
      <c r="G654" s="6">
        <f ca="1">SUMIF(INDIRECT(F646),'1-Configuracion'!E654,INDIRECT(J646))+SUMIF(INDIRECT(H646),'1-Configuracion'!E654,INDIRECT(J646))</f>
        <v>0</v>
      </c>
      <c r="H654" s="6">
        <f t="shared" ca="1" si="468"/>
        <v>0</v>
      </c>
      <c r="I654" s="6">
        <f t="shared" ca="1" si="469"/>
        <v>0</v>
      </c>
      <c r="J654" s="6">
        <f t="shared" ca="1" si="470"/>
        <v>0</v>
      </c>
      <c r="K654" s="6">
        <f ca="1">SUMIF(INDIRECT(F646),'1-Configuracion'!E654,INDIRECT(K646))+SUMIF(INDIRECT(H646),'1-Configuracion'!E654,INDIRECT(L646))</f>
        <v>0</v>
      </c>
      <c r="L654" s="6">
        <f ca="1">SUMIF(INDIRECT(F646),'1-Configuracion'!E654,INDIRECT(L646))+SUMIF(INDIRECT(H646),'1-Configuracion'!E654,INDIRECT(K646))</f>
        <v>0</v>
      </c>
      <c r="M654" s="100">
        <f t="shared" ca="1" si="471"/>
        <v>0</v>
      </c>
      <c r="N654" s="56">
        <f t="shared" ca="1" si="472"/>
        <v>0</v>
      </c>
      <c r="P654" s="81" t="str">
        <f t="shared" si="473"/>
        <v>Granada C.F.</v>
      </c>
      <c r="Q654" s="85">
        <f t="shared" ca="1" si="474"/>
        <v>0</v>
      </c>
      <c r="R654" s="6">
        <f t="shared" ca="1" si="459"/>
        <v>0</v>
      </c>
      <c r="S654" s="6">
        <f t="shared" ca="1" si="460"/>
        <v>0</v>
      </c>
      <c r="T654" s="6">
        <f t="shared" ca="1" si="461"/>
        <v>0</v>
      </c>
      <c r="U654" s="6">
        <f t="shared" ca="1" si="462"/>
        <v>0</v>
      </c>
      <c r="V654" s="6">
        <f t="shared" ca="1" si="463"/>
        <v>0</v>
      </c>
      <c r="W654" s="6">
        <f t="shared" ca="1" si="464"/>
        <v>0</v>
      </c>
      <c r="X654" s="8">
        <f t="shared" ca="1" si="465"/>
        <v>0</v>
      </c>
      <c r="Y654" s="8">
        <f t="shared" ca="1" si="466"/>
        <v>0</v>
      </c>
      <c r="Z654" s="61" t="e">
        <f ca="1">MATCH(P654,AC647:AC666,0)</f>
        <v>#N/A</v>
      </c>
      <c r="AB654">
        <v>8</v>
      </c>
      <c r="AC654" s="81" t="str">
        <f ca="1">INDEX(P647:P666,MATCH(LARGE(Y647:Y666,AB654),Y647:Y666,0))</f>
        <v>Atlethic Club</v>
      </c>
      <c r="AD654" s="85">
        <f ca="1">LOOKUP(AC654,P647:P666,Q647:Q666)</f>
        <v>0</v>
      </c>
      <c r="AE654" s="6">
        <f ca="1">LOOKUP(AC654,P647:P666,R647:R666)</f>
        <v>0</v>
      </c>
      <c r="AF654" s="6">
        <f ca="1">LOOKUP(AC654,P647:P666,S647:S666)</f>
        <v>0</v>
      </c>
      <c r="AG654" s="6">
        <f ca="1">LOOKUP(AC654,P647:P666,T647:T666)</f>
        <v>0</v>
      </c>
      <c r="AH654" s="6">
        <f ca="1">LOOKUP(AC654,P647:P666,U647:U666)</f>
        <v>0</v>
      </c>
      <c r="AI654" s="6">
        <f ca="1">LOOKUP(AC654,P647:P666,V647:V666)</f>
        <v>0</v>
      </c>
      <c r="AJ654" s="6">
        <f ca="1">LOOKUP(AC654,P647:P666,W647:W666)</f>
        <v>0</v>
      </c>
      <c r="AK654" s="8">
        <f ca="1">LOOKUP(AC654,P647:P666,X647:X666)</f>
        <v>0</v>
      </c>
      <c r="AL654" s="8">
        <f ca="1">LOOKUP(AC654,P647:P666,Y647:Y666)</f>
        <v>0</v>
      </c>
    </row>
    <row r="655" spans="5:38" x14ac:dyDescent="0.25">
      <c r="E655" s="81" t="str">
        <f t="shared" si="467"/>
        <v>Levante U.D.</v>
      </c>
      <c r="F655" s="85">
        <f ca="1">SUMIF(INDIRECT(F646),'1-Configuracion'!E655,INDIRECT(G646))+SUMIF(INDIRECT(H646),'1-Configuracion'!E655,INDIRECT(I646))</f>
        <v>0</v>
      </c>
      <c r="G655" s="6">
        <f ca="1">SUMIF(INDIRECT(F646),'1-Configuracion'!E655,INDIRECT(J646))+SUMIF(INDIRECT(H646),'1-Configuracion'!E655,INDIRECT(J646))</f>
        <v>0</v>
      </c>
      <c r="H655" s="6">
        <f t="shared" ca="1" si="468"/>
        <v>0</v>
      </c>
      <c r="I655" s="6">
        <f t="shared" ca="1" si="469"/>
        <v>0</v>
      </c>
      <c r="J655" s="6">
        <f t="shared" ca="1" si="470"/>
        <v>0</v>
      </c>
      <c r="K655" s="6">
        <f ca="1">SUMIF(INDIRECT(F646),'1-Configuracion'!E655,INDIRECT(K646))+SUMIF(INDIRECT(H646),'1-Configuracion'!E655,INDIRECT(L646))</f>
        <v>0</v>
      </c>
      <c r="L655" s="6">
        <f ca="1">SUMIF(INDIRECT(F646),'1-Configuracion'!E655,INDIRECT(L646))+SUMIF(INDIRECT(H646),'1-Configuracion'!E655,INDIRECT(K646))</f>
        <v>0</v>
      </c>
      <c r="M655" s="100">
        <f t="shared" ca="1" si="471"/>
        <v>0</v>
      </c>
      <c r="N655" s="56">
        <f t="shared" ca="1" si="472"/>
        <v>0</v>
      </c>
      <c r="P655" s="81" t="str">
        <f t="shared" si="473"/>
        <v>Levante U.D.</v>
      </c>
      <c r="Q655" s="85">
        <f t="shared" ca="1" si="474"/>
        <v>0</v>
      </c>
      <c r="R655" s="6">
        <f t="shared" ca="1" si="459"/>
        <v>0</v>
      </c>
      <c r="S655" s="6">
        <f t="shared" ca="1" si="460"/>
        <v>0</v>
      </c>
      <c r="T655" s="6">
        <f t="shared" ca="1" si="461"/>
        <v>0</v>
      </c>
      <c r="U655" s="6">
        <f t="shared" ca="1" si="462"/>
        <v>0</v>
      </c>
      <c r="V655" s="6">
        <f t="shared" ca="1" si="463"/>
        <v>0</v>
      </c>
      <c r="W655" s="6">
        <f t="shared" ca="1" si="464"/>
        <v>0</v>
      </c>
      <c r="X655" s="8">
        <f t="shared" ca="1" si="465"/>
        <v>0</v>
      </c>
      <c r="Y655" s="8">
        <f t="shared" ca="1" si="466"/>
        <v>0</v>
      </c>
      <c r="Z655" s="61" t="e">
        <f ca="1">MATCH(P655,AC647:AC666,0)</f>
        <v>#N/A</v>
      </c>
      <c r="AB655">
        <v>9</v>
      </c>
      <c r="AC655" s="81" t="str">
        <f ca="1">INDEX(P647:P666,MATCH(LARGE(Y647:Y666,AB655),Y647:Y666,0))</f>
        <v>Atlethic Club</v>
      </c>
      <c r="AD655" s="85">
        <f ca="1">LOOKUP(AC655,P647:P666,Q647:Q666)</f>
        <v>0</v>
      </c>
      <c r="AE655" s="6">
        <f ca="1">LOOKUP(AC655,P647:P666,R647:R666)</f>
        <v>0</v>
      </c>
      <c r="AF655" s="6">
        <f ca="1">LOOKUP(AC655,P647:P666,S647:S666)</f>
        <v>0</v>
      </c>
      <c r="AG655" s="6">
        <f ca="1">LOOKUP(AC655,P647:P666,T647:T666)</f>
        <v>0</v>
      </c>
      <c r="AH655" s="6">
        <f ca="1">LOOKUP(AC655,P647:P666,U647:U666)</f>
        <v>0</v>
      </c>
      <c r="AI655" s="6">
        <f ca="1">LOOKUP(AC655,P647:P666,V647:V666)</f>
        <v>0</v>
      </c>
      <c r="AJ655" s="6">
        <f ca="1">LOOKUP(AC655,P647:P666,W647:W666)</f>
        <v>0</v>
      </c>
      <c r="AK655" s="8">
        <f ca="1">LOOKUP(AC655,P647:P666,X647:X666)</f>
        <v>0</v>
      </c>
      <c r="AL655" s="8">
        <f ca="1">LOOKUP(AC655,P647:P666,Y647:Y666)</f>
        <v>0</v>
      </c>
    </row>
    <row r="656" spans="5:38" x14ac:dyDescent="0.25">
      <c r="E656" s="81" t="str">
        <f t="shared" si="467"/>
        <v>Málaga C.F.</v>
      </c>
      <c r="F656" s="85">
        <f ca="1">SUMIF(INDIRECT(F646),'1-Configuracion'!E656,INDIRECT(G646))+SUMIF(INDIRECT(H646),'1-Configuracion'!E656,INDIRECT(I646))</f>
        <v>0</v>
      </c>
      <c r="G656" s="6">
        <f ca="1">SUMIF(INDIRECT(F646),'1-Configuracion'!E656,INDIRECT(J646))+SUMIF(INDIRECT(H646),'1-Configuracion'!E656,INDIRECT(J646))</f>
        <v>0</v>
      </c>
      <c r="H656" s="6">
        <f t="shared" ca="1" si="468"/>
        <v>0</v>
      </c>
      <c r="I656" s="6">
        <f t="shared" ca="1" si="469"/>
        <v>0</v>
      </c>
      <c r="J656" s="6">
        <f t="shared" ca="1" si="470"/>
        <v>0</v>
      </c>
      <c r="K656" s="6">
        <f ca="1">SUMIF(INDIRECT(F646),'1-Configuracion'!E656,INDIRECT(K646))+SUMIF(INDIRECT(H646),'1-Configuracion'!E656,INDIRECT(L646))</f>
        <v>0</v>
      </c>
      <c r="L656" s="6">
        <f ca="1">SUMIF(INDIRECT(F646),'1-Configuracion'!E656,INDIRECT(L646))+SUMIF(INDIRECT(H646),'1-Configuracion'!E656,INDIRECT(K646))</f>
        <v>0</v>
      </c>
      <c r="M656" s="100">
        <f t="shared" ca="1" si="471"/>
        <v>0</v>
      </c>
      <c r="N656" s="56">
        <f t="shared" ca="1" si="472"/>
        <v>0</v>
      </c>
      <c r="P656" s="81" t="str">
        <f t="shared" si="473"/>
        <v>Málaga C.F.</v>
      </c>
      <c r="Q656" s="85">
        <f t="shared" ca="1" si="474"/>
        <v>0</v>
      </c>
      <c r="R656" s="6">
        <f t="shared" ca="1" si="459"/>
        <v>0</v>
      </c>
      <c r="S656" s="6">
        <f t="shared" ca="1" si="460"/>
        <v>0</v>
      </c>
      <c r="T656" s="6">
        <f t="shared" ca="1" si="461"/>
        <v>0</v>
      </c>
      <c r="U656" s="6">
        <f t="shared" ca="1" si="462"/>
        <v>0</v>
      </c>
      <c r="V656" s="6">
        <f t="shared" ca="1" si="463"/>
        <v>0</v>
      </c>
      <c r="W656" s="6">
        <f t="shared" ca="1" si="464"/>
        <v>0</v>
      </c>
      <c r="X656" s="8">
        <f t="shared" ca="1" si="465"/>
        <v>0</v>
      </c>
      <c r="Y656" s="8">
        <f t="shared" ca="1" si="466"/>
        <v>0</v>
      </c>
      <c r="Z656" s="61" t="e">
        <f ca="1">MATCH(P656,AC647:AC666,0)</f>
        <v>#N/A</v>
      </c>
      <c r="AB656">
        <v>10</v>
      </c>
      <c r="AC656" s="81" t="str">
        <f ca="1">INDEX(P647:P666,MATCH(LARGE(Y647:Y666,AB656),Y647:Y666,0))</f>
        <v>Atlethic Club</v>
      </c>
      <c r="AD656" s="85">
        <f ca="1">LOOKUP(AC656,P647:P666,Q647:Q666)</f>
        <v>0</v>
      </c>
      <c r="AE656" s="6">
        <f ca="1">LOOKUP(AC656,P647:P666,R647:R666)</f>
        <v>0</v>
      </c>
      <c r="AF656" s="6">
        <f ca="1">LOOKUP(AC656,P647:P666,S647:S666)</f>
        <v>0</v>
      </c>
      <c r="AG656" s="6">
        <f ca="1">LOOKUP(AC656,P647:P666,T647:T666)</f>
        <v>0</v>
      </c>
      <c r="AH656" s="6">
        <f ca="1">LOOKUP(AC656,P647:P666,U647:U666)</f>
        <v>0</v>
      </c>
      <c r="AI656" s="6">
        <f ca="1">LOOKUP(AC656,P647:P666,V647:V666)</f>
        <v>0</v>
      </c>
      <c r="AJ656" s="6">
        <f ca="1">LOOKUP(AC656,P647:P666,W647:W666)</f>
        <v>0</v>
      </c>
      <c r="AK656" s="8">
        <f ca="1">LOOKUP(AC656,P647:P666,X647:X666)</f>
        <v>0</v>
      </c>
      <c r="AL656" s="8">
        <f ca="1">LOOKUP(AC656,P647:P666,Y647:Y666)</f>
        <v>0</v>
      </c>
    </row>
    <row r="657" spans="5:38" x14ac:dyDescent="0.25">
      <c r="E657" s="81" t="str">
        <f t="shared" si="467"/>
        <v>R.C.D. Español</v>
      </c>
      <c r="F657" s="85">
        <f ca="1">SUMIF(INDIRECT(F646),'1-Configuracion'!E657,INDIRECT(G646))+SUMIF(INDIRECT(H646),'1-Configuracion'!E657,INDIRECT(I646))</f>
        <v>0</v>
      </c>
      <c r="G657" s="6">
        <f ca="1">SUMIF(INDIRECT(F646),'1-Configuracion'!E657,INDIRECT(J646))+SUMIF(INDIRECT(H646),'1-Configuracion'!E657,INDIRECT(J646))</f>
        <v>0</v>
      </c>
      <c r="H657" s="6">
        <f t="shared" ca="1" si="468"/>
        <v>0</v>
      </c>
      <c r="I657" s="6">
        <f t="shared" ca="1" si="469"/>
        <v>0</v>
      </c>
      <c r="J657" s="6">
        <f t="shared" ca="1" si="470"/>
        <v>0</v>
      </c>
      <c r="K657" s="6">
        <f ca="1">SUMIF(INDIRECT(F646),'1-Configuracion'!E657,INDIRECT(K646))+SUMIF(INDIRECT(H646),'1-Configuracion'!E657,INDIRECT(L646))</f>
        <v>0</v>
      </c>
      <c r="L657" s="6">
        <f ca="1">SUMIF(INDIRECT(F646),'1-Configuracion'!E657,INDIRECT(L646))+SUMIF(INDIRECT(H646),'1-Configuracion'!E657,INDIRECT(K646))</f>
        <v>0</v>
      </c>
      <c r="M657" s="100">
        <f t="shared" ca="1" si="471"/>
        <v>0</v>
      </c>
      <c r="N657" s="56">
        <f t="shared" ca="1" si="472"/>
        <v>0</v>
      </c>
      <c r="P657" s="81" t="str">
        <f t="shared" si="473"/>
        <v>R.C.D. Español</v>
      </c>
      <c r="Q657" s="85">
        <f t="shared" ca="1" si="474"/>
        <v>0</v>
      </c>
      <c r="R657" s="6">
        <f t="shared" ca="1" si="459"/>
        <v>0</v>
      </c>
      <c r="S657" s="6">
        <f t="shared" ca="1" si="460"/>
        <v>0</v>
      </c>
      <c r="T657" s="6">
        <f t="shared" ca="1" si="461"/>
        <v>0</v>
      </c>
      <c r="U657" s="6">
        <f t="shared" ca="1" si="462"/>
        <v>0</v>
      </c>
      <c r="V657" s="6">
        <f t="shared" ca="1" si="463"/>
        <v>0</v>
      </c>
      <c r="W657" s="6">
        <f t="shared" ca="1" si="464"/>
        <v>0</v>
      </c>
      <c r="X657" s="8">
        <f t="shared" ca="1" si="465"/>
        <v>0</v>
      </c>
      <c r="Y657" s="8">
        <f t="shared" ca="1" si="466"/>
        <v>0</v>
      </c>
      <c r="Z657" s="61" t="e">
        <f ca="1">MATCH(P657,AC647:AC666,0)</f>
        <v>#N/A</v>
      </c>
      <c r="AB657">
        <v>11</v>
      </c>
      <c r="AC657" s="81" t="str">
        <f ca="1">INDEX(P647:P666,MATCH(LARGE(Y647:Y666,AB657),Y647:Y666,0))</f>
        <v>Atlethic Club</v>
      </c>
      <c r="AD657" s="85">
        <f ca="1">LOOKUP(AC657,P647:P666,Q647:Q666)</f>
        <v>0</v>
      </c>
      <c r="AE657" s="6">
        <f ca="1">LOOKUP(AC657,P647:P666,R647:R666)</f>
        <v>0</v>
      </c>
      <c r="AF657" s="6">
        <f ca="1">LOOKUP(AC657,P647:P666,S647:S666)</f>
        <v>0</v>
      </c>
      <c r="AG657" s="6">
        <f ca="1">LOOKUP(AC657,P647:P666,T647:T666)</f>
        <v>0</v>
      </c>
      <c r="AH657" s="6">
        <f ca="1">LOOKUP(AC657,P647:P666,U647:U666)</f>
        <v>0</v>
      </c>
      <c r="AI657" s="6">
        <f ca="1">LOOKUP(AC657,P647:P666,V647:V666)</f>
        <v>0</v>
      </c>
      <c r="AJ657" s="6">
        <f ca="1">LOOKUP(AC657,P647:P666,W647:W666)</f>
        <v>0</v>
      </c>
      <c r="AK657" s="8">
        <f ca="1">LOOKUP(AC657,P647:P666,X647:X666)</f>
        <v>0</v>
      </c>
      <c r="AL657" s="8">
        <f ca="1">LOOKUP(AC657,P647:P666,Y647:Y666)</f>
        <v>0</v>
      </c>
    </row>
    <row r="658" spans="5:38" x14ac:dyDescent="0.25">
      <c r="E658" s="81" t="str">
        <f t="shared" si="467"/>
        <v>R.C.D.Mallorca</v>
      </c>
      <c r="F658" s="85">
        <f ca="1">SUMIF(INDIRECT(F646),'1-Configuracion'!E658,INDIRECT(G646))+SUMIF(INDIRECT(H646),'1-Configuracion'!E658,INDIRECT(I646))</f>
        <v>0</v>
      </c>
      <c r="G658" s="6">
        <f ca="1">SUMIF(INDIRECT(F646),'1-Configuracion'!E658,INDIRECT(J646))+SUMIF(INDIRECT(H646),'1-Configuracion'!E658,INDIRECT(J646))</f>
        <v>0</v>
      </c>
      <c r="H658" s="6">
        <f t="shared" ca="1" si="468"/>
        <v>0</v>
      </c>
      <c r="I658" s="6">
        <f t="shared" ca="1" si="469"/>
        <v>0</v>
      </c>
      <c r="J658" s="6">
        <f t="shared" ca="1" si="470"/>
        <v>0</v>
      </c>
      <c r="K658" s="6">
        <f ca="1">SUMIF(INDIRECT(F646),'1-Configuracion'!E658,INDIRECT(K646))+SUMIF(INDIRECT(H646),'1-Configuracion'!E658,INDIRECT(L646))</f>
        <v>0</v>
      </c>
      <c r="L658" s="6">
        <f ca="1">SUMIF(INDIRECT(F646),'1-Configuracion'!E658,INDIRECT(L646))+SUMIF(INDIRECT(H646),'1-Configuracion'!E658,INDIRECT(K646))</f>
        <v>0</v>
      </c>
      <c r="M658" s="100">
        <f t="shared" ca="1" si="471"/>
        <v>0</v>
      </c>
      <c r="N658" s="56">
        <f t="shared" ca="1" si="472"/>
        <v>0</v>
      </c>
      <c r="P658" s="81" t="str">
        <f t="shared" si="473"/>
        <v>R.C.D.Mallorca</v>
      </c>
      <c r="Q658" s="85">
        <f t="shared" ca="1" si="474"/>
        <v>0</v>
      </c>
      <c r="R658" s="6">
        <f t="shared" ca="1" si="459"/>
        <v>0</v>
      </c>
      <c r="S658" s="6">
        <f t="shared" ca="1" si="460"/>
        <v>0</v>
      </c>
      <c r="T658" s="6">
        <f t="shared" ca="1" si="461"/>
        <v>0</v>
      </c>
      <c r="U658" s="6">
        <f t="shared" ca="1" si="462"/>
        <v>0</v>
      </c>
      <c r="V658" s="6">
        <f t="shared" ca="1" si="463"/>
        <v>0</v>
      </c>
      <c r="W658" s="6">
        <f t="shared" ca="1" si="464"/>
        <v>0</v>
      </c>
      <c r="X658" s="8">
        <f t="shared" ca="1" si="465"/>
        <v>0</v>
      </c>
      <c r="Y658" s="8">
        <f t="shared" ca="1" si="466"/>
        <v>0</v>
      </c>
      <c r="Z658" s="61" t="e">
        <f ca="1">MATCH(P658,AC647:AC666,0)</f>
        <v>#N/A</v>
      </c>
      <c r="AB658">
        <v>12</v>
      </c>
      <c r="AC658" s="81" t="str">
        <f ca="1">INDEX(P647:P666,MATCH(LARGE(Y647:Y666,AB658),Y647:Y666,0))</f>
        <v>Atlethic Club</v>
      </c>
      <c r="AD658" s="85">
        <f ca="1">LOOKUP(AC658,P647:P666,Q647:Q666)</f>
        <v>0</v>
      </c>
      <c r="AE658" s="6">
        <f ca="1">LOOKUP(AC658,P647:P666,R647:R666)</f>
        <v>0</v>
      </c>
      <c r="AF658" s="6">
        <f ca="1">LOOKUP(AC658,P647:P666,S647:S666)</f>
        <v>0</v>
      </c>
      <c r="AG658" s="6">
        <f ca="1">LOOKUP(AC658,P647:P666,T647:T666)</f>
        <v>0</v>
      </c>
      <c r="AH658" s="6">
        <f ca="1">LOOKUP(AC658,P647:P666,U647:U666)</f>
        <v>0</v>
      </c>
      <c r="AI658" s="6">
        <f ca="1">LOOKUP(AC658,P647:P666,V647:V666)</f>
        <v>0</v>
      </c>
      <c r="AJ658" s="6">
        <f ca="1">LOOKUP(AC658,P647:P666,W647:W666)</f>
        <v>0</v>
      </c>
      <c r="AK658" s="8">
        <f ca="1">LOOKUP(AC658,P647:P666,X647:X666)</f>
        <v>0</v>
      </c>
      <c r="AL658" s="8">
        <f ca="1">LOOKUP(AC658,P647:P666,Y647:Y666)</f>
        <v>0</v>
      </c>
    </row>
    <row r="659" spans="5:38" x14ac:dyDescent="0.25">
      <c r="E659" s="81" t="str">
        <f t="shared" si="467"/>
        <v>Rayo Vallecano</v>
      </c>
      <c r="F659" s="85">
        <f ca="1">SUMIF(INDIRECT(F646),'1-Configuracion'!E659,INDIRECT(G646))+SUMIF(INDIRECT(H646),'1-Configuracion'!E659,INDIRECT(I646))</f>
        <v>0</v>
      </c>
      <c r="G659" s="6">
        <f ca="1">SUMIF(INDIRECT(F646),'1-Configuracion'!E659,INDIRECT(J646))+SUMIF(INDIRECT(H646),'1-Configuracion'!E659,INDIRECT(J646))</f>
        <v>0</v>
      </c>
      <c r="H659" s="6">
        <f t="shared" ca="1" si="468"/>
        <v>0</v>
      </c>
      <c r="I659" s="6">
        <f t="shared" ca="1" si="469"/>
        <v>0</v>
      </c>
      <c r="J659" s="6">
        <f t="shared" ca="1" si="470"/>
        <v>0</v>
      </c>
      <c r="K659" s="6">
        <f ca="1">SUMIF(INDIRECT(F646),'1-Configuracion'!E659,INDIRECT(K646))+SUMIF(INDIRECT(H646),'1-Configuracion'!E659,INDIRECT(L646))</f>
        <v>0</v>
      </c>
      <c r="L659" s="6">
        <f ca="1">SUMIF(INDIRECT(F646),'1-Configuracion'!E659,INDIRECT(L646))+SUMIF(INDIRECT(H646),'1-Configuracion'!E659,INDIRECT(K646))</f>
        <v>0</v>
      </c>
      <c r="M659" s="100">
        <f t="shared" ca="1" si="471"/>
        <v>0</v>
      </c>
      <c r="N659" s="56">
        <f t="shared" ca="1" si="472"/>
        <v>0</v>
      </c>
      <c r="P659" s="81" t="str">
        <f t="shared" si="473"/>
        <v>Rayo Vallecano</v>
      </c>
      <c r="Q659" s="85">
        <f t="shared" ca="1" si="474"/>
        <v>0</v>
      </c>
      <c r="R659" s="6">
        <f t="shared" ca="1" si="459"/>
        <v>0</v>
      </c>
      <c r="S659" s="6">
        <f t="shared" ca="1" si="460"/>
        <v>0</v>
      </c>
      <c r="T659" s="6">
        <f t="shared" ca="1" si="461"/>
        <v>0</v>
      </c>
      <c r="U659" s="6">
        <f t="shared" ca="1" si="462"/>
        <v>0</v>
      </c>
      <c r="V659" s="6">
        <f t="shared" ca="1" si="463"/>
        <v>0</v>
      </c>
      <c r="W659" s="6">
        <f t="shared" ca="1" si="464"/>
        <v>0</v>
      </c>
      <c r="X659" s="8">
        <f t="shared" ca="1" si="465"/>
        <v>0</v>
      </c>
      <c r="Y659" s="8">
        <f t="shared" ca="1" si="466"/>
        <v>0</v>
      </c>
      <c r="Z659" s="61" t="e">
        <f ca="1">MATCH(P659,AC647:AC666,0)</f>
        <v>#N/A</v>
      </c>
      <c r="AB659">
        <v>13</v>
      </c>
      <c r="AC659" s="81" t="str">
        <f ca="1">INDEX(P647:P666,MATCH(LARGE(Y647:Y666,AB659),Y647:Y666,0))</f>
        <v>Atlethic Club</v>
      </c>
      <c r="AD659" s="85">
        <f ca="1">LOOKUP(AC659,P647:P666,Q647:Q666)</f>
        <v>0</v>
      </c>
      <c r="AE659" s="6">
        <f ca="1">LOOKUP(AC659,P647:P666,R647:R666)</f>
        <v>0</v>
      </c>
      <c r="AF659" s="6">
        <f ca="1">LOOKUP(AC659,P647:P666,S647:S666)</f>
        <v>0</v>
      </c>
      <c r="AG659" s="6">
        <f ca="1">LOOKUP(AC659,P647:P666,T647:T666)</f>
        <v>0</v>
      </c>
      <c r="AH659" s="6">
        <f ca="1">LOOKUP(AC659,P647:P666,U647:U666)</f>
        <v>0</v>
      </c>
      <c r="AI659" s="6">
        <f ca="1">LOOKUP(AC659,P647:P666,V647:V666)</f>
        <v>0</v>
      </c>
      <c r="AJ659" s="6">
        <f ca="1">LOOKUP(AC659,P647:P666,W647:W666)</f>
        <v>0</v>
      </c>
      <c r="AK659" s="8">
        <f ca="1">LOOKUP(AC659,P647:P666,X647:X666)</f>
        <v>0</v>
      </c>
      <c r="AL659" s="8">
        <f ca="1">LOOKUP(AC659,P647:P666,Y647:Y666)</f>
        <v>0</v>
      </c>
    </row>
    <row r="660" spans="5:38" x14ac:dyDescent="0.25">
      <c r="E660" s="81" t="str">
        <f t="shared" si="467"/>
        <v>Real Betis Balompié</v>
      </c>
      <c r="F660" s="85">
        <f ca="1">SUMIF(INDIRECT(F646),'1-Configuracion'!E660,INDIRECT(G646))+SUMIF(INDIRECT(H646),'1-Configuracion'!E660,INDIRECT(I646))</f>
        <v>0</v>
      </c>
      <c r="G660" s="6">
        <f ca="1">SUMIF(INDIRECT(F646),'1-Configuracion'!E660,INDIRECT(J646))+SUMIF(INDIRECT(H646),'1-Configuracion'!E660,INDIRECT(J646))</f>
        <v>0</v>
      </c>
      <c r="H660" s="6">
        <f t="shared" ca="1" si="468"/>
        <v>0</v>
      </c>
      <c r="I660" s="6">
        <f t="shared" ca="1" si="469"/>
        <v>0</v>
      </c>
      <c r="J660" s="6">
        <f t="shared" ca="1" si="470"/>
        <v>0</v>
      </c>
      <c r="K660" s="6">
        <f ca="1">SUMIF(INDIRECT(F646),'1-Configuracion'!E660,INDIRECT(K646))+SUMIF(INDIRECT(H646),'1-Configuracion'!E660,INDIRECT(L646))</f>
        <v>0</v>
      </c>
      <c r="L660" s="6">
        <f ca="1">SUMIF(INDIRECT(F646),'1-Configuracion'!E660,INDIRECT(L646))+SUMIF(INDIRECT(H646),'1-Configuracion'!E660,INDIRECT(K646))</f>
        <v>0</v>
      </c>
      <c r="M660" s="100">
        <f t="shared" ca="1" si="471"/>
        <v>0</v>
      </c>
      <c r="N660" s="56">
        <f t="shared" ca="1" si="472"/>
        <v>0</v>
      </c>
      <c r="P660" s="81" t="str">
        <f t="shared" si="473"/>
        <v>Real Betis Balompié</v>
      </c>
      <c r="Q660" s="85">
        <f t="shared" ca="1" si="474"/>
        <v>0</v>
      </c>
      <c r="R660" s="6">
        <f t="shared" ca="1" si="459"/>
        <v>0</v>
      </c>
      <c r="S660" s="6">
        <f t="shared" ca="1" si="460"/>
        <v>0</v>
      </c>
      <c r="T660" s="6">
        <f t="shared" ca="1" si="461"/>
        <v>0</v>
      </c>
      <c r="U660" s="6">
        <f t="shared" ca="1" si="462"/>
        <v>0</v>
      </c>
      <c r="V660" s="6">
        <f t="shared" ca="1" si="463"/>
        <v>0</v>
      </c>
      <c r="W660" s="6">
        <f t="shared" ca="1" si="464"/>
        <v>0</v>
      </c>
      <c r="X660" s="8">
        <f t="shared" ca="1" si="465"/>
        <v>0</v>
      </c>
      <c r="Y660" s="8">
        <f t="shared" ca="1" si="466"/>
        <v>0</v>
      </c>
      <c r="Z660" s="61" t="e">
        <f ca="1">MATCH(P660,AC647:AC666,0)</f>
        <v>#N/A</v>
      </c>
      <c r="AB660">
        <v>14</v>
      </c>
      <c r="AC660" s="81" t="str">
        <f ca="1">INDEX(P647:P666,MATCH(LARGE(Y647:Y666,AB660),Y647:Y666,0))</f>
        <v>Atlethic Club</v>
      </c>
      <c r="AD660" s="85">
        <f ca="1">LOOKUP(AC660,P647:P666,Q647:Q666)</f>
        <v>0</v>
      </c>
      <c r="AE660" s="6">
        <f ca="1">LOOKUP(AC660,P647:P666,R647:R666)</f>
        <v>0</v>
      </c>
      <c r="AF660" s="6">
        <f ca="1">LOOKUP(AC660,P647:P666,S647:S666)</f>
        <v>0</v>
      </c>
      <c r="AG660" s="6">
        <f ca="1">LOOKUP(AC660,P647:P666,T647:T666)</f>
        <v>0</v>
      </c>
      <c r="AH660" s="6">
        <f ca="1">LOOKUP(AC660,P647:P666,U647:U666)</f>
        <v>0</v>
      </c>
      <c r="AI660" s="6">
        <f ca="1">LOOKUP(AC660,P647:P666,V647:V666)</f>
        <v>0</v>
      </c>
      <c r="AJ660" s="6">
        <f ca="1">LOOKUP(AC660,P647:P666,W647:W666)</f>
        <v>0</v>
      </c>
      <c r="AK660" s="8">
        <f ca="1">LOOKUP(AC660,P647:P666,X647:X666)</f>
        <v>0</v>
      </c>
      <c r="AL660" s="8">
        <f ca="1">LOOKUP(AC660,P647:P666,Y647:Y666)</f>
        <v>0</v>
      </c>
    </row>
    <row r="661" spans="5:38" x14ac:dyDescent="0.25">
      <c r="E661" s="81" t="str">
        <f t="shared" si="467"/>
        <v>Real Madrid</v>
      </c>
      <c r="F661" s="85">
        <f ca="1">SUMIF(INDIRECT(F646),'1-Configuracion'!E661,INDIRECT(G646))+SUMIF(INDIRECT(H646),'1-Configuracion'!E661,INDIRECT(I646))</f>
        <v>0</v>
      </c>
      <c r="G661" s="6">
        <f ca="1">SUMIF(INDIRECT(F646),'1-Configuracion'!E661,INDIRECT(J646))+SUMIF(INDIRECT(H646),'1-Configuracion'!E661,INDIRECT(J646))</f>
        <v>0</v>
      </c>
      <c r="H661" s="6">
        <f t="shared" ca="1" si="468"/>
        <v>0</v>
      </c>
      <c r="I661" s="6">
        <f t="shared" ca="1" si="469"/>
        <v>0</v>
      </c>
      <c r="J661" s="6">
        <f t="shared" ca="1" si="470"/>
        <v>0</v>
      </c>
      <c r="K661" s="6">
        <f ca="1">SUMIF(INDIRECT(F646),'1-Configuracion'!E661,INDIRECT(K646))+SUMIF(INDIRECT(H646),'1-Configuracion'!E661,INDIRECT(L646))</f>
        <v>0</v>
      </c>
      <c r="L661" s="6">
        <f ca="1">SUMIF(INDIRECT(F646),'1-Configuracion'!E661,INDIRECT(L646))+SUMIF(INDIRECT(H646),'1-Configuracion'!E661,INDIRECT(K646))</f>
        <v>0</v>
      </c>
      <c r="M661" s="100">
        <f t="shared" ca="1" si="471"/>
        <v>0</v>
      </c>
      <c r="N661" s="56">
        <f t="shared" ca="1" si="472"/>
        <v>0</v>
      </c>
      <c r="P661" s="81" t="str">
        <f t="shared" si="473"/>
        <v>Real Madrid</v>
      </c>
      <c r="Q661" s="85">
        <f t="shared" ca="1" si="474"/>
        <v>0</v>
      </c>
      <c r="R661" s="6">
        <f t="shared" ca="1" si="459"/>
        <v>0</v>
      </c>
      <c r="S661" s="6">
        <f t="shared" ca="1" si="460"/>
        <v>0</v>
      </c>
      <c r="T661" s="6">
        <f t="shared" ca="1" si="461"/>
        <v>0</v>
      </c>
      <c r="U661" s="6">
        <f t="shared" ca="1" si="462"/>
        <v>0</v>
      </c>
      <c r="V661" s="6">
        <f t="shared" ca="1" si="463"/>
        <v>0</v>
      </c>
      <c r="W661" s="6">
        <f t="shared" ca="1" si="464"/>
        <v>0</v>
      </c>
      <c r="X661" s="8">
        <f t="shared" ca="1" si="465"/>
        <v>0</v>
      </c>
      <c r="Y661" s="8">
        <f t="shared" ca="1" si="466"/>
        <v>0</v>
      </c>
      <c r="Z661" s="61" t="e">
        <f ca="1">MATCH(P661,AC647:AC666,0)</f>
        <v>#N/A</v>
      </c>
      <c r="AB661">
        <v>15</v>
      </c>
      <c r="AC661" s="81" t="str">
        <f ca="1">INDEX(P647:P666,MATCH(LARGE(Y647:Y666,AB661),Y647:Y666,0))</f>
        <v>Atlethic Club</v>
      </c>
      <c r="AD661" s="85">
        <f ca="1">LOOKUP(AC661,P647:P666,Q647:Q666)</f>
        <v>0</v>
      </c>
      <c r="AE661" s="6">
        <f ca="1">LOOKUP(AC661,P647:P666,R647:R666)</f>
        <v>0</v>
      </c>
      <c r="AF661" s="6">
        <f ca="1">LOOKUP(AC661,P647:P666,S647:S666)</f>
        <v>0</v>
      </c>
      <c r="AG661" s="6">
        <f ca="1">LOOKUP(AC661,P647:P666,T647:T666)</f>
        <v>0</v>
      </c>
      <c r="AH661" s="6">
        <f ca="1">LOOKUP(AC661,P647:P666,U647:U666)</f>
        <v>0</v>
      </c>
      <c r="AI661" s="6">
        <f ca="1">LOOKUP(AC661,P647:P666,V647:V666)</f>
        <v>0</v>
      </c>
      <c r="AJ661" s="6">
        <f ca="1">LOOKUP(AC661,P647:P666,W647:W666)</f>
        <v>0</v>
      </c>
      <c r="AK661" s="8">
        <f ca="1">LOOKUP(AC661,P647:P666,X647:X666)</f>
        <v>0</v>
      </c>
      <c r="AL661" s="8">
        <f ca="1">LOOKUP(AC661,P647:P666,Y647:Y666)</f>
        <v>0</v>
      </c>
    </row>
    <row r="662" spans="5:38" x14ac:dyDescent="0.25">
      <c r="E662" s="81" t="str">
        <f t="shared" si="467"/>
        <v>Real Sociedad</v>
      </c>
      <c r="F662" s="85">
        <f ca="1">SUMIF(INDIRECT(F646),'1-Configuracion'!E662,INDIRECT(G646))+SUMIF(INDIRECT(H646),'1-Configuracion'!E662,INDIRECT(I646))</f>
        <v>0</v>
      </c>
      <c r="G662" s="6">
        <f ca="1">SUMIF(INDIRECT(F646),'1-Configuracion'!E662,INDIRECT(J646))+SUMIF(INDIRECT(H646),'1-Configuracion'!E662,INDIRECT(J646))</f>
        <v>0</v>
      </c>
      <c r="H662" s="6">
        <f t="shared" ca="1" si="468"/>
        <v>0</v>
      </c>
      <c r="I662" s="6">
        <f t="shared" ca="1" si="469"/>
        <v>0</v>
      </c>
      <c r="J662" s="6">
        <f t="shared" ca="1" si="470"/>
        <v>0</v>
      </c>
      <c r="K662" s="6">
        <f ca="1">SUMIF(INDIRECT(F646),'1-Configuracion'!E662,INDIRECT(K646))+SUMIF(INDIRECT(H646),'1-Configuracion'!E662,INDIRECT(L646))</f>
        <v>0</v>
      </c>
      <c r="L662" s="6">
        <f ca="1">SUMIF(INDIRECT(F646),'1-Configuracion'!E662,INDIRECT(L646))+SUMIF(INDIRECT(H646),'1-Configuracion'!E662,INDIRECT(K646))</f>
        <v>0</v>
      </c>
      <c r="M662" s="100">
        <f t="shared" ca="1" si="471"/>
        <v>0</v>
      </c>
      <c r="N662" s="56">
        <f t="shared" ca="1" si="472"/>
        <v>0</v>
      </c>
      <c r="P662" s="81" t="str">
        <f t="shared" si="473"/>
        <v>Real Sociedad</v>
      </c>
      <c r="Q662" s="85">
        <f t="shared" ca="1" si="474"/>
        <v>0</v>
      </c>
      <c r="R662" s="6">
        <f t="shared" ca="1" si="459"/>
        <v>0</v>
      </c>
      <c r="S662" s="6">
        <f t="shared" ca="1" si="460"/>
        <v>0</v>
      </c>
      <c r="T662" s="6">
        <f t="shared" ca="1" si="461"/>
        <v>0</v>
      </c>
      <c r="U662" s="6">
        <f t="shared" ca="1" si="462"/>
        <v>0</v>
      </c>
      <c r="V662" s="6">
        <f t="shared" ca="1" si="463"/>
        <v>0</v>
      </c>
      <c r="W662" s="6">
        <f t="shared" ca="1" si="464"/>
        <v>0</v>
      </c>
      <c r="X662" s="8">
        <f t="shared" ca="1" si="465"/>
        <v>0</v>
      </c>
      <c r="Y662" s="8">
        <f t="shared" ca="1" si="466"/>
        <v>0</v>
      </c>
      <c r="Z662" s="61" t="e">
        <f ca="1">MATCH(P662,AC647:AC666,0)</f>
        <v>#N/A</v>
      </c>
      <c r="AB662">
        <v>16</v>
      </c>
      <c r="AC662" s="81" t="str">
        <f ca="1">INDEX(P647:P666,MATCH(LARGE(Y647:Y666,AB662),Y647:Y666,0))</f>
        <v>Atlethic Club</v>
      </c>
      <c r="AD662" s="85">
        <f ca="1">LOOKUP(AC662,P647:P666,Q647:Q666)</f>
        <v>0</v>
      </c>
      <c r="AE662" s="6">
        <f ca="1">LOOKUP(AC662,P647:P666,R647:R666)</f>
        <v>0</v>
      </c>
      <c r="AF662" s="6">
        <f ca="1">LOOKUP(AC662,P647:P666,S647:S666)</f>
        <v>0</v>
      </c>
      <c r="AG662" s="6">
        <f ca="1">LOOKUP(AC662,P647:P666,T647:T666)</f>
        <v>0</v>
      </c>
      <c r="AH662" s="6">
        <f ca="1">LOOKUP(AC662,P647:P666,U647:U666)</f>
        <v>0</v>
      </c>
      <c r="AI662" s="6">
        <f ca="1">LOOKUP(AC662,P647:P666,V647:V666)</f>
        <v>0</v>
      </c>
      <c r="AJ662" s="6">
        <f ca="1">LOOKUP(AC662,P647:P666,W647:W666)</f>
        <v>0</v>
      </c>
      <c r="AK662" s="8">
        <f ca="1">LOOKUP(AC662,P647:P666,X647:X666)</f>
        <v>0</v>
      </c>
      <c r="AL662" s="8">
        <f ca="1">LOOKUP(AC662,P647:P666,Y647:Y666)</f>
        <v>0</v>
      </c>
    </row>
    <row r="663" spans="5:38" x14ac:dyDescent="0.25">
      <c r="E663" s="81" t="str">
        <f t="shared" si="467"/>
        <v>Real Valladolid</v>
      </c>
      <c r="F663" s="85">
        <f ca="1">SUMIF(INDIRECT(F646),'1-Configuracion'!E663,INDIRECT(G646))+SUMIF(INDIRECT(H646),'1-Configuracion'!E663,INDIRECT(I646))</f>
        <v>0</v>
      </c>
      <c r="G663" s="6">
        <f ca="1">SUMIF(INDIRECT(F646),'1-Configuracion'!E663,INDIRECT(J646))+SUMIF(INDIRECT(H646),'1-Configuracion'!E663,INDIRECT(J646))</f>
        <v>0</v>
      </c>
      <c r="H663" s="6">
        <f t="shared" ca="1" si="468"/>
        <v>0</v>
      </c>
      <c r="I663" s="6">
        <f t="shared" ca="1" si="469"/>
        <v>0</v>
      </c>
      <c r="J663" s="6">
        <f t="shared" ca="1" si="470"/>
        <v>0</v>
      </c>
      <c r="K663" s="6">
        <f ca="1">SUMIF(INDIRECT(F646),'1-Configuracion'!E663,INDIRECT(K646))+SUMIF(INDIRECT(H646),'1-Configuracion'!E663,INDIRECT(L646))</f>
        <v>0</v>
      </c>
      <c r="L663" s="6">
        <f ca="1">SUMIF(INDIRECT(F646),'1-Configuracion'!E663,INDIRECT(L646))+SUMIF(INDIRECT(H646),'1-Configuracion'!E663,INDIRECT(K646))</f>
        <v>0</v>
      </c>
      <c r="M663" s="100">
        <f t="shared" ca="1" si="471"/>
        <v>0</v>
      </c>
      <c r="N663" s="56">
        <f t="shared" ca="1" si="472"/>
        <v>0</v>
      </c>
      <c r="P663" s="81" t="str">
        <f t="shared" si="473"/>
        <v>Real Valladolid</v>
      </c>
      <c r="Q663" s="85">
        <f t="shared" ca="1" si="474"/>
        <v>0</v>
      </c>
      <c r="R663" s="6">
        <f t="shared" ca="1" si="459"/>
        <v>0</v>
      </c>
      <c r="S663" s="6">
        <f t="shared" ca="1" si="460"/>
        <v>0</v>
      </c>
      <c r="T663" s="6">
        <f t="shared" ca="1" si="461"/>
        <v>0</v>
      </c>
      <c r="U663" s="6">
        <f t="shared" ca="1" si="462"/>
        <v>0</v>
      </c>
      <c r="V663" s="6">
        <f t="shared" ca="1" si="463"/>
        <v>0</v>
      </c>
      <c r="W663" s="6">
        <f t="shared" ca="1" si="464"/>
        <v>0</v>
      </c>
      <c r="X663" s="8">
        <f t="shared" ca="1" si="465"/>
        <v>0</v>
      </c>
      <c r="Y663" s="8">
        <f t="shared" ca="1" si="466"/>
        <v>0</v>
      </c>
      <c r="Z663" s="61" t="e">
        <f ca="1">MATCH(P663,AC647:AC666,0)</f>
        <v>#N/A</v>
      </c>
      <c r="AB663">
        <v>17</v>
      </c>
      <c r="AC663" s="81" t="str">
        <f ca="1">INDEX(P647:P666,MATCH(LARGE(Y647:Y666,AB663),Y647:Y666,0))</f>
        <v>Atlethic Club</v>
      </c>
      <c r="AD663" s="85">
        <f ca="1">LOOKUP(AC663,P647:P666,Q647:Q666)</f>
        <v>0</v>
      </c>
      <c r="AE663" s="6">
        <f ca="1">LOOKUP(AC663,P647:P666,R647:R666)</f>
        <v>0</v>
      </c>
      <c r="AF663" s="6">
        <f ca="1">LOOKUP(AC663,P647:P666,S647:S666)</f>
        <v>0</v>
      </c>
      <c r="AG663" s="6">
        <f ca="1">LOOKUP(AC663,P647:P666,T647:T666)</f>
        <v>0</v>
      </c>
      <c r="AH663" s="6">
        <f ca="1">LOOKUP(AC663,P647:P666,U647:U666)</f>
        <v>0</v>
      </c>
      <c r="AI663" s="6">
        <f ca="1">LOOKUP(AC663,P647:P666,V647:V666)</f>
        <v>0</v>
      </c>
      <c r="AJ663" s="6">
        <f ca="1">LOOKUP(AC663,P647:P666,W647:W666)</f>
        <v>0</v>
      </c>
      <c r="AK663" s="8">
        <f ca="1">LOOKUP(AC663,P647:P666,X647:X666)</f>
        <v>0</v>
      </c>
      <c r="AL663" s="8">
        <f ca="1">LOOKUP(AC663,P647:P666,Y647:Y666)</f>
        <v>0</v>
      </c>
    </row>
    <row r="664" spans="5:38" x14ac:dyDescent="0.25">
      <c r="E664" s="81" t="str">
        <f t="shared" si="467"/>
        <v>Real Zaragoza</v>
      </c>
      <c r="F664" s="85">
        <f ca="1">SUMIF(INDIRECT(F646),'1-Configuracion'!E664,INDIRECT(G646))+SUMIF(INDIRECT(H646),'1-Configuracion'!E664,INDIRECT(I646))</f>
        <v>0</v>
      </c>
      <c r="G664" s="6">
        <f ca="1">SUMIF(INDIRECT(F646),'1-Configuracion'!E664,INDIRECT(J646))+SUMIF(INDIRECT(H646),'1-Configuracion'!E664,INDIRECT(J646))</f>
        <v>0</v>
      </c>
      <c r="H664" s="6">
        <f t="shared" ca="1" si="468"/>
        <v>0</v>
      </c>
      <c r="I664" s="6">
        <f t="shared" ca="1" si="469"/>
        <v>0</v>
      </c>
      <c r="J664" s="6">
        <f t="shared" ca="1" si="470"/>
        <v>0</v>
      </c>
      <c r="K664" s="6">
        <f ca="1">SUMIF(INDIRECT(F646),'1-Configuracion'!E664,INDIRECT(K646))+SUMIF(INDIRECT(H646),'1-Configuracion'!E664,INDIRECT(L646))</f>
        <v>0</v>
      </c>
      <c r="L664" s="6">
        <f ca="1">SUMIF(INDIRECT(F646),'1-Configuracion'!E664,INDIRECT(L646))+SUMIF(INDIRECT(H646),'1-Configuracion'!E664,INDIRECT(K646))</f>
        <v>0</v>
      </c>
      <c r="M664" s="100">
        <f t="shared" ca="1" si="471"/>
        <v>0</v>
      </c>
      <c r="N664" s="56">
        <f t="shared" ca="1" si="472"/>
        <v>0</v>
      </c>
      <c r="P664" s="81" t="str">
        <f t="shared" si="473"/>
        <v>Real Zaragoza</v>
      </c>
      <c r="Q664" s="85">
        <f t="shared" ca="1" si="474"/>
        <v>0</v>
      </c>
      <c r="R664" s="6">
        <f t="shared" ca="1" si="459"/>
        <v>0</v>
      </c>
      <c r="S664" s="6">
        <f t="shared" ca="1" si="460"/>
        <v>0</v>
      </c>
      <c r="T664" s="6">
        <f t="shared" ca="1" si="461"/>
        <v>0</v>
      </c>
      <c r="U664" s="6">
        <f t="shared" ca="1" si="462"/>
        <v>0</v>
      </c>
      <c r="V664" s="6">
        <f t="shared" ca="1" si="463"/>
        <v>0</v>
      </c>
      <c r="W664" s="6">
        <f t="shared" ca="1" si="464"/>
        <v>0</v>
      </c>
      <c r="X664" s="8">
        <f t="shared" ca="1" si="465"/>
        <v>0</v>
      </c>
      <c r="Y664" s="8">
        <f t="shared" ca="1" si="466"/>
        <v>0</v>
      </c>
      <c r="Z664" s="61" t="e">
        <f ca="1">MATCH(P664,AC647:AC666,0)</f>
        <v>#N/A</v>
      </c>
      <c r="AB664">
        <v>18</v>
      </c>
      <c r="AC664" s="81" t="str">
        <f ca="1">INDEX(P647:P666,MATCH(LARGE(Y647:Y666,AB664),Y647:Y666,0))</f>
        <v>Atlethic Club</v>
      </c>
      <c r="AD664" s="85">
        <f ca="1">LOOKUP(AC664,P647:P666,Q647:Q666)</f>
        <v>0</v>
      </c>
      <c r="AE664" s="6">
        <f ca="1">LOOKUP(AC664,P647:P666,R647:R666)</f>
        <v>0</v>
      </c>
      <c r="AF664" s="6">
        <f ca="1">LOOKUP(AC664,P647:P666,S647:S666)</f>
        <v>0</v>
      </c>
      <c r="AG664" s="6">
        <f ca="1">LOOKUP(AC664,P647:P666,T647:T666)</f>
        <v>0</v>
      </c>
      <c r="AH664" s="6">
        <f ca="1">LOOKUP(AC664,P647:P666,U647:U666)</f>
        <v>0</v>
      </c>
      <c r="AI664" s="6">
        <f ca="1">LOOKUP(AC664,P647:P666,V647:V666)</f>
        <v>0</v>
      </c>
      <c r="AJ664" s="6">
        <f ca="1">LOOKUP(AC664,P647:P666,W647:W666)</f>
        <v>0</v>
      </c>
      <c r="AK664" s="8">
        <f ca="1">LOOKUP(AC664,P647:P666,X647:X666)</f>
        <v>0</v>
      </c>
      <c r="AL664" s="8">
        <f ca="1">LOOKUP(AC664,P647:P666,Y647:Y666)</f>
        <v>0</v>
      </c>
    </row>
    <row r="665" spans="5:38" x14ac:dyDescent="0.25">
      <c r="E665" s="81" t="str">
        <f t="shared" si="467"/>
        <v>Sevilla F.C.</v>
      </c>
      <c r="F665" s="85">
        <f ca="1">SUMIF(INDIRECT(F646),'1-Configuracion'!E665,INDIRECT(G646))+SUMIF(INDIRECT(H646),'1-Configuracion'!E665,INDIRECT(I646))</f>
        <v>0</v>
      </c>
      <c r="G665" s="6">
        <f ca="1">SUMIF(INDIRECT(F646),'1-Configuracion'!E665,INDIRECT(J646))+SUMIF(INDIRECT(H646),'1-Configuracion'!E665,INDIRECT(J646))</f>
        <v>0</v>
      </c>
      <c r="H665" s="6">
        <f t="shared" ca="1" si="468"/>
        <v>0</v>
      </c>
      <c r="I665" s="6">
        <f t="shared" ca="1" si="469"/>
        <v>0</v>
      </c>
      <c r="J665" s="6">
        <f t="shared" ca="1" si="470"/>
        <v>0</v>
      </c>
      <c r="K665" s="6">
        <f ca="1">SUMIF(INDIRECT(F646),'1-Configuracion'!E665,INDIRECT(K646))+SUMIF(INDIRECT(H646),'1-Configuracion'!E665,INDIRECT(L646))</f>
        <v>0</v>
      </c>
      <c r="L665" s="6">
        <f ca="1">SUMIF(INDIRECT(F646),'1-Configuracion'!E665,INDIRECT(L646))+SUMIF(INDIRECT(H646),'1-Configuracion'!E665,INDIRECT(K646))</f>
        <v>0</v>
      </c>
      <c r="M665" s="100">
        <f t="shared" ca="1" si="471"/>
        <v>0</v>
      </c>
      <c r="N665" s="56">
        <f t="shared" ca="1" si="472"/>
        <v>0</v>
      </c>
      <c r="P665" s="81" t="str">
        <f t="shared" si="473"/>
        <v>Sevilla F.C.</v>
      </c>
      <c r="Q665" s="85">
        <f t="shared" ca="1" si="474"/>
        <v>0</v>
      </c>
      <c r="R665" s="6">
        <f t="shared" ca="1" si="459"/>
        <v>0</v>
      </c>
      <c r="S665" s="6">
        <f t="shared" ca="1" si="460"/>
        <v>0</v>
      </c>
      <c r="T665" s="6">
        <f t="shared" ca="1" si="461"/>
        <v>0</v>
      </c>
      <c r="U665" s="6">
        <f t="shared" ca="1" si="462"/>
        <v>0</v>
      </c>
      <c r="V665" s="6">
        <f t="shared" ca="1" si="463"/>
        <v>0</v>
      </c>
      <c r="W665" s="6">
        <f t="shared" ca="1" si="464"/>
        <v>0</v>
      </c>
      <c r="X665" s="8">
        <f t="shared" ca="1" si="465"/>
        <v>0</v>
      </c>
      <c r="Y665" s="8">
        <f t="shared" ca="1" si="466"/>
        <v>0</v>
      </c>
      <c r="Z665" s="61" t="e">
        <f ca="1">MATCH(P665,AC647:AC666,0)</f>
        <v>#N/A</v>
      </c>
      <c r="AB665">
        <v>19</v>
      </c>
      <c r="AC665" s="81" t="str">
        <f ca="1">INDEX(P647:P666,MATCH(LARGE(Y647:Y666,AB665),Y647:Y666,0))</f>
        <v>Atlethic Club</v>
      </c>
      <c r="AD665" s="85">
        <f ca="1">LOOKUP(AC665,P647:P666,Q647:Q666)</f>
        <v>0</v>
      </c>
      <c r="AE665" s="6">
        <f ca="1">LOOKUP(AC665,P647:P666,R647:R666)</f>
        <v>0</v>
      </c>
      <c r="AF665" s="6">
        <f ca="1">LOOKUP(AC665,P647:P666,S647:S666)</f>
        <v>0</v>
      </c>
      <c r="AG665" s="6">
        <f ca="1">LOOKUP(AC665,P647:P666,T647:T666)</f>
        <v>0</v>
      </c>
      <c r="AH665" s="6">
        <f ca="1">LOOKUP(AC665,P647:P666,U647:U666)</f>
        <v>0</v>
      </c>
      <c r="AI665" s="6">
        <f ca="1">LOOKUP(AC665,P647:P666,V647:V666)</f>
        <v>0</v>
      </c>
      <c r="AJ665" s="6">
        <f ca="1">LOOKUP(AC665,P647:P666,W647:W666)</f>
        <v>0</v>
      </c>
      <c r="AK665" s="8">
        <f ca="1">LOOKUP(AC665,P647:P666,X647:X666)</f>
        <v>0</v>
      </c>
      <c r="AL665" s="8">
        <f ca="1">LOOKUP(AC665,P647:P666,Y647:Y666)</f>
        <v>0</v>
      </c>
    </row>
    <row r="666" spans="5:38" ht="15.75" thickBot="1" x14ac:dyDescent="0.3">
      <c r="E666" s="82" t="str">
        <f t="shared" si="467"/>
        <v>Valencia C.F.</v>
      </c>
      <c r="F666" s="86">
        <f ca="1">SUMIF(INDIRECT(F646),'1-Configuracion'!E666,INDIRECT(G646))+SUMIF(INDIRECT(H646),'1-Configuracion'!E666,INDIRECT(I646))</f>
        <v>0</v>
      </c>
      <c r="G666" s="34">
        <f ca="1">SUMIF(INDIRECT(F646),'1-Configuracion'!E666,INDIRECT(J646))+SUMIF(INDIRECT(H646),'1-Configuracion'!E666,INDIRECT(J646))</f>
        <v>0</v>
      </c>
      <c r="H666" s="34">
        <f t="shared" ca="1" si="468"/>
        <v>0</v>
      </c>
      <c r="I666" s="34">
        <f t="shared" ca="1" si="469"/>
        <v>0</v>
      </c>
      <c r="J666" s="34">
        <f t="shared" ca="1" si="470"/>
        <v>0</v>
      </c>
      <c r="K666" s="34">
        <f ca="1">SUMIF(INDIRECT(F646),'1-Configuracion'!E666,INDIRECT(K646))+SUMIF(INDIRECT(H646),'1-Configuracion'!E666,INDIRECT(L646))</f>
        <v>0</v>
      </c>
      <c r="L666" s="34">
        <f ca="1">SUMIF(INDIRECT(F646),'1-Configuracion'!E666,INDIRECT(L646))+SUMIF(INDIRECT(H646),'1-Configuracion'!E666,INDIRECT(K646))</f>
        <v>0</v>
      </c>
      <c r="M666" s="101">
        <f t="shared" ca="1" si="471"/>
        <v>0</v>
      </c>
      <c r="N666" s="57">
        <f t="shared" ca="1" si="472"/>
        <v>0</v>
      </c>
      <c r="P666" s="82" t="str">
        <f t="shared" si="473"/>
        <v>Valencia C.F.</v>
      </c>
      <c r="Q666" s="86">
        <f t="shared" ca="1" si="474"/>
        <v>0</v>
      </c>
      <c r="R666" s="34">
        <f t="shared" ca="1" si="459"/>
        <v>0</v>
      </c>
      <c r="S666" s="34">
        <f t="shared" ca="1" si="460"/>
        <v>0</v>
      </c>
      <c r="T666" s="34">
        <f t="shared" ca="1" si="461"/>
        <v>0</v>
      </c>
      <c r="U666" s="34">
        <f t="shared" ca="1" si="462"/>
        <v>0</v>
      </c>
      <c r="V666" s="34">
        <f t="shared" ca="1" si="463"/>
        <v>0</v>
      </c>
      <c r="W666" s="34">
        <f t="shared" ca="1" si="464"/>
        <v>0</v>
      </c>
      <c r="X666" s="37">
        <f t="shared" ca="1" si="465"/>
        <v>0</v>
      </c>
      <c r="Y666" s="37">
        <f t="shared" ca="1" si="466"/>
        <v>0</v>
      </c>
      <c r="Z666" s="61" t="e">
        <f ca="1">MATCH(P666,AC647:AC666,0)</f>
        <v>#N/A</v>
      </c>
      <c r="AB666">
        <v>20</v>
      </c>
      <c r="AC666" s="82" t="str">
        <f ca="1">INDEX(P647:P666,MATCH(LARGE(Y647:Y666,AB666),Y647:Y666,0))</f>
        <v>Atlethic Club</v>
      </c>
      <c r="AD666" s="86">
        <f ca="1">LOOKUP(AC666,P647:P666,Q647:Q666)</f>
        <v>0</v>
      </c>
      <c r="AE666" s="34">
        <f ca="1">LOOKUP(AC666,P647:P666,R647:R666)</f>
        <v>0</v>
      </c>
      <c r="AF666" s="34">
        <f ca="1">LOOKUP(AC666,P647:P666,S647:S666)</f>
        <v>0</v>
      </c>
      <c r="AG666" s="34">
        <f ca="1">LOOKUP(AC666,P647:P666,T647:T666)</f>
        <v>0</v>
      </c>
      <c r="AH666" s="34">
        <f ca="1">LOOKUP(AC666,P647:P666,U647:U666)</f>
        <v>0</v>
      </c>
      <c r="AI666" s="34">
        <f ca="1">LOOKUP(AC666,P647:P666,V647:V666)</f>
        <v>0</v>
      </c>
      <c r="AJ666" s="34">
        <f ca="1">LOOKUP(AC666,P647:P666,W647:W666)</f>
        <v>0</v>
      </c>
      <c r="AK666" s="37">
        <f ca="1">LOOKUP(AC666,P647:P666,X647:X666)</f>
        <v>0</v>
      </c>
      <c r="AL666" s="37">
        <f ca="1">LOOKUP(AC666,P647:P666,Y647:Y666)</f>
        <v>0</v>
      </c>
    </row>
    <row r="667" spans="5:38" ht="15.75" thickBot="1" x14ac:dyDescent="0.3"/>
    <row r="668" spans="5:38" ht="15.75" thickBot="1" x14ac:dyDescent="0.3">
      <c r="E668" s="88">
        <v>30</v>
      </c>
      <c r="F668" s="95" t="s">
        <v>21</v>
      </c>
      <c r="G668" s="95" t="s">
        <v>22</v>
      </c>
      <c r="H668" s="95" t="s">
        <v>23</v>
      </c>
      <c r="I668" s="95" t="s">
        <v>24</v>
      </c>
      <c r="J668" s="95" t="s">
        <v>25</v>
      </c>
      <c r="K668" s="95" t="s">
        <v>26</v>
      </c>
      <c r="L668" s="95" t="s">
        <v>27</v>
      </c>
      <c r="M668" s="96" t="s">
        <v>135</v>
      </c>
      <c r="N668" s="98" t="s">
        <v>136</v>
      </c>
      <c r="P668" s="88">
        <f>E668</f>
        <v>30</v>
      </c>
      <c r="Q668" s="89" t="s">
        <v>21</v>
      </c>
      <c r="R668" s="87" t="s">
        <v>22</v>
      </c>
      <c r="S668" s="83" t="s">
        <v>23</v>
      </c>
      <c r="T668" s="83" t="s">
        <v>24</v>
      </c>
      <c r="U668" s="83" t="s">
        <v>25</v>
      </c>
      <c r="V668" s="83" t="s">
        <v>26</v>
      </c>
      <c r="W668" s="83" t="s">
        <v>27</v>
      </c>
      <c r="X668" s="84" t="s">
        <v>135</v>
      </c>
      <c r="Y668" s="84" t="s">
        <v>136</v>
      </c>
      <c r="AC668" s="88">
        <f>P668</f>
        <v>30</v>
      </c>
      <c r="AD668" s="89" t="s">
        <v>21</v>
      </c>
      <c r="AE668" s="87" t="s">
        <v>22</v>
      </c>
      <c r="AF668" s="83" t="s">
        <v>23</v>
      </c>
      <c r="AG668" s="83" t="s">
        <v>24</v>
      </c>
      <c r="AH668" s="83" t="s">
        <v>25</v>
      </c>
      <c r="AI668" s="83" t="s">
        <v>26</v>
      </c>
      <c r="AJ668" s="83" t="s">
        <v>27</v>
      </c>
      <c r="AK668" s="84" t="s">
        <v>135</v>
      </c>
      <c r="AL668" s="84" t="s">
        <v>136</v>
      </c>
    </row>
    <row r="669" spans="5:38" ht="15.75" thickBot="1" x14ac:dyDescent="0.3">
      <c r="E669" s="91"/>
      <c r="F669" s="93" t="str">
        <f>'1-Rangos'!C30</f>
        <v>'1-Jornadas'!AP80:AP89</v>
      </c>
      <c r="G669" s="93" t="str">
        <f>'1-Rangos'!D30</f>
        <v>'1-Jornadas'!AN80:AN89</v>
      </c>
      <c r="H669" s="93" t="str">
        <f>'1-Rangos'!E30</f>
        <v>'1-Jornadas'!AS80:AS89</v>
      </c>
      <c r="I669" s="93" t="str">
        <f>'1-Rangos'!F30</f>
        <v>'1-Jornadas'!AU80:AU89</v>
      </c>
      <c r="J669" s="93" t="str">
        <f>'1-Rangos'!G30</f>
        <v>'1-Jornadas'!AM80:AM89</v>
      </c>
      <c r="K669" s="93" t="str">
        <f>'1-Rangos'!H30</f>
        <v>'1-Jornadas'!AQ80:AQ89</v>
      </c>
      <c r="L669" s="93" t="str">
        <f>'1-Rangos'!I30</f>
        <v>'1-Jornadas'!AR80:AR89</v>
      </c>
      <c r="M669" s="91"/>
      <c r="N669" s="91"/>
    </row>
    <row r="670" spans="5:38" x14ac:dyDescent="0.25">
      <c r="E670" s="81" t="str">
        <f>E647</f>
        <v>Atlethic Club</v>
      </c>
      <c r="F670" s="97">
        <f ca="1">SUMIF(INDIRECT(F669),'1-Configuracion'!E670,INDIRECT(G669))+SUMIF(INDIRECT(H669),'1-Configuracion'!E670,INDIRECT(I669))</f>
        <v>0</v>
      </c>
      <c r="G670" s="94">
        <f ca="1">SUMIF(INDIRECT(F669),'1-Configuracion'!E670,INDIRECT(J669))+SUMIF(INDIRECT(H669),'1-Configuracion'!E670,INDIRECT(J669))</f>
        <v>0</v>
      </c>
      <c r="H670" s="94">
        <f ca="1">IF(G670&gt;0,IF(F670=3,1,0),0)</f>
        <v>0</v>
      </c>
      <c r="I670" s="94">
        <f ca="1">IF(G670&gt;0,IF(F670=1,1,0),0)</f>
        <v>0</v>
      </c>
      <c r="J670" s="94">
        <f ca="1">IF(G670&gt;0,IF(F670=0,1,0),0)</f>
        <v>0</v>
      </c>
      <c r="K670" s="94">
        <f ca="1">SUMIF(INDIRECT(F669),'1-Configuracion'!E670,INDIRECT(K669))+SUMIF(INDIRECT(H669),'1-Configuracion'!E670,INDIRECT(L669))</f>
        <v>0</v>
      </c>
      <c r="L670" s="94">
        <f ca="1">SUMIF(INDIRECT(F669),'1-Configuracion'!E670,INDIRECT(L669))+SUMIF(INDIRECT(H669),'1-Configuracion'!E670,INDIRECT(K669))</f>
        <v>0</v>
      </c>
      <c r="M670" s="99">
        <f ca="1">K670-L670</f>
        <v>0</v>
      </c>
      <c r="N670" s="102">
        <f ca="1">F670*1000+M670*100+K670</f>
        <v>0</v>
      </c>
      <c r="P670" s="81" t="str">
        <f>E670</f>
        <v>Atlethic Club</v>
      </c>
      <c r="Q670" s="85">
        <f ca="1">F670+Q647</f>
        <v>0</v>
      </c>
      <c r="R670" s="6">
        <f t="shared" ref="R670:R689" ca="1" si="475">G670+R647</f>
        <v>0</v>
      </c>
      <c r="S670" s="6">
        <f t="shared" ref="S670:S689" ca="1" si="476">H670+S647</f>
        <v>0</v>
      </c>
      <c r="T670" s="6">
        <f t="shared" ref="T670:T689" ca="1" si="477">I670+T647</f>
        <v>0</v>
      </c>
      <c r="U670" s="6">
        <f t="shared" ref="U670:U689" ca="1" si="478">J670+U647</f>
        <v>0</v>
      </c>
      <c r="V670" s="6">
        <f t="shared" ref="V670:V689" ca="1" si="479">K670+V647</f>
        <v>0</v>
      </c>
      <c r="W670" s="6">
        <f t="shared" ref="W670:W689" ca="1" si="480">L670+W647</f>
        <v>0</v>
      </c>
      <c r="X670" s="8">
        <f t="shared" ref="X670:X689" ca="1" si="481">M670+X647</f>
        <v>0</v>
      </c>
      <c r="Y670" s="8">
        <f t="shared" ref="Y670:Y689" ca="1" si="482">N670+Y647</f>
        <v>0</v>
      </c>
      <c r="Z670" s="61">
        <f ca="1">MATCH(P670,AC670:AC689,0)</f>
        <v>1</v>
      </c>
      <c r="AB670">
        <v>1</v>
      </c>
      <c r="AC670" s="81" t="str">
        <f ca="1">INDEX(P670:P689,MATCH(LARGE(Y670:Y689,AB670),Y670:Y689,0))</f>
        <v>Atlethic Club</v>
      </c>
      <c r="AD670" s="85">
        <f ca="1">LOOKUP(AC670,P670:P689,Q670:Q689)</f>
        <v>0</v>
      </c>
      <c r="AE670" s="6">
        <f ca="1">LOOKUP(AC670,P670:P689,R670:R689)</f>
        <v>0</v>
      </c>
      <c r="AF670" s="6">
        <f ca="1">LOOKUP(AC670,P670:P689,S670:S689)</f>
        <v>0</v>
      </c>
      <c r="AG670" s="6">
        <f ca="1">LOOKUP(AC670,P670:P689,T670:T689)</f>
        <v>0</v>
      </c>
      <c r="AH670" s="6">
        <f ca="1">LOOKUP(AC670,P670:P689,U670:U689)</f>
        <v>0</v>
      </c>
      <c r="AI670" s="6">
        <f ca="1">LOOKUP(AC670,P670:P689,V670:V689)</f>
        <v>0</v>
      </c>
      <c r="AJ670" s="6">
        <f ca="1">LOOKUP(AC670,P670:P689,W670:W689)</f>
        <v>0</v>
      </c>
      <c r="AK670" s="8">
        <f ca="1">LOOKUP(AC670,P670:P689,X670:X689)</f>
        <v>0</v>
      </c>
      <c r="AL670" s="8">
        <f ca="1">LOOKUP(AC670,P670:P689,Y670:Y689)</f>
        <v>0</v>
      </c>
    </row>
    <row r="671" spans="5:38" x14ac:dyDescent="0.25">
      <c r="E671" s="81" t="str">
        <f t="shared" ref="E671:E689" si="483">E648</f>
        <v>Atlético Madrid</v>
      </c>
      <c r="F671" s="85">
        <f ca="1">SUMIF(INDIRECT(F669),'1-Configuracion'!E671,INDIRECT(G669))+SUMIF(INDIRECT(H669),'1-Configuracion'!E671,INDIRECT(I669))</f>
        <v>0</v>
      </c>
      <c r="G671" s="6">
        <f ca="1">SUMIF(INDIRECT(F669),'1-Configuracion'!E671,INDIRECT(J669))+SUMIF(INDIRECT(H669),'1-Configuracion'!E671,INDIRECT(J669))</f>
        <v>0</v>
      </c>
      <c r="H671" s="6">
        <f t="shared" ref="H671:H689" ca="1" si="484">IF(G671&gt;0,IF(F671=3,1,0),0)</f>
        <v>0</v>
      </c>
      <c r="I671" s="6">
        <f t="shared" ref="I671:I689" ca="1" si="485">IF(G671&gt;0,IF(F671=1,1,0),0)</f>
        <v>0</v>
      </c>
      <c r="J671" s="6">
        <f t="shared" ref="J671:J689" ca="1" si="486">IF(G671&gt;0,IF(F671=0,1,0),0)</f>
        <v>0</v>
      </c>
      <c r="K671" s="6">
        <f ca="1">SUMIF(INDIRECT(F669),'1-Configuracion'!E671,INDIRECT(K669))+SUMIF(INDIRECT(H669),'1-Configuracion'!E671,INDIRECT(L669))</f>
        <v>0</v>
      </c>
      <c r="L671" s="6">
        <f ca="1">SUMIF(INDIRECT(F669),'1-Configuracion'!E671,INDIRECT(L669))+SUMIF(INDIRECT(H669),'1-Configuracion'!E671,INDIRECT(K669))</f>
        <v>0</v>
      </c>
      <c r="M671" s="100">
        <f t="shared" ref="M671:M689" ca="1" si="487">K671-L671</f>
        <v>0</v>
      </c>
      <c r="N671" s="56">
        <f t="shared" ref="N671:N689" ca="1" si="488">F671*1000+M671*100+K671</f>
        <v>0</v>
      </c>
      <c r="P671" s="81" t="str">
        <f t="shared" ref="P671:P689" si="489">E671</f>
        <v>Atlético Madrid</v>
      </c>
      <c r="Q671" s="85">
        <f t="shared" ref="Q671:Q689" ca="1" si="490">F671+Q648</f>
        <v>0</v>
      </c>
      <c r="R671" s="6">
        <f t="shared" ca="1" si="475"/>
        <v>0</v>
      </c>
      <c r="S671" s="6">
        <f t="shared" ca="1" si="476"/>
        <v>0</v>
      </c>
      <c r="T671" s="6">
        <f t="shared" ca="1" si="477"/>
        <v>0</v>
      </c>
      <c r="U671" s="6">
        <f t="shared" ca="1" si="478"/>
        <v>0</v>
      </c>
      <c r="V671" s="6">
        <f t="shared" ca="1" si="479"/>
        <v>0</v>
      </c>
      <c r="W671" s="6">
        <f t="shared" ca="1" si="480"/>
        <v>0</v>
      </c>
      <c r="X671" s="8">
        <f t="shared" ca="1" si="481"/>
        <v>0</v>
      </c>
      <c r="Y671" s="8">
        <f t="shared" ca="1" si="482"/>
        <v>0</v>
      </c>
      <c r="Z671" s="61" t="e">
        <f ca="1">MATCH(P671,AC670:AC689,0)</f>
        <v>#N/A</v>
      </c>
      <c r="AB671">
        <v>2</v>
      </c>
      <c r="AC671" s="81" t="str">
        <f ca="1">INDEX(P670:P689,MATCH(LARGE(Y670:Y689,AB671),Y670:Y689,0))</f>
        <v>Atlethic Club</v>
      </c>
      <c r="AD671" s="85">
        <f ca="1">LOOKUP(AC671,P670:P689,Q670:Q689)</f>
        <v>0</v>
      </c>
      <c r="AE671" s="6">
        <f ca="1">LOOKUP(AC671,P670:P689,R670:R689)</f>
        <v>0</v>
      </c>
      <c r="AF671" s="6">
        <f ca="1">LOOKUP(AC671,P670:P689,S670:S689)</f>
        <v>0</v>
      </c>
      <c r="AG671" s="6">
        <f ca="1">LOOKUP(AC671,P670:P689,T670:T689)</f>
        <v>0</v>
      </c>
      <c r="AH671" s="6">
        <f ca="1">LOOKUP(AC671,P670:P689,U670:U689)</f>
        <v>0</v>
      </c>
      <c r="AI671" s="6">
        <f ca="1">LOOKUP(AC671,P670:P689,V670:V689)</f>
        <v>0</v>
      </c>
      <c r="AJ671" s="6">
        <f ca="1">LOOKUP(AC671,P670:P689,W670:W689)</f>
        <v>0</v>
      </c>
      <c r="AK671" s="8">
        <f ca="1">LOOKUP(AC671,P670:P689,X670:X689)</f>
        <v>0</v>
      </c>
      <c r="AL671" s="8">
        <f ca="1">LOOKUP(AC671,P670:P689,Y670:Y689)</f>
        <v>0</v>
      </c>
    </row>
    <row r="672" spans="5:38" x14ac:dyDescent="0.25">
      <c r="E672" s="81" t="str">
        <f t="shared" si="483"/>
        <v>C.A. Osasuna</v>
      </c>
      <c r="F672" s="85">
        <f ca="1">SUMIF(INDIRECT(F669),'1-Configuracion'!E672,INDIRECT(G669))+SUMIF(INDIRECT(H669),'1-Configuracion'!E672,INDIRECT(I669))</f>
        <v>0</v>
      </c>
      <c r="G672" s="6">
        <f ca="1">SUMIF(INDIRECT(F669),'1-Configuracion'!E672,INDIRECT(J669))+SUMIF(INDIRECT(H669),'1-Configuracion'!E672,INDIRECT(J669))</f>
        <v>0</v>
      </c>
      <c r="H672" s="6">
        <f t="shared" ca="1" si="484"/>
        <v>0</v>
      </c>
      <c r="I672" s="6">
        <f t="shared" ca="1" si="485"/>
        <v>0</v>
      </c>
      <c r="J672" s="6">
        <f t="shared" ca="1" si="486"/>
        <v>0</v>
      </c>
      <c r="K672" s="6">
        <f ca="1">SUMIF(INDIRECT(F669),'1-Configuracion'!E672,INDIRECT(K669))+SUMIF(INDIRECT(H669),'1-Configuracion'!E672,INDIRECT(L669))</f>
        <v>0</v>
      </c>
      <c r="L672" s="6">
        <f ca="1">SUMIF(INDIRECT(F669),'1-Configuracion'!E672,INDIRECT(L669))+SUMIF(INDIRECT(H669),'1-Configuracion'!E672,INDIRECT(K669))</f>
        <v>0</v>
      </c>
      <c r="M672" s="100">
        <f t="shared" ca="1" si="487"/>
        <v>0</v>
      </c>
      <c r="N672" s="56">
        <f t="shared" ca="1" si="488"/>
        <v>0</v>
      </c>
      <c r="P672" s="81" t="str">
        <f t="shared" si="489"/>
        <v>C.A. Osasuna</v>
      </c>
      <c r="Q672" s="85">
        <f t="shared" ca="1" si="490"/>
        <v>0</v>
      </c>
      <c r="R672" s="6">
        <f t="shared" ca="1" si="475"/>
        <v>0</v>
      </c>
      <c r="S672" s="6">
        <f t="shared" ca="1" si="476"/>
        <v>0</v>
      </c>
      <c r="T672" s="6">
        <f t="shared" ca="1" si="477"/>
        <v>0</v>
      </c>
      <c r="U672" s="6">
        <f t="shared" ca="1" si="478"/>
        <v>0</v>
      </c>
      <c r="V672" s="6">
        <f t="shared" ca="1" si="479"/>
        <v>0</v>
      </c>
      <c r="W672" s="6">
        <f t="shared" ca="1" si="480"/>
        <v>0</v>
      </c>
      <c r="X672" s="8">
        <f t="shared" ca="1" si="481"/>
        <v>0</v>
      </c>
      <c r="Y672" s="8">
        <f t="shared" ca="1" si="482"/>
        <v>0</v>
      </c>
      <c r="Z672" s="61" t="e">
        <f ca="1">MATCH(P672,AC670:AC689,0)</f>
        <v>#N/A</v>
      </c>
      <c r="AB672">
        <v>3</v>
      </c>
      <c r="AC672" s="81" t="str">
        <f ca="1">INDEX(P670:P689,MATCH(LARGE(Y670:Y689,AB672),Y670:Y689,0))</f>
        <v>Atlethic Club</v>
      </c>
      <c r="AD672" s="85">
        <f ca="1">LOOKUP(AC672,P670:P689,Q670:Q689)</f>
        <v>0</v>
      </c>
      <c r="AE672" s="6">
        <f ca="1">LOOKUP(AC672,P670:P689,R670:R689)</f>
        <v>0</v>
      </c>
      <c r="AF672" s="6">
        <f ca="1">LOOKUP(AC672,P670:P689,S670:S689)</f>
        <v>0</v>
      </c>
      <c r="AG672" s="6">
        <f ca="1">LOOKUP(AC672,P670:P689,T670:T689)</f>
        <v>0</v>
      </c>
      <c r="AH672" s="6">
        <f ca="1">LOOKUP(AC672,P670:P689,U670:U689)</f>
        <v>0</v>
      </c>
      <c r="AI672" s="6">
        <f ca="1">LOOKUP(AC672,P670:P689,V670:V689)</f>
        <v>0</v>
      </c>
      <c r="AJ672" s="6">
        <f ca="1">LOOKUP(AC672,P670:P689,W670:W689)</f>
        <v>0</v>
      </c>
      <c r="AK672" s="8">
        <f ca="1">LOOKUP(AC672,P670:P689,X670:X689)</f>
        <v>0</v>
      </c>
      <c r="AL672" s="8">
        <f ca="1">LOOKUP(AC672,P670:P689,Y670:Y689)</f>
        <v>0</v>
      </c>
    </row>
    <row r="673" spans="5:38" x14ac:dyDescent="0.25">
      <c r="E673" s="81" t="str">
        <f t="shared" si="483"/>
        <v>Celta de Vigo</v>
      </c>
      <c r="F673" s="85">
        <f ca="1">SUMIF(INDIRECT(F669),'1-Configuracion'!E673,INDIRECT(G669))+SUMIF(INDIRECT(H669),'1-Configuracion'!E673,INDIRECT(I669))</f>
        <v>0</v>
      </c>
      <c r="G673" s="6">
        <f ca="1">SUMIF(INDIRECT(F669),'1-Configuracion'!E673,INDIRECT(J669))+SUMIF(INDIRECT(H669),'1-Configuracion'!E673,INDIRECT(J669))</f>
        <v>0</v>
      </c>
      <c r="H673" s="6">
        <f t="shared" ca="1" si="484"/>
        <v>0</v>
      </c>
      <c r="I673" s="6">
        <f t="shared" ca="1" si="485"/>
        <v>0</v>
      </c>
      <c r="J673" s="6">
        <f t="shared" ca="1" si="486"/>
        <v>0</v>
      </c>
      <c r="K673" s="6">
        <f ca="1">SUMIF(INDIRECT(F669),'1-Configuracion'!E673,INDIRECT(K669))+SUMIF(INDIRECT(H669),'1-Configuracion'!E673,INDIRECT(L669))</f>
        <v>0</v>
      </c>
      <c r="L673" s="6">
        <f ca="1">SUMIF(INDIRECT(F669),'1-Configuracion'!E673,INDIRECT(L669))+SUMIF(INDIRECT(H669),'1-Configuracion'!E673,INDIRECT(K669))</f>
        <v>0</v>
      </c>
      <c r="M673" s="100">
        <f t="shared" ca="1" si="487"/>
        <v>0</v>
      </c>
      <c r="N673" s="56">
        <f t="shared" ca="1" si="488"/>
        <v>0</v>
      </c>
      <c r="P673" s="81" t="str">
        <f t="shared" si="489"/>
        <v>Celta de Vigo</v>
      </c>
      <c r="Q673" s="85">
        <f t="shared" ca="1" si="490"/>
        <v>0</v>
      </c>
      <c r="R673" s="6">
        <f t="shared" ca="1" si="475"/>
        <v>0</v>
      </c>
      <c r="S673" s="6">
        <f t="shared" ca="1" si="476"/>
        <v>0</v>
      </c>
      <c r="T673" s="6">
        <f t="shared" ca="1" si="477"/>
        <v>0</v>
      </c>
      <c r="U673" s="6">
        <f t="shared" ca="1" si="478"/>
        <v>0</v>
      </c>
      <c r="V673" s="6">
        <f t="shared" ca="1" si="479"/>
        <v>0</v>
      </c>
      <c r="W673" s="6">
        <f t="shared" ca="1" si="480"/>
        <v>0</v>
      </c>
      <c r="X673" s="8">
        <f t="shared" ca="1" si="481"/>
        <v>0</v>
      </c>
      <c r="Y673" s="8">
        <f t="shared" ca="1" si="482"/>
        <v>0</v>
      </c>
      <c r="Z673" s="61" t="e">
        <f ca="1">MATCH(P673,AC670:AC689,0)</f>
        <v>#N/A</v>
      </c>
      <c r="AB673">
        <v>4</v>
      </c>
      <c r="AC673" s="81" t="str">
        <f ca="1">INDEX(P670:P689,MATCH(LARGE(Y670:Y689,AB673),Y670:Y689,0))</f>
        <v>Atlethic Club</v>
      </c>
      <c r="AD673" s="85">
        <f ca="1">LOOKUP(AC673,P670:P689,Q670:Q689)</f>
        <v>0</v>
      </c>
      <c r="AE673" s="6">
        <f ca="1">LOOKUP(AC673,P670:P689,R670:R689)</f>
        <v>0</v>
      </c>
      <c r="AF673" s="6">
        <f ca="1">LOOKUP(AC673,P670:P689,S670:S689)</f>
        <v>0</v>
      </c>
      <c r="AG673" s="6">
        <f ca="1">LOOKUP(AC673,P670:P689,T670:T689)</f>
        <v>0</v>
      </c>
      <c r="AH673" s="6">
        <f ca="1">LOOKUP(AC673,P670:P689,U670:U689)</f>
        <v>0</v>
      </c>
      <c r="AI673" s="6">
        <f ca="1">LOOKUP(AC673,P670:P689,V670:V689)</f>
        <v>0</v>
      </c>
      <c r="AJ673" s="6">
        <f ca="1">LOOKUP(AC673,P670:P689,W670:W689)</f>
        <v>0</v>
      </c>
      <c r="AK673" s="8">
        <f ca="1">LOOKUP(AC673,P670:P689,X670:X689)</f>
        <v>0</v>
      </c>
      <c r="AL673" s="8">
        <f ca="1">LOOKUP(AC673,P670:P689,Y670:Y689)</f>
        <v>0</v>
      </c>
    </row>
    <row r="674" spans="5:38" x14ac:dyDescent="0.25">
      <c r="E674" s="81" t="str">
        <f t="shared" si="483"/>
        <v>Deportivo de la Coruña</v>
      </c>
      <c r="F674" s="85">
        <f ca="1">SUMIF(INDIRECT(F669),'1-Configuracion'!E674,INDIRECT(G669))+SUMIF(INDIRECT(H669),'1-Configuracion'!E674,INDIRECT(I669))</f>
        <v>0</v>
      </c>
      <c r="G674" s="6">
        <f ca="1">SUMIF(INDIRECT(F669),'1-Configuracion'!E674,INDIRECT(J669))+SUMIF(INDIRECT(H669),'1-Configuracion'!E674,INDIRECT(J669))</f>
        <v>0</v>
      </c>
      <c r="H674" s="6">
        <f t="shared" ca="1" si="484"/>
        <v>0</v>
      </c>
      <c r="I674" s="6">
        <f t="shared" ca="1" si="485"/>
        <v>0</v>
      </c>
      <c r="J674" s="6">
        <f t="shared" ca="1" si="486"/>
        <v>0</v>
      </c>
      <c r="K674" s="6">
        <f ca="1">SUMIF(INDIRECT(F669),'1-Configuracion'!E674,INDIRECT(K669))+SUMIF(INDIRECT(H669),'1-Configuracion'!E674,INDIRECT(L669))</f>
        <v>0</v>
      </c>
      <c r="L674" s="6">
        <f ca="1">SUMIF(INDIRECT(F669),'1-Configuracion'!E674,INDIRECT(L669))+SUMIF(INDIRECT(H669),'1-Configuracion'!E674,INDIRECT(K669))</f>
        <v>0</v>
      </c>
      <c r="M674" s="100">
        <f t="shared" ca="1" si="487"/>
        <v>0</v>
      </c>
      <c r="N674" s="56">
        <f t="shared" ca="1" si="488"/>
        <v>0</v>
      </c>
      <c r="P674" s="81" t="str">
        <f t="shared" si="489"/>
        <v>Deportivo de la Coruña</v>
      </c>
      <c r="Q674" s="85">
        <f t="shared" ca="1" si="490"/>
        <v>0</v>
      </c>
      <c r="R674" s="6">
        <f t="shared" ca="1" si="475"/>
        <v>0</v>
      </c>
      <c r="S674" s="6">
        <f t="shared" ca="1" si="476"/>
        <v>0</v>
      </c>
      <c r="T674" s="6">
        <f t="shared" ca="1" si="477"/>
        <v>0</v>
      </c>
      <c r="U674" s="6">
        <f t="shared" ca="1" si="478"/>
        <v>0</v>
      </c>
      <c r="V674" s="6">
        <f t="shared" ca="1" si="479"/>
        <v>0</v>
      </c>
      <c r="W674" s="6">
        <f t="shared" ca="1" si="480"/>
        <v>0</v>
      </c>
      <c r="X674" s="8">
        <f t="shared" ca="1" si="481"/>
        <v>0</v>
      </c>
      <c r="Y674" s="8">
        <f t="shared" ca="1" si="482"/>
        <v>0</v>
      </c>
      <c r="Z674" s="61" t="e">
        <f ca="1">MATCH(P674,AC670:AC689,0)</f>
        <v>#N/A</v>
      </c>
      <c r="AB674">
        <v>5</v>
      </c>
      <c r="AC674" s="81" t="str">
        <f ca="1">INDEX(P670:P689,MATCH(LARGE(Y670:Y689,AB674),Y670:Y689,0))</f>
        <v>Atlethic Club</v>
      </c>
      <c r="AD674" s="85">
        <f ca="1">LOOKUP(AC674,P670:P689,Q670:Q689)</f>
        <v>0</v>
      </c>
      <c r="AE674" s="6">
        <f ca="1">LOOKUP(AC674,P670:P689,R670:R689)</f>
        <v>0</v>
      </c>
      <c r="AF674" s="6">
        <f ca="1">LOOKUP(AC674,P670:P689,S670:S689)</f>
        <v>0</v>
      </c>
      <c r="AG674" s="6">
        <f ca="1">LOOKUP(AC674,P670:P689,T670:T689)</f>
        <v>0</v>
      </c>
      <c r="AH674" s="6">
        <f ca="1">LOOKUP(AC674,P670:P689,U670:U689)</f>
        <v>0</v>
      </c>
      <c r="AI674" s="6">
        <f ca="1">LOOKUP(AC674,P670:P689,V670:V689)</f>
        <v>0</v>
      </c>
      <c r="AJ674" s="6">
        <f ca="1">LOOKUP(AC674,P670:P689,W670:W689)</f>
        <v>0</v>
      </c>
      <c r="AK674" s="8">
        <f ca="1">LOOKUP(AC674,P670:P689,X670:X689)</f>
        <v>0</v>
      </c>
      <c r="AL674" s="8">
        <f ca="1">LOOKUP(AC674,P670:P689,Y670:Y689)</f>
        <v>0</v>
      </c>
    </row>
    <row r="675" spans="5:38" x14ac:dyDescent="0.25">
      <c r="E675" s="81" t="str">
        <f t="shared" si="483"/>
        <v>F.C. Barcelona</v>
      </c>
      <c r="F675" s="85">
        <f ca="1">SUMIF(INDIRECT(F669),'1-Configuracion'!E675,INDIRECT(G669))+SUMIF(INDIRECT(H669),'1-Configuracion'!E675,INDIRECT(I669))</f>
        <v>0</v>
      </c>
      <c r="G675" s="6">
        <f ca="1">SUMIF(INDIRECT(F669),'1-Configuracion'!E675,INDIRECT(J669))+SUMIF(INDIRECT(H669),'1-Configuracion'!E675,INDIRECT(J669))</f>
        <v>0</v>
      </c>
      <c r="H675" s="6">
        <f t="shared" ca="1" si="484"/>
        <v>0</v>
      </c>
      <c r="I675" s="6">
        <f t="shared" ca="1" si="485"/>
        <v>0</v>
      </c>
      <c r="J675" s="6">
        <f t="shared" ca="1" si="486"/>
        <v>0</v>
      </c>
      <c r="K675" s="6">
        <f ca="1">SUMIF(INDIRECT(F669),'1-Configuracion'!E675,INDIRECT(K669))+SUMIF(INDIRECT(H669),'1-Configuracion'!E675,INDIRECT(L669))</f>
        <v>0</v>
      </c>
      <c r="L675" s="6">
        <f ca="1">SUMIF(INDIRECT(F669),'1-Configuracion'!E675,INDIRECT(L669))+SUMIF(INDIRECT(H669),'1-Configuracion'!E675,INDIRECT(K669))</f>
        <v>0</v>
      </c>
      <c r="M675" s="100">
        <f t="shared" ca="1" si="487"/>
        <v>0</v>
      </c>
      <c r="N675" s="56">
        <f t="shared" ca="1" si="488"/>
        <v>0</v>
      </c>
      <c r="P675" s="81" t="str">
        <f t="shared" si="489"/>
        <v>F.C. Barcelona</v>
      </c>
      <c r="Q675" s="85">
        <f t="shared" ca="1" si="490"/>
        <v>0</v>
      </c>
      <c r="R675" s="6">
        <f t="shared" ca="1" si="475"/>
        <v>0</v>
      </c>
      <c r="S675" s="6">
        <f t="shared" ca="1" si="476"/>
        <v>0</v>
      </c>
      <c r="T675" s="6">
        <f t="shared" ca="1" si="477"/>
        <v>0</v>
      </c>
      <c r="U675" s="6">
        <f t="shared" ca="1" si="478"/>
        <v>0</v>
      </c>
      <c r="V675" s="6">
        <f t="shared" ca="1" si="479"/>
        <v>0</v>
      </c>
      <c r="W675" s="6">
        <f t="shared" ca="1" si="480"/>
        <v>0</v>
      </c>
      <c r="X675" s="8">
        <f t="shared" ca="1" si="481"/>
        <v>0</v>
      </c>
      <c r="Y675" s="8">
        <f t="shared" ca="1" si="482"/>
        <v>0</v>
      </c>
      <c r="Z675" s="61" t="e">
        <f ca="1">MATCH(P675,AC670:AC689,0)</f>
        <v>#N/A</v>
      </c>
      <c r="AB675">
        <v>6</v>
      </c>
      <c r="AC675" s="81" t="str">
        <f ca="1">INDEX(P670:P689,MATCH(LARGE(Y670:Y689,AB675),Y670:Y689,0))</f>
        <v>Atlethic Club</v>
      </c>
      <c r="AD675" s="85">
        <f ca="1">LOOKUP(AC675,P670:P689,Q670:Q689)</f>
        <v>0</v>
      </c>
      <c r="AE675" s="6">
        <f ca="1">LOOKUP(AC675,P670:P689,R670:R689)</f>
        <v>0</v>
      </c>
      <c r="AF675" s="6">
        <f ca="1">LOOKUP(AC675,P670:P689,S670:S689)</f>
        <v>0</v>
      </c>
      <c r="AG675" s="6">
        <f ca="1">LOOKUP(AC675,P670:P689,T670:T689)</f>
        <v>0</v>
      </c>
      <c r="AH675" s="6">
        <f ca="1">LOOKUP(AC675,P670:P689,U670:U689)</f>
        <v>0</v>
      </c>
      <c r="AI675" s="6">
        <f ca="1">LOOKUP(AC675,P670:P689,V670:V689)</f>
        <v>0</v>
      </c>
      <c r="AJ675" s="6">
        <f ca="1">LOOKUP(AC675,P670:P689,W670:W689)</f>
        <v>0</v>
      </c>
      <c r="AK675" s="8">
        <f ca="1">LOOKUP(AC675,P670:P689,X670:X689)</f>
        <v>0</v>
      </c>
      <c r="AL675" s="8">
        <f ca="1">LOOKUP(AC675,P670:P689,Y670:Y689)</f>
        <v>0</v>
      </c>
    </row>
    <row r="676" spans="5:38" x14ac:dyDescent="0.25">
      <c r="E676" s="81" t="str">
        <f t="shared" si="483"/>
        <v>Getafe C.F.</v>
      </c>
      <c r="F676" s="85">
        <f ca="1">SUMIF(INDIRECT(F669),'1-Configuracion'!E676,INDIRECT(G669))+SUMIF(INDIRECT(H669),'1-Configuracion'!E676,INDIRECT(I669))</f>
        <v>0</v>
      </c>
      <c r="G676" s="6">
        <f ca="1">SUMIF(INDIRECT(F669),'1-Configuracion'!E676,INDIRECT(J669))+SUMIF(INDIRECT(H669),'1-Configuracion'!E676,INDIRECT(J669))</f>
        <v>0</v>
      </c>
      <c r="H676" s="6">
        <f t="shared" ca="1" si="484"/>
        <v>0</v>
      </c>
      <c r="I676" s="6">
        <f t="shared" ca="1" si="485"/>
        <v>0</v>
      </c>
      <c r="J676" s="6">
        <f t="shared" ca="1" si="486"/>
        <v>0</v>
      </c>
      <c r="K676" s="6">
        <f ca="1">SUMIF(INDIRECT(F669),'1-Configuracion'!E676,INDIRECT(K669))+SUMIF(INDIRECT(H669),'1-Configuracion'!E676,INDIRECT(L669))</f>
        <v>0</v>
      </c>
      <c r="L676" s="6">
        <f ca="1">SUMIF(INDIRECT(F669),'1-Configuracion'!E676,INDIRECT(L669))+SUMIF(INDIRECT(H669),'1-Configuracion'!E676,INDIRECT(K669))</f>
        <v>0</v>
      </c>
      <c r="M676" s="100">
        <f t="shared" ca="1" si="487"/>
        <v>0</v>
      </c>
      <c r="N676" s="56">
        <f t="shared" ca="1" si="488"/>
        <v>0</v>
      </c>
      <c r="P676" s="81" t="str">
        <f t="shared" si="489"/>
        <v>Getafe C.F.</v>
      </c>
      <c r="Q676" s="85">
        <f t="shared" ca="1" si="490"/>
        <v>0</v>
      </c>
      <c r="R676" s="6">
        <f t="shared" ca="1" si="475"/>
        <v>0</v>
      </c>
      <c r="S676" s="6">
        <f t="shared" ca="1" si="476"/>
        <v>0</v>
      </c>
      <c r="T676" s="6">
        <f t="shared" ca="1" si="477"/>
        <v>0</v>
      </c>
      <c r="U676" s="6">
        <f t="shared" ca="1" si="478"/>
        <v>0</v>
      </c>
      <c r="V676" s="6">
        <f t="shared" ca="1" si="479"/>
        <v>0</v>
      </c>
      <c r="W676" s="6">
        <f t="shared" ca="1" si="480"/>
        <v>0</v>
      </c>
      <c r="X676" s="8">
        <f t="shared" ca="1" si="481"/>
        <v>0</v>
      </c>
      <c r="Y676" s="8">
        <f t="shared" ca="1" si="482"/>
        <v>0</v>
      </c>
      <c r="Z676" s="61" t="e">
        <f ca="1">MATCH(P676,AC670:AC689,0)</f>
        <v>#N/A</v>
      </c>
      <c r="AB676">
        <v>7</v>
      </c>
      <c r="AC676" s="81" t="str">
        <f ca="1">INDEX(P670:P689,MATCH(LARGE(Y670:Y689,AB676),Y670:Y689,0))</f>
        <v>Atlethic Club</v>
      </c>
      <c r="AD676" s="85">
        <f ca="1">LOOKUP(AC676,P670:P689,Q670:Q689)</f>
        <v>0</v>
      </c>
      <c r="AE676" s="6">
        <f ca="1">LOOKUP(AC676,P670:P689,R670:R689)</f>
        <v>0</v>
      </c>
      <c r="AF676" s="6">
        <f ca="1">LOOKUP(AC676,P670:P689,S670:S689)</f>
        <v>0</v>
      </c>
      <c r="AG676" s="6">
        <f ca="1">LOOKUP(AC676,P670:P689,T670:T689)</f>
        <v>0</v>
      </c>
      <c r="AH676" s="6">
        <f ca="1">LOOKUP(AC676,P670:P689,U670:U689)</f>
        <v>0</v>
      </c>
      <c r="AI676" s="6">
        <f ca="1">LOOKUP(AC676,P670:P689,V670:V689)</f>
        <v>0</v>
      </c>
      <c r="AJ676" s="6">
        <f ca="1">LOOKUP(AC676,P670:P689,W670:W689)</f>
        <v>0</v>
      </c>
      <c r="AK676" s="8">
        <f ca="1">LOOKUP(AC676,P670:P689,X670:X689)</f>
        <v>0</v>
      </c>
      <c r="AL676" s="8">
        <f ca="1">LOOKUP(AC676,P670:P689,Y670:Y689)</f>
        <v>0</v>
      </c>
    </row>
    <row r="677" spans="5:38" x14ac:dyDescent="0.25">
      <c r="E677" s="81" t="str">
        <f t="shared" si="483"/>
        <v>Granada C.F.</v>
      </c>
      <c r="F677" s="85">
        <f ca="1">SUMIF(INDIRECT(F669),'1-Configuracion'!E677,INDIRECT(G669))+SUMIF(INDIRECT(H669),'1-Configuracion'!E677,INDIRECT(I669))</f>
        <v>0</v>
      </c>
      <c r="G677" s="6">
        <f ca="1">SUMIF(INDIRECT(F669),'1-Configuracion'!E677,INDIRECT(J669))+SUMIF(INDIRECT(H669),'1-Configuracion'!E677,INDIRECT(J669))</f>
        <v>0</v>
      </c>
      <c r="H677" s="6">
        <f t="shared" ca="1" si="484"/>
        <v>0</v>
      </c>
      <c r="I677" s="6">
        <f t="shared" ca="1" si="485"/>
        <v>0</v>
      </c>
      <c r="J677" s="6">
        <f t="shared" ca="1" si="486"/>
        <v>0</v>
      </c>
      <c r="K677" s="6">
        <f ca="1">SUMIF(INDIRECT(F669),'1-Configuracion'!E677,INDIRECT(K669))+SUMIF(INDIRECT(H669),'1-Configuracion'!E677,INDIRECT(L669))</f>
        <v>0</v>
      </c>
      <c r="L677" s="6">
        <f ca="1">SUMIF(INDIRECT(F669),'1-Configuracion'!E677,INDIRECT(L669))+SUMIF(INDIRECT(H669),'1-Configuracion'!E677,INDIRECT(K669))</f>
        <v>0</v>
      </c>
      <c r="M677" s="100">
        <f t="shared" ca="1" si="487"/>
        <v>0</v>
      </c>
      <c r="N677" s="56">
        <f t="shared" ca="1" si="488"/>
        <v>0</v>
      </c>
      <c r="P677" s="81" t="str">
        <f t="shared" si="489"/>
        <v>Granada C.F.</v>
      </c>
      <c r="Q677" s="85">
        <f t="shared" ca="1" si="490"/>
        <v>0</v>
      </c>
      <c r="R677" s="6">
        <f t="shared" ca="1" si="475"/>
        <v>0</v>
      </c>
      <c r="S677" s="6">
        <f t="shared" ca="1" si="476"/>
        <v>0</v>
      </c>
      <c r="T677" s="6">
        <f t="shared" ca="1" si="477"/>
        <v>0</v>
      </c>
      <c r="U677" s="6">
        <f t="shared" ca="1" si="478"/>
        <v>0</v>
      </c>
      <c r="V677" s="6">
        <f t="shared" ca="1" si="479"/>
        <v>0</v>
      </c>
      <c r="W677" s="6">
        <f t="shared" ca="1" si="480"/>
        <v>0</v>
      </c>
      <c r="X677" s="8">
        <f t="shared" ca="1" si="481"/>
        <v>0</v>
      </c>
      <c r="Y677" s="8">
        <f t="shared" ca="1" si="482"/>
        <v>0</v>
      </c>
      <c r="Z677" s="61" t="e">
        <f ca="1">MATCH(P677,AC670:AC689,0)</f>
        <v>#N/A</v>
      </c>
      <c r="AB677">
        <v>8</v>
      </c>
      <c r="AC677" s="81" t="str">
        <f ca="1">INDEX(P670:P689,MATCH(LARGE(Y670:Y689,AB677),Y670:Y689,0))</f>
        <v>Atlethic Club</v>
      </c>
      <c r="AD677" s="85">
        <f ca="1">LOOKUP(AC677,P670:P689,Q670:Q689)</f>
        <v>0</v>
      </c>
      <c r="AE677" s="6">
        <f ca="1">LOOKUP(AC677,P670:P689,R670:R689)</f>
        <v>0</v>
      </c>
      <c r="AF677" s="6">
        <f ca="1">LOOKUP(AC677,P670:P689,S670:S689)</f>
        <v>0</v>
      </c>
      <c r="AG677" s="6">
        <f ca="1">LOOKUP(AC677,P670:P689,T670:T689)</f>
        <v>0</v>
      </c>
      <c r="AH677" s="6">
        <f ca="1">LOOKUP(AC677,P670:P689,U670:U689)</f>
        <v>0</v>
      </c>
      <c r="AI677" s="6">
        <f ca="1">LOOKUP(AC677,P670:P689,V670:V689)</f>
        <v>0</v>
      </c>
      <c r="AJ677" s="6">
        <f ca="1">LOOKUP(AC677,P670:P689,W670:W689)</f>
        <v>0</v>
      </c>
      <c r="AK677" s="8">
        <f ca="1">LOOKUP(AC677,P670:P689,X670:X689)</f>
        <v>0</v>
      </c>
      <c r="AL677" s="8">
        <f ca="1">LOOKUP(AC677,P670:P689,Y670:Y689)</f>
        <v>0</v>
      </c>
    </row>
    <row r="678" spans="5:38" x14ac:dyDescent="0.25">
      <c r="E678" s="81" t="str">
        <f t="shared" si="483"/>
        <v>Levante U.D.</v>
      </c>
      <c r="F678" s="85">
        <f ca="1">SUMIF(INDIRECT(F669),'1-Configuracion'!E678,INDIRECT(G669))+SUMIF(INDIRECT(H669),'1-Configuracion'!E678,INDIRECT(I669))</f>
        <v>0</v>
      </c>
      <c r="G678" s="6">
        <f ca="1">SUMIF(INDIRECT(F669),'1-Configuracion'!E678,INDIRECT(J669))+SUMIF(INDIRECT(H669),'1-Configuracion'!E678,INDIRECT(J669))</f>
        <v>0</v>
      </c>
      <c r="H678" s="6">
        <f t="shared" ca="1" si="484"/>
        <v>0</v>
      </c>
      <c r="I678" s="6">
        <f t="shared" ca="1" si="485"/>
        <v>0</v>
      </c>
      <c r="J678" s="6">
        <f t="shared" ca="1" si="486"/>
        <v>0</v>
      </c>
      <c r="K678" s="6">
        <f ca="1">SUMIF(INDIRECT(F669),'1-Configuracion'!E678,INDIRECT(K669))+SUMIF(INDIRECT(H669),'1-Configuracion'!E678,INDIRECT(L669))</f>
        <v>0</v>
      </c>
      <c r="L678" s="6">
        <f ca="1">SUMIF(INDIRECT(F669),'1-Configuracion'!E678,INDIRECT(L669))+SUMIF(INDIRECT(H669),'1-Configuracion'!E678,INDIRECT(K669))</f>
        <v>0</v>
      </c>
      <c r="M678" s="100">
        <f t="shared" ca="1" si="487"/>
        <v>0</v>
      </c>
      <c r="N678" s="56">
        <f t="shared" ca="1" si="488"/>
        <v>0</v>
      </c>
      <c r="P678" s="81" t="str">
        <f t="shared" si="489"/>
        <v>Levante U.D.</v>
      </c>
      <c r="Q678" s="85">
        <f t="shared" ca="1" si="490"/>
        <v>0</v>
      </c>
      <c r="R678" s="6">
        <f t="shared" ca="1" si="475"/>
        <v>0</v>
      </c>
      <c r="S678" s="6">
        <f t="shared" ca="1" si="476"/>
        <v>0</v>
      </c>
      <c r="T678" s="6">
        <f t="shared" ca="1" si="477"/>
        <v>0</v>
      </c>
      <c r="U678" s="6">
        <f t="shared" ca="1" si="478"/>
        <v>0</v>
      </c>
      <c r="V678" s="6">
        <f t="shared" ca="1" si="479"/>
        <v>0</v>
      </c>
      <c r="W678" s="6">
        <f t="shared" ca="1" si="480"/>
        <v>0</v>
      </c>
      <c r="X678" s="8">
        <f t="shared" ca="1" si="481"/>
        <v>0</v>
      </c>
      <c r="Y678" s="8">
        <f t="shared" ca="1" si="482"/>
        <v>0</v>
      </c>
      <c r="Z678" s="61" t="e">
        <f ca="1">MATCH(P678,AC670:AC689,0)</f>
        <v>#N/A</v>
      </c>
      <c r="AB678">
        <v>9</v>
      </c>
      <c r="AC678" s="81" t="str">
        <f ca="1">INDEX(P670:P689,MATCH(LARGE(Y670:Y689,AB678),Y670:Y689,0))</f>
        <v>Atlethic Club</v>
      </c>
      <c r="AD678" s="85">
        <f ca="1">LOOKUP(AC678,P670:P689,Q670:Q689)</f>
        <v>0</v>
      </c>
      <c r="AE678" s="6">
        <f ca="1">LOOKUP(AC678,P670:P689,R670:R689)</f>
        <v>0</v>
      </c>
      <c r="AF678" s="6">
        <f ca="1">LOOKUP(AC678,P670:P689,S670:S689)</f>
        <v>0</v>
      </c>
      <c r="AG678" s="6">
        <f ca="1">LOOKUP(AC678,P670:P689,T670:T689)</f>
        <v>0</v>
      </c>
      <c r="AH678" s="6">
        <f ca="1">LOOKUP(AC678,P670:P689,U670:U689)</f>
        <v>0</v>
      </c>
      <c r="AI678" s="6">
        <f ca="1">LOOKUP(AC678,P670:P689,V670:V689)</f>
        <v>0</v>
      </c>
      <c r="AJ678" s="6">
        <f ca="1">LOOKUP(AC678,P670:P689,W670:W689)</f>
        <v>0</v>
      </c>
      <c r="AK678" s="8">
        <f ca="1">LOOKUP(AC678,P670:P689,X670:X689)</f>
        <v>0</v>
      </c>
      <c r="AL678" s="8">
        <f ca="1">LOOKUP(AC678,P670:P689,Y670:Y689)</f>
        <v>0</v>
      </c>
    </row>
    <row r="679" spans="5:38" x14ac:dyDescent="0.25">
      <c r="E679" s="81" t="str">
        <f t="shared" si="483"/>
        <v>Málaga C.F.</v>
      </c>
      <c r="F679" s="85">
        <f ca="1">SUMIF(INDIRECT(F669),'1-Configuracion'!E679,INDIRECT(G669))+SUMIF(INDIRECT(H669),'1-Configuracion'!E679,INDIRECT(I669))</f>
        <v>0</v>
      </c>
      <c r="G679" s="6">
        <f ca="1">SUMIF(INDIRECT(F669),'1-Configuracion'!E679,INDIRECT(J669))+SUMIF(INDIRECT(H669),'1-Configuracion'!E679,INDIRECT(J669))</f>
        <v>0</v>
      </c>
      <c r="H679" s="6">
        <f t="shared" ca="1" si="484"/>
        <v>0</v>
      </c>
      <c r="I679" s="6">
        <f t="shared" ca="1" si="485"/>
        <v>0</v>
      </c>
      <c r="J679" s="6">
        <f t="shared" ca="1" si="486"/>
        <v>0</v>
      </c>
      <c r="K679" s="6">
        <f ca="1">SUMIF(INDIRECT(F669),'1-Configuracion'!E679,INDIRECT(K669))+SUMIF(INDIRECT(H669),'1-Configuracion'!E679,INDIRECT(L669))</f>
        <v>0</v>
      </c>
      <c r="L679" s="6">
        <f ca="1">SUMIF(INDIRECT(F669),'1-Configuracion'!E679,INDIRECT(L669))+SUMIF(INDIRECT(H669),'1-Configuracion'!E679,INDIRECT(K669))</f>
        <v>0</v>
      </c>
      <c r="M679" s="100">
        <f t="shared" ca="1" si="487"/>
        <v>0</v>
      </c>
      <c r="N679" s="56">
        <f t="shared" ca="1" si="488"/>
        <v>0</v>
      </c>
      <c r="P679" s="81" t="str">
        <f t="shared" si="489"/>
        <v>Málaga C.F.</v>
      </c>
      <c r="Q679" s="85">
        <f t="shared" ca="1" si="490"/>
        <v>0</v>
      </c>
      <c r="R679" s="6">
        <f t="shared" ca="1" si="475"/>
        <v>0</v>
      </c>
      <c r="S679" s="6">
        <f t="shared" ca="1" si="476"/>
        <v>0</v>
      </c>
      <c r="T679" s="6">
        <f t="shared" ca="1" si="477"/>
        <v>0</v>
      </c>
      <c r="U679" s="6">
        <f t="shared" ca="1" si="478"/>
        <v>0</v>
      </c>
      <c r="V679" s="6">
        <f t="shared" ca="1" si="479"/>
        <v>0</v>
      </c>
      <c r="W679" s="6">
        <f t="shared" ca="1" si="480"/>
        <v>0</v>
      </c>
      <c r="X679" s="8">
        <f t="shared" ca="1" si="481"/>
        <v>0</v>
      </c>
      <c r="Y679" s="8">
        <f t="shared" ca="1" si="482"/>
        <v>0</v>
      </c>
      <c r="Z679" s="61" t="e">
        <f ca="1">MATCH(P679,AC670:AC689,0)</f>
        <v>#N/A</v>
      </c>
      <c r="AB679">
        <v>10</v>
      </c>
      <c r="AC679" s="81" t="str">
        <f ca="1">INDEX(P670:P689,MATCH(LARGE(Y670:Y689,AB679),Y670:Y689,0))</f>
        <v>Atlethic Club</v>
      </c>
      <c r="AD679" s="85">
        <f ca="1">LOOKUP(AC679,P670:P689,Q670:Q689)</f>
        <v>0</v>
      </c>
      <c r="AE679" s="6">
        <f ca="1">LOOKUP(AC679,P670:P689,R670:R689)</f>
        <v>0</v>
      </c>
      <c r="AF679" s="6">
        <f ca="1">LOOKUP(AC679,P670:P689,S670:S689)</f>
        <v>0</v>
      </c>
      <c r="AG679" s="6">
        <f ca="1">LOOKUP(AC679,P670:P689,T670:T689)</f>
        <v>0</v>
      </c>
      <c r="AH679" s="6">
        <f ca="1">LOOKUP(AC679,P670:P689,U670:U689)</f>
        <v>0</v>
      </c>
      <c r="AI679" s="6">
        <f ca="1">LOOKUP(AC679,P670:P689,V670:V689)</f>
        <v>0</v>
      </c>
      <c r="AJ679" s="6">
        <f ca="1">LOOKUP(AC679,P670:P689,W670:W689)</f>
        <v>0</v>
      </c>
      <c r="AK679" s="8">
        <f ca="1">LOOKUP(AC679,P670:P689,X670:X689)</f>
        <v>0</v>
      </c>
      <c r="AL679" s="8">
        <f ca="1">LOOKUP(AC679,P670:P689,Y670:Y689)</f>
        <v>0</v>
      </c>
    </row>
    <row r="680" spans="5:38" x14ac:dyDescent="0.25">
      <c r="E680" s="81" t="str">
        <f t="shared" si="483"/>
        <v>R.C.D. Español</v>
      </c>
      <c r="F680" s="85">
        <f ca="1">SUMIF(INDIRECT(F669),'1-Configuracion'!E680,INDIRECT(G669))+SUMIF(INDIRECT(H669),'1-Configuracion'!E680,INDIRECT(I669))</f>
        <v>0</v>
      </c>
      <c r="G680" s="6">
        <f ca="1">SUMIF(INDIRECT(F669),'1-Configuracion'!E680,INDIRECT(J669))+SUMIF(INDIRECT(H669),'1-Configuracion'!E680,INDIRECT(J669))</f>
        <v>0</v>
      </c>
      <c r="H680" s="6">
        <f t="shared" ca="1" si="484"/>
        <v>0</v>
      </c>
      <c r="I680" s="6">
        <f t="shared" ca="1" si="485"/>
        <v>0</v>
      </c>
      <c r="J680" s="6">
        <f t="shared" ca="1" si="486"/>
        <v>0</v>
      </c>
      <c r="K680" s="6">
        <f ca="1">SUMIF(INDIRECT(F669),'1-Configuracion'!E680,INDIRECT(K669))+SUMIF(INDIRECT(H669),'1-Configuracion'!E680,INDIRECT(L669))</f>
        <v>0</v>
      </c>
      <c r="L680" s="6">
        <f ca="1">SUMIF(INDIRECT(F669),'1-Configuracion'!E680,INDIRECT(L669))+SUMIF(INDIRECT(H669),'1-Configuracion'!E680,INDIRECT(K669))</f>
        <v>0</v>
      </c>
      <c r="M680" s="100">
        <f t="shared" ca="1" si="487"/>
        <v>0</v>
      </c>
      <c r="N680" s="56">
        <f t="shared" ca="1" si="488"/>
        <v>0</v>
      </c>
      <c r="P680" s="81" t="str">
        <f t="shared" si="489"/>
        <v>R.C.D. Español</v>
      </c>
      <c r="Q680" s="85">
        <f t="shared" ca="1" si="490"/>
        <v>0</v>
      </c>
      <c r="R680" s="6">
        <f t="shared" ca="1" si="475"/>
        <v>0</v>
      </c>
      <c r="S680" s="6">
        <f t="shared" ca="1" si="476"/>
        <v>0</v>
      </c>
      <c r="T680" s="6">
        <f t="shared" ca="1" si="477"/>
        <v>0</v>
      </c>
      <c r="U680" s="6">
        <f t="shared" ca="1" si="478"/>
        <v>0</v>
      </c>
      <c r="V680" s="6">
        <f t="shared" ca="1" si="479"/>
        <v>0</v>
      </c>
      <c r="W680" s="6">
        <f t="shared" ca="1" si="480"/>
        <v>0</v>
      </c>
      <c r="X680" s="8">
        <f t="shared" ca="1" si="481"/>
        <v>0</v>
      </c>
      <c r="Y680" s="8">
        <f t="shared" ca="1" si="482"/>
        <v>0</v>
      </c>
      <c r="Z680" s="61" t="e">
        <f ca="1">MATCH(P680,AC670:AC689,0)</f>
        <v>#N/A</v>
      </c>
      <c r="AB680">
        <v>11</v>
      </c>
      <c r="AC680" s="81" t="str">
        <f ca="1">INDEX(P670:P689,MATCH(LARGE(Y670:Y689,AB680),Y670:Y689,0))</f>
        <v>Atlethic Club</v>
      </c>
      <c r="AD680" s="85">
        <f ca="1">LOOKUP(AC680,P670:P689,Q670:Q689)</f>
        <v>0</v>
      </c>
      <c r="AE680" s="6">
        <f ca="1">LOOKUP(AC680,P670:P689,R670:R689)</f>
        <v>0</v>
      </c>
      <c r="AF680" s="6">
        <f ca="1">LOOKUP(AC680,P670:P689,S670:S689)</f>
        <v>0</v>
      </c>
      <c r="AG680" s="6">
        <f ca="1">LOOKUP(AC680,P670:P689,T670:T689)</f>
        <v>0</v>
      </c>
      <c r="AH680" s="6">
        <f ca="1">LOOKUP(AC680,P670:P689,U670:U689)</f>
        <v>0</v>
      </c>
      <c r="AI680" s="6">
        <f ca="1">LOOKUP(AC680,P670:P689,V670:V689)</f>
        <v>0</v>
      </c>
      <c r="AJ680" s="6">
        <f ca="1">LOOKUP(AC680,P670:P689,W670:W689)</f>
        <v>0</v>
      </c>
      <c r="AK680" s="8">
        <f ca="1">LOOKUP(AC680,P670:P689,X670:X689)</f>
        <v>0</v>
      </c>
      <c r="AL680" s="8">
        <f ca="1">LOOKUP(AC680,P670:P689,Y670:Y689)</f>
        <v>0</v>
      </c>
    </row>
    <row r="681" spans="5:38" x14ac:dyDescent="0.25">
      <c r="E681" s="81" t="str">
        <f t="shared" si="483"/>
        <v>R.C.D.Mallorca</v>
      </c>
      <c r="F681" s="85">
        <f ca="1">SUMIF(INDIRECT(F669),'1-Configuracion'!E681,INDIRECT(G669))+SUMIF(INDIRECT(H669),'1-Configuracion'!E681,INDIRECT(I669))</f>
        <v>0</v>
      </c>
      <c r="G681" s="6">
        <f ca="1">SUMIF(INDIRECT(F669),'1-Configuracion'!E681,INDIRECT(J669))+SUMIF(INDIRECT(H669),'1-Configuracion'!E681,INDIRECT(J669))</f>
        <v>0</v>
      </c>
      <c r="H681" s="6">
        <f t="shared" ca="1" si="484"/>
        <v>0</v>
      </c>
      <c r="I681" s="6">
        <f t="shared" ca="1" si="485"/>
        <v>0</v>
      </c>
      <c r="J681" s="6">
        <f t="shared" ca="1" si="486"/>
        <v>0</v>
      </c>
      <c r="K681" s="6">
        <f ca="1">SUMIF(INDIRECT(F669),'1-Configuracion'!E681,INDIRECT(K669))+SUMIF(INDIRECT(H669),'1-Configuracion'!E681,INDIRECT(L669))</f>
        <v>0</v>
      </c>
      <c r="L681" s="6">
        <f ca="1">SUMIF(INDIRECT(F669),'1-Configuracion'!E681,INDIRECT(L669))+SUMIF(INDIRECT(H669),'1-Configuracion'!E681,INDIRECT(K669))</f>
        <v>0</v>
      </c>
      <c r="M681" s="100">
        <f t="shared" ca="1" si="487"/>
        <v>0</v>
      </c>
      <c r="N681" s="56">
        <f t="shared" ca="1" si="488"/>
        <v>0</v>
      </c>
      <c r="P681" s="81" t="str">
        <f t="shared" si="489"/>
        <v>R.C.D.Mallorca</v>
      </c>
      <c r="Q681" s="85">
        <f t="shared" ca="1" si="490"/>
        <v>0</v>
      </c>
      <c r="R681" s="6">
        <f t="shared" ca="1" si="475"/>
        <v>0</v>
      </c>
      <c r="S681" s="6">
        <f t="shared" ca="1" si="476"/>
        <v>0</v>
      </c>
      <c r="T681" s="6">
        <f t="shared" ca="1" si="477"/>
        <v>0</v>
      </c>
      <c r="U681" s="6">
        <f t="shared" ca="1" si="478"/>
        <v>0</v>
      </c>
      <c r="V681" s="6">
        <f t="shared" ca="1" si="479"/>
        <v>0</v>
      </c>
      <c r="W681" s="6">
        <f t="shared" ca="1" si="480"/>
        <v>0</v>
      </c>
      <c r="X681" s="8">
        <f t="shared" ca="1" si="481"/>
        <v>0</v>
      </c>
      <c r="Y681" s="8">
        <f t="shared" ca="1" si="482"/>
        <v>0</v>
      </c>
      <c r="Z681" s="61" t="e">
        <f ca="1">MATCH(P681,AC670:AC689,0)</f>
        <v>#N/A</v>
      </c>
      <c r="AB681">
        <v>12</v>
      </c>
      <c r="AC681" s="81" t="str">
        <f ca="1">INDEX(P670:P689,MATCH(LARGE(Y670:Y689,AB681),Y670:Y689,0))</f>
        <v>Atlethic Club</v>
      </c>
      <c r="AD681" s="85">
        <f ca="1">LOOKUP(AC681,P670:P689,Q670:Q689)</f>
        <v>0</v>
      </c>
      <c r="AE681" s="6">
        <f ca="1">LOOKUP(AC681,P670:P689,R670:R689)</f>
        <v>0</v>
      </c>
      <c r="AF681" s="6">
        <f ca="1">LOOKUP(AC681,P670:P689,S670:S689)</f>
        <v>0</v>
      </c>
      <c r="AG681" s="6">
        <f ca="1">LOOKUP(AC681,P670:P689,T670:T689)</f>
        <v>0</v>
      </c>
      <c r="AH681" s="6">
        <f ca="1">LOOKUP(AC681,P670:P689,U670:U689)</f>
        <v>0</v>
      </c>
      <c r="AI681" s="6">
        <f ca="1">LOOKUP(AC681,P670:P689,V670:V689)</f>
        <v>0</v>
      </c>
      <c r="AJ681" s="6">
        <f ca="1">LOOKUP(AC681,P670:P689,W670:W689)</f>
        <v>0</v>
      </c>
      <c r="AK681" s="8">
        <f ca="1">LOOKUP(AC681,P670:P689,X670:X689)</f>
        <v>0</v>
      </c>
      <c r="AL681" s="8">
        <f ca="1">LOOKUP(AC681,P670:P689,Y670:Y689)</f>
        <v>0</v>
      </c>
    </row>
    <row r="682" spans="5:38" x14ac:dyDescent="0.25">
      <c r="E682" s="81" t="str">
        <f t="shared" si="483"/>
        <v>Rayo Vallecano</v>
      </c>
      <c r="F682" s="85">
        <f ca="1">SUMIF(INDIRECT(F669),'1-Configuracion'!E682,INDIRECT(G669))+SUMIF(INDIRECT(H669),'1-Configuracion'!E682,INDIRECT(I669))</f>
        <v>0</v>
      </c>
      <c r="G682" s="6">
        <f ca="1">SUMIF(INDIRECT(F669),'1-Configuracion'!E682,INDIRECT(J669))+SUMIF(INDIRECT(H669),'1-Configuracion'!E682,INDIRECT(J669))</f>
        <v>0</v>
      </c>
      <c r="H682" s="6">
        <f t="shared" ca="1" si="484"/>
        <v>0</v>
      </c>
      <c r="I682" s="6">
        <f t="shared" ca="1" si="485"/>
        <v>0</v>
      </c>
      <c r="J682" s="6">
        <f t="shared" ca="1" si="486"/>
        <v>0</v>
      </c>
      <c r="K682" s="6">
        <f ca="1">SUMIF(INDIRECT(F669),'1-Configuracion'!E682,INDIRECT(K669))+SUMIF(INDIRECT(H669),'1-Configuracion'!E682,INDIRECT(L669))</f>
        <v>0</v>
      </c>
      <c r="L682" s="6">
        <f ca="1">SUMIF(INDIRECT(F669),'1-Configuracion'!E682,INDIRECT(L669))+SUMIF(INDIRECT(H669),'1-Configuracion'!E682,INDIRECT(K669))</f>
        <v>0</v>
      </c>
      <c r="M682" s="100">
        <f t="shared" ca="1" si="487"/>
        <v>0</v>
      </c>
      <c r="N682" s="56">
        <f t="shared" ca="1" si="488"/>
        <v>0</v>
      </c>
      <c r="P682" s="81" t="str">
        <f t="shared" si="489"/>
        <v>Rayo Vallecano</v>
      </c>
      <c r="Q682" s="85">
        <f t="shared" ca="1" si="490"/>
        <v>0</v>
      </c>
      <c r="R682" s="6">
        <f t="shared" ca="1" si="475"/>
        <v>0</v>
      </c>
      <c r="S682" s="6">
        <f t="shared" ca="1" si="476"/>
        <v>0</v>
      </c>
      <c r="T682" s="6">
        <f t="shared" ca="1" si="477"/>
        <v>0</v>
      </c>
      <c r="U682" s="6">
        <f t="shared" ca="1" si="478"/>
        <v>0</v>
      </c>
      <c r="V682" s="6">
        <f t="shared" ca="1" si="479"/>
        <v>0</v>
      </c>
      <c r="W682" s="6">
        <f t="shared" ca="1" si="480"/>
        <v>0</v>
      </c>
      <c r="X682" s="8">
        <f t="shared" ca="1" si="481"/>
        <v>0</v>
      </c>
      <c r="Y682" s="8">
        <f t="shared" ca="1" si="482"/>
        <v>0</v>
      </c>
      <c r="Z682" s="61" t="e">
        <f ca="1">MATCH(P682,AC670:AC689,0)</f>
        <v>#N/A</v>
      </c>
      <c r="AB682">
        <v>13</v>
      </c>
      <c r="AC682" s="81" t="str">
        <f ca="1">INDEX(P670:P689,MATCH(LARGE(Y670:Y689,AB682),Y670:Y689,0))</f>
        <v>Atlethic Club</v>
      </c>
      <c r="AD682" s="85">
        <f ca="1">LOOKUP(AC682,P670:P689,Q670:Q689)</f>
        <v>0</v>
      </c>
      <c r="AE682" s="6">
        <f ca="1">LOOKUP(AC682,P670:P689,R670:R689)</f>
        <v>0</v>
      </c>
      <c r="AF682" s="6">
        <f ca="1">LOOKUP(AC682,P670:P689,S670:S689)</f>
        <v>0</v>
      </c>
      <c r="AG682" s="6">
        <f ca="1">LOOKUP(AC682,P670:P689,T670:T689)</f>
        <v>0</v>
      </c>
      <c r="AH682" s="6">
        <f ca="1">LOOKUP(AC682,P670:P689,U670:U689)</f>
        <v>0</v>
      </c>
      <c r="AI682" s="6">
        <f ca="1">LOOKUP(AC682,P670:P689,V670:V689)</f>
        <v>0</v>
      </c>
      <c r="AJ682" s="6">
        <f ca="1">LOOKUP(AC682,P670:P689,W670:W689)</f>
        <v>0</v>
      </c>
      <c r="AK682" s="8">
        <f ca="1">LOOKUP(AC682,P670:P689,X670:X689)</f>
        <v>0</v>
      </c>
      <c r="AL682" s="8">
        <f ca="1">LOOKUP(AC682,P670:P689,Y670:Y689)</f>
        <v>0</v>
      </c>
    </row>
    <row r="683" spans="5:38" x14ac:dyDescent="0.25">
      <c r="E683" s="81" t="str">
        <f t="shared" si="483"/>
        <v>Real Betis Balompié</v>
      </c>
      <c r="F683" s="85">
        <f ca="1">SUMIF(INDIRECT(F669),'1-Configuracion'!E683,INDIRECT(G669))+SUMIF(INDIRECT(H669),'1-Configuracion'!E683,INDIRECT(I669))</f>
        <v>0</v>
      </c>
      <c r="G683" s="6">
        <f ca="1">SUMIF(INDIRECT(F669),'1-Configuracion'!E683,INDIRECT(J669))+SUMIF(INDIRECT(H669),'1-Configuracion'!E683,INDIRECT(J669))</f>
        <v>0</v>
      </c>
      <c r="H683" s="6">
        <f t="shared" ca="1" si="484"/>
        <v>0</v>
      </c>
      <c r="I683" s="6">
        <f t="shared" ca="1" si="485"/>
        <v>0</v>
      </c>
      <c r="J683" s="6">
        <f t="shared" ca="1" si="486"/>
        <v>0</v>
      </c>
      <c r="K683" s="6">
        <f ca="1">SUMIF(INDIRECT(F669),'1-Configuracion'!E683,INDIRECT(K669))+SUMIF(INDIRECT(H669),'1-Configuracion'!E683,INDIRECT(L669))</f>
        <v>0</v>
      </c>
      <c r="L683" s="6">
        <f ca="1">SUMIF(INDIRECT(F669),'1-Configuracion'!E683,INDIRECT(L669))+SUMIF(INDIRECT(H669),'1-Configuracion'!E683,INDIRECT(K669))</f>
        <v>0</v>
      </c>
      <c r="M683" s="100">
        <f t="shared" ca="1" si="487"/>
        <v>0</v>
      </c>
      <c r="N683" s="56">
        <f t="shared" ca="1" si="488"/>
        <v>0</v>
      </c>
      <c r="P683" s="81" t="str">
        <f t="shared" si="489"/>
        <v>Real Betis Balompié</v>
      </c>
      <c r="Q683" s="85">
        <f t="shared" ca="1" si="490"/>
        <v>0</v>
      </c>
      <c r="R683" s="6">
        <f t="shared" ca="1" si="475"/>
        <v>0</v>
      </c>
      <c r="S683" s="6">
        <f t="shared" ca="1" si="476"/>
        <v>0</v>
      </c>
      <c r="T683" s="6">
        <f t="shared" ca="1" si="477"/>
        <v>0</v>
      </c>
      <c r="U683" s="6">
        <f t="shared" ca="1" si="478"/>
        <v>0</v>
      </c>
      <c r="V683" s="6">
        <f t="shared" ca="1" si="479"/>
        <v>0</v>
      </c>
      <c r="W683" s="6">
        <f t="shared" ca="1" si="480"/>
        <v>0</v>
      </c>
      <c r="X683" s="8">
        <f t="shared" ca="1" si="481"/>
        <v>0</v>
      </c>
      <c r="Y683" s="8">
        <f t="shared" ca="1" si="482"/>
        <v>0</v>
      </c>
      <c r="Z683" s="61" t="e">
        <f ca="1">MATCH(P683,AC670:AC689,0)</f>
        <v>#N/A</v>
      </c>
      <c r="AB683">
        <v>14</v>
      </c>
      <c r="AC683" s="81" t="str">
        <f ca="1">INDEX(P670:P689,MATCH(LARGE(Y670:Y689,AB683),Y670:Y689,0))</f>
        <v>Atlethic Club</v>
      </c>
      <c r="AD683" s="85">
        <f ca="1">LOOKUP(AC683,P670:P689,Q670:Q689)</f>
        <v>0</v>
      </c>
      <c r="AE683" s="6">
        <f ca="1">LOOKUP(AC683,P670:P689,R670:R689)</f>
        <v>0</v>
      </c>
      <c r="AF683" s="6">
        <f ca="1">LOOKUP(AC683,P670:P689,S670:S689)</f>
        <v>0</v>
      </c>
      <c r="AG683" s="6">
        <f ca="1">LOOKUP(AC683,P670:P689,T670:T689)</f>
        <v>0</v>
      </c>
      <c r="AH683" s="6">
        <f ca="1">LOOKUP(AC683,P670:P689,U670:U689)</f>
        <v>0</v>
      </c>
      <c r="AI683" s="6">
        <f ca="1">LOOKUP(AC683,P670:P689,V670:V689)</f>
        <v>0</v>
      </c>
      <c r="AJ683" s="6">
        <f ca="1">LOOKUP(AC683,P670:P689,W670:W689)</f>
        <v>0</v>
      </c>
      <c r="AK683" s="8">
        <f ca="1">LOOKUP(AC683,P670:P689,X670:X689)</f>
        <v>0</v>
      </c>
      <c r="AL683" s="8">
        <f ca="1">LOOKUP(AC683,P670:P689,Y670:Y689)</f>
        <v>0</v>
      </c>
    </row>
    <row r="684" spans="5:38" x14ac:dyDescent="0.25">
      <c r="E684" s="81" t="str">
        <f t="shared" si="483"/>
        <v>Real Madrid</v>
      </c>
      <c r="F684" s="85">
        <f ca="1">SUMIF(INDIRECT(F669),'1-Configuracion'!E684,INDIRECT(G669))+SUMIF(INDIRECT(H669),'1-Configuracion'!E684,INDIRECT(I669))</f>
        <v>0</v>
      </c>
      <c r="G684" s="6">
        <f ca="1">SUMIF(INDIRECT(F669),'1-Configuracion'!E684,INDIRECT(J669))+SUMIF(INDIRECT(H669),'1-Configuracion'!E684,INDIRECT(J669))</f>
        <v>0</v>
      </c>
      <c r="H684" s="6">
        <f t="shared" ca="1" si="484"/>
        <v>0</v>
      </c>
      <c r="I684" s="6">
        <f t="shared" ca="1" si="485"/>
        <v>0</v>
      </c>
      <c r="J684" s="6">
        <f t="shared" ca="1" si="486"/>
        <v>0</v>
      </c>
      <c r="K684" s="6">
        <f ca="1">SUMIF(INDIRECT(F669),'1-Configuracion'!E684,INDIRECT(K669))+SUMIF(INDIRECT(H669),'1-Configuracion'!E684,INDIRECT(L669))</f>
        <v>0</v>
      </c>
      <c r="L684" s="6">
        <f ca="1">SUMIF(INDIRECT(F669),'1-Configuracion'!E684,INDIRECT(L669))+SUMIF(INDIRECT(H669),'1-Configuracion'!E684,INDIRECT(K669))</f>
        <v>0</v>
      </c>
      <c r="M684" s="100">
        <f t="shared" ca="1" si="487"/>
        <v>0</v>
      </c>
      <c r="N684" s="56">
        <f t="shared" ca="1" si="488"/>
        <v>0</v>
      </c>
      <c r="P684" s="81" t="str">
        <f t="shared" si="489"/>
        <v>Real Madrid</v>
      </c>
      <c r="Q684" s="85">
        <f t="shared" ca="1" si="490"/>
        <v>0</v>
      </c>
      <c r="R684" s="6">
        <f t="shared" ca="1" si="475"/>
        <v>0</v>
      </c>
      <c r="S684" s="6">
        <f t="shared" ca="1" si="476"/>
        <v>0</v>
      </c>
      <c r="T684" s="6">
        <f t="shared" ca="1" si="477"/>
        <v>0</v>
      </c>
      <c r="U684" s="6">
        <f t="shared" ca="1" si="478"/>
        <v>0</v>
      </c>
      <c r="V684" s="6">
        <f t="shared" ca="1" si="479"/>
        <v>0</v>
      </c>
      <c r="W684" s="6">
        <f t="shared" ca="1" si="480"/>
        <v>0</v>
      </c>
      <c r="X684" s="8">
        <f t="shared" ca="1" si="481"/>
        <v>0</v>
      </c>
      <c r="Y684" s="8">
        <f t="shared" ca="1" si="482"/>
        <v>0</v>
      </c>
      <c r="Z684" s="61" t="e">
        <f ca="1">MATCH(P684,AC670:AC689,0)</f>
        <v>#N/A</v>
      </c>
      <c r="AB684">
        <v>15</v>
      </c>
      <c r="AC684" s="81" t="str">
        <f ca="1">INDEX(P670:P689,MATCH(LARGE(Y670:Y689,AB684),Y670:Y689,0))</f>
        <v>Atlethic Club</v>
      </c>
      <c r="AD684" s="85">
        <f ca="1">LOOKUP(AC684,P670:P689,Q670:Q689)</f>
        <v>0</v>
      </c>
      <c r="AE684" s="6">
        <f ca="1">LOOKUP(AC684,P670:P689,R670:R689)</f>
        <v>0</v>
      </c>
      <c r="AF684" s="6">
        <f ca="1">LOOKUP(AC684,P670:P689,S670:S689)</f>
        <v>0</v>
      </c>
      <c r="AG684" s="6">
        <f ca="1">LOOKUP(AC684,P670:P689,T670:T689)</f>
        <v>0</v>
      </c>
      <c r="AH684" s="6">
        <f ca="1">LOOKUP(AC684,P670:P689,U670:U689)</f>
        <v>0</v>
      </c>
      <c r="AI684" s="6">
        <f ca="1">LOOKUP(AC684,P670:P689,V670:V689)</f>
        <v>0</v>
      </c>
      <c r="AJ684" s="6">
        <f ca="1">LOOKUP(AC684,P670:P689,W670:W689)</f>
        <v>0</v>
      </c>
      <c r="AK684" s="8">
        <f ca="1">LOOKUP(AC684,P670:P689,X670:X689)</f>
        <v>0</v>
      </c>
      <c r="AL684" s="8">
        <f ca="1">LOOKUP(AC684,P670:P689,Y670:Y689)</f>
        <v>0</v>
      </c>
    </row>
    <row r="685" spans="5:38" x14ac:dyDescent="0.25">
      <c r="E685" s="81" t="str">
        <f t="shared" si="483"/>
        <v>Real Sociedad</v>
      </c>
      <c r="F685" s="85">
        <f ca="1">SUMIF(INDIRECT(F669),'1-Configuracion'!E685,INDIRECT(G669))+SUMIF(INDIRECT(H669),'1-Configuracion'!E685,INDIRECT(I669))</f>
        <v>0</v>
      </c>
      <c r="G685" s="6">
        <f ca="1">SUMIF(INDIRECT(F669),'1-Configuracion'!E685,INDIRECT(J669))+SUMIF(INDIRECT(H669),'1-Configuracion'!E685,INDIRECT(J669))</f>
        <v>0</v>
      </c>
      <c r="H685" s="6">
        <f t="shared" ca="1" si="484"/>
        <v>0</v>
      </c>
      <c r="I685" s="6">
        <f t="shared" ca="1" si="485"/>
        <v>0</v>
      </c>
      <c r="J685" s="6">
        <f t="shared" ca="1" si="486"/>
        <v>0</v>
      </c>
      <c r="K685" s="6">
        <f ca="1">SUMIF(INDIRECT(F669),'1-Configuracion'!E685,INDIRECT(K669))+SUMIF(INDIRECT(H669),'1-Configuracion'!E685,INDIRECT(L669))</f>
        <v>0</v>
      </c>
      <c r="L685" s="6">
        <f ca="1">SUMIF(INDIRECT(F669),'1-Configuracion'!E685,INDIRECT(L669))+SUMIF(INDIRECT(H669),'1-Configuracion'!E685,INDIRECT(K669))</f>
        <v>0</v>
      </c>
      <c r="M685" s="100">
        <f t="shared" ca="1" si="487"/>
        <v>0</v>
      </c>
      <c r="N685" s="56">
        <f t="shared" ca="1" si="488"/>
        <v>0</v>
      </c>
      <c r="P685" s="81" t="str">
        <f t="shared" si="489"/>
        <v>Real Sociedad</v>
      </c>
      <c r="Q685" s="85">
        <f t="shared" ca="1" si="490"/>
        <v>0</v>
      </c>
      <c r="R685" s="6">
        <f t="shared" ca="1" si="475"/>
        <v>0</v>
      </c>
      <c r="S685" s="6">
        <f t="shared" ca="1" si="476"/>
        <v>0</v>
      </c>
      <c r="T685" s="6">
        <f t="shared" ca="1" si="477"/>
        <v>0</v>
      </c>
      <c r="U685" s="6">
        <f t="shared" ca="1" si="478"/>
        <v>0</v>
      </c>
      <c r="V685" s="6">
        <f t="shared" ca="1" si="479"/>
        <v>0</v>
      </c>
      <c r="W685" s="6">
        <f t="shared" ca="1" si="480"/>
        <v>0</v>
      </c>
      <c r="X685" s="8">
        <f t="shared" ca="1" si="481"/>
        <v>0</v>
      </c>
      <c r="Y685" s="8">
        <f t="shared" ca="1" si="482"/>
        <v>0</v>
      </c>
      <c r="Z685" s="61" t="e">
        <f ca="1">MATCH(P685,AC670:AC689,0)</f>
        <v>#N/A</v>
      </c>
      <c r="AB685">
        <v>16</v>
      </c>
      <c r="AC685" s="81" t="str">
        <f ca="1">INDEX(P670:P689,MATCH(LARGE(Y670:Y689,AB685),Y670:Y689,0))</f>
        <v>Atlethic Club</v>
      </c>
      <c r="AD685" s="85">
        <f ca="1">LOOKUP(AC685,P670:P689,Q670:Q689)</f>
        <v>0</v>
      </c>
      <c r="AE685" s="6">
        <f ca="1">LOOKUP(AC685,P670:P689,R670:R689)</f>
        <v>0</v>
      </c>
      <c r="AF685" s="6">
        <f ca="1">LOOKUP(AC685,P670:P689,S670:S689)</f>
        <v>0</v>
      </c>
      <c r="AG685" s="6">
        <f ca="1">LOOKUP(AC685,P670:P689,T670:T689)</f>
        <v>0</v>
      </c>
      <c r="AH685" s="6">
        <f ca="1">LOOKUP(AC685,P670:P689,U670:U689)</f>
        <v>0</v>
      </c>
      <c r="AI685" s="6">
        <f ca="1">LOOKUP(AC685,P670:P689,V670:V689)</f>
        <v>0</v>
      </c>
      <c r="AJ685" s="6">
        <f ca="1">LOOKUP(AC685,P670:P689,W670:W689)</f>
        <v>0</v>
      </c>
      <c r="AK685" s="8">
        <f ca="1">LOOKUP(AC685,P670:P689,X670:X689)</f>
        <v>0</v>
      </c>
      <c r="AL685" s="8">
        <f ca="1">LOOKUP(AC685,P670:P689,Y670:Y689)</f>
        <v>0</v>
      </c>
    </row>
    <row r="686" spans="5:38" x14ac:dyDescent="0.25">
      <c r="E686" s="81" t="str">
        <f t="shared" si="483"/>
        <v>Real Valladolid</v>
      </c>
      <c r="F686" s="85">
        <f ca="1">SUMIF(INDIRECT(F669),'1-Configuracion'!E686,INDIRECT(G669))+SUMIF(INDIRECT(H669),'1-Configuracion'!E686,INDIRECT(I669))</f>
        <v>0</v>
      </c>
      <c r="G686" s="6">
        <f ca="1">SUMIF(INDIRECT(F669),'1-Configuracion'!E686,INDIRECT(J669))+SUMIF(INDIRECT(H669),'1-Configuracion'!E686,INDIRECT(J669))</f>
        <v>0</v>
      </c>
      <c r="H686" s="6">
        <f t="shared" ca="1" si="484"/>
        <v>0</v>
      </c>
      <c r="I686" s="6">
        <f t="shared" ca="1" si="485"/>
        <v>0</v>
      </c>
      <c r="J686" s="6">
        <f t="shared" ca="1" si="486"/>
        <v>0</v>
      </c>
      <c r="K686" s="6">
        <f ca="1">SUMIF(INDIRECT(F669),'1-Configuracion'!E686,INDIRECT(K669))+SUMIF(INDIRECT(H669),'1-Configuracion'!E686,INDIRECT(L669))</f>
        <v>0</v>
      </c>
      <c r="L686" s="6">
        <f ca="1">SUMIF(INDIRECT(F669),'1-Configuracion'!E686,INDIRECT(L669))+SUMIF(INDIRECT(H669),'1-Configuracion'!E686,INDIRECT(K669))</f>
        <v>0</v>
      </c>
      <c r="M686" s="100">
        <f t="shared" ca="1" si="487"/>
        <v>0</v>
      </c>
      <c r="N686" s="56">
        <f t="shared" ca="1" si="488"/>
        <v>0</v>
      </c>
      <c r="P686" s="81" t="str">
        <f t="shared" si="489"/>
        <v>Real Valladolid</v>
      </c>
      <c r="Q686" s="85">
        <f t="shared" ca="1" si="490"/>
        <v>0</v>
      </c>
      <c r="R686" s="6">
        <f t="shared" ca="1" si="475"/>
        <v>0</v>
      </c>
      <c r="S686" s="6">
        <f t="shared" ca="1" si="476"/>
        <v>0</v>
      </c>
      <c r="T686" s="6">
        <f t="shared" ca="1" si="477"/>
        <v>0</v>
      </c>
      <c r="U686" s="6">
        <f t="shared" ca="1" si="478"/>
        <v>0</v>
      </c>
      <c r="V686" s="6">
        <f t="shared" ca="1" si="479"/>
        <v>0</v>
      </c>
      <c r="W686" s="6">
        <f t="shared" ca="1" si="480"/>
        <v>0</v>
      </c>
      <c r="X686" s="8">
        <f t="shared" ca="1" si="481"/>
        <v>0</v>
      </c>
      <c r="Y686" s="8">
        <f t="shared" ca="1" si="482"/>
        <v>0</v>
      </c>
      <c r="Z686" s="61" t="e">
        <f ca="1">MATCH(P686,AC670:AC689,0)</f>
        <v>#N/A</v>
      </c>
      <c r="AB686">
        <v>17</v>
      </c>
      <c r="AC686" s="81" t="str">
        <f ca="1">INDEX(P670:P689,MATCH(LARGE(Y670:Y689,AB686),Y670:Y689,0))</f>
        <v>Atlethic Club</v>
      </c>
      <c r="AD686" s="85">
        <f ca="1">LOOKUP(AC686,P670:P689,Q670:Q689)</f>
        <v>0</v>
      </c>
      <c r="AE686" s="6">
        <f ca="1">LOOKUP(AC686,P670:P689,R670:R689)</f>
        <v>0</v>
      </c>
      <c r="AF686" s="6">
        <f ca="1">LOOKUP(AC686,P670:P689,S670:S689)</f>
        <v>0</v>
      </c>
      <c r="AG686" s="6">
        <f ca="1">LOOKUP(AC686,P670:P689,T670:T689)</f>
        <v>0</v>
      </c>
      <c r="AH686" s="6">
        <f ca="1">LOOKUP(AC686,P670:P689,U670:U689)</f>
        <v>0</v>
      </c>
      <c r="AI686" s="6">
        <f ca="1">LOOKUP(AC686,P670:P689,V670:V689)</f>
        <v>0</v>
      </c>
      <c r="AJ686" s="6">
        <f ca="1">LOOKUP(AC686,P670:P689,W670:W689)</f>
        <v>0</v>
      </c>
      <c r="AK686" s="8">
        <f ca="1">LOOKUP(AC686,P670:P689,X670:X689)</f>
        <v>0</v>
      </c>
      <c r="AL686" s="8">
        <f ca="1">LOOKUP(AC686,P670:P689,Y670:Y689)</f>
        <v>0</v>
      </c>
    </row>
    <row r="687" spans="5:38" x14ac:dyDescent="0.25">
      <c r="E687" s="81" t="str">
        <f t="shared" si="483"/>
        <v>Real Zaragoza</v>
      </c>
      <c r="F687" s="85">
        <f ca="1">SUMIF(INDIRECT(F669),'1-Configuracion'!E687,INDIRECT(G669))+SUMIF(INDIRECT(H669),'1-Configuracion'!E687,INDIRECT(I669))</f>
        <v>0</v>
      </c>
      <c r="G687" s="6">
        <f ca="1">SUMIF(INDIRECT(F669),'1-Configuracion'!E687,INDIRECT(J669))+SUMIF(INDIRECT(H669),'1-Configuracion'!E687,INDIRECT(J669))</f>
        <v>0</v>
      </c>
      <c r="H687" s="6">
        <f t="shared" ca="1" si="484"/>
        <v>0</v>
      </c>
      <c r="I687" s="6">
        <f t="shared" ca="1" si="485"/>
        <v>0</v>
      </c>
      <c r="J687" s="6">
        <f t="shared" ca="1" si="486"/>
        <v>0</v>
      </c>
      <c r="K687" s="6">
        <f ca="1">SUMIF(INDIRECT(F669),'1-Configuracion'!E687,INDIRECT(K669))+SUMIF(INDIRECT(H669),'1-Configuracion'!E687,INDIRECT(L669))</f>
        <v>0</v>
      </c>
      <c r="L687" s="6">
        <f ca="1">SUMIF(INDIRECT(F669),'1-Configuracion'!E687,INDIRECT(L669))+SUMIF(INDIRECT(H669),'1-Configuracion'!E687,INDIRECT(K669))</f>
        <v>0</v>
      </c>
      <c r="M687" s="100">
        <f t="shared" ca="1" si="487"/>
        <v>0</v>
      </c>
      <c r="N687" s="56">
        <f t="shared" ca="1" si="488"/>
        <v>0</v>
      </c>
      <c r="P687" s="81" t="str">
        <f t="shared" si="489"/>
        <v>Real Zaragoza</v>
      </c>
      <c r="Q687" s="85">
        <f t="shared" ca="1" si="490"/>
        <v>0</v>
      </c>
      <c r="R687" s="6">
        <f t="shared" ca="1" si="475"/>
        <v>0</v>
      </c>
      <c r="S687" s="6">
        <f t="shared" ca="1" si="476"/>
        <v>0</v>
      </c>
      <c r="T687" s="6">
        <f t="shared" ca="1" si="477"/>
        <v>0</v>
      </c>
      <c r="U687" s="6">
        <f t="shared" ca="1" si="478"/>
        <v>0</v>
      </c>
      <c r="V687" s="6">
        <f t="shared" ca="1" si="479"/>
        <v>0</v>
      </c>
      <c r="W687" s="6">
        <f t="shared" ca="1" si="480"/>
        <v>0</v>
      </c>
      <c r="X687" s="8">
        <f t="shared" ca="1" si="481"/>
        <v>0</v>
      </c>
      <c r="Y687" s="8">
        <f t="shared" ca="1" si="482"/>
        <v>0</v>
      </c>
      <c r="Z687" s="61" t="e">
        <f ca="1">MATCH(P687,AC670:AC689,0)</f>
        <v>#N/A</v>
      </c>
      <c r="AB687">
        <v>18</v>
      </c>
      <c r="AC687" s="81" t="str">
        <f ca="1">INDEX(P670:P689,MATCH(LARGE(Y670:Y689,AB687),Y670:Y689,0))</f>
        <v>Atlethic Club</v>
      </c>
      <c r="AD687" s="85">
        <f ca="1">LOOKUP(AC687,P670:P689,Q670:Q689)</f>
        <v>0</v>
      </c>
      <c r="AE687" s="6">
        <f ca="1">LOOKUP(AC687,P670:P689,R670:R689)</f>
        <v>0</v>
      </c>
      <c r="AF687" s="6">
        <f ca="1">LOOKUP(AC687,P670:P689,S670:S689)</f>
        <v>0</v>
      </c>
      <c r="AG687" s="6">
        <f ca="1">LOOKUP(AC687,P670:P689,T670:T689)</f>
        <v>0</v>
      </c>
      <c r="AH687" s="6">
        <f ca="1">LOOKUP(AC687,P670:P689,U670:U689)</f>
        <v>0</v>
      </c>
      <c r="AI687" s="6">
        <f ca="1">LOOKUP(AC687,P670:P689,V670:V689)</f>
        <v>0</v>
      </c>
      <c r="AJ687" s="6">
        <f ca="1">LOOKUP(AC687,P670:P689,W670:W689)</f>
        <v>0</v>
      </c>
      <c r="AK687" s="8">
        <f ca="1">LOOKUP(AC687,P670:P689,X670:X689)</f>
        <v>0</v>
      </c>
      <c r="AL687" s="8">
        <f ca="1">LOOKUP(AC687,P670:P689,Y670:Y689)</f>
        <v>0</v>
      </c>
    </row>
    <row r="688" spans="5:38" x14ac:dyDescent="0.25">
      <c r="E688" s="81" t="str">
        <f t="shared" si="483"/>
        <v>Sevilla F.C.</v>
      </c>
      <c r="F688" s="85">
        <f ca="1">SUMIF(INDIRECT(F669),'1-Configuracion'!E688,INDIRECT(G669))+SUMIF(INDIRECT(H669),'1-Configuracion'!E688,INDIRECT(I669))</f>
        <v>0</v>
      </c>
      <c r="G688" s="6">
        <f ca="1">SUMIF(INDIRECT(F669),'1-Configuracion'!E688,INDIRECT(J669))+SUMIF(INDIRECT(H669),'1-Configuracion'!E688,INDIRECT(J669))</f>
        <v>0</v>
      </c>
      <c r="H688" s="6">
        <f t="shared" ca="1" si="484"/>
        <v>0</v>
      </c>
      <c r="I688" s="6">
        <f t="shared" ca="1" si="485"/>
        <v>0</v>
      </c>
      <c r="J688" s="6">
        <f t="shared" ca="1" si="486"/>
        <v>0</v>
      </c>
      <c r="K688" s="6">
        <f ca="1">SUMIF(INDIRECT(F669),'1-Configuracion'!E688,INDIRECT(K669))+SUMIF(INDIRECT(H669),'1-Configuracion'!E688,INDIRECT(L669))</f>
        <v>0</v>
      </c>
      <c r="L688" s="6">
        <f ca="1">SUMIF(INDIRECT(F669),'1-Configuracion'!E688,INDIRECT(L669))+SUMIF(INDIRECT(H669),'1-Configuracion'!E688,INDIRECT(K669))</f>
        <v>0</v>
      </c>
      <c r="M688" s="100">
        <f t="shared" ca="1" si="487"/>
        <v>0</v>
      </c>
      <c r="N688" s="56">
        <f t="shared" ca="1" si="488"/>
        <v>0</v>
      </c>
      <c r="P688" s="81" t="str">
        <f t="shared" si="489"/>
        <v>Sevilla F.C.</v>
      </c>
      <c r="Q688" s="85">
        <f t="shared" ca="1" si="490"/>
        <v>0</v>
      </c>
      <c r="R688" s="6">
        <f t="shared" ca="1" si="475"/>
        <v>0</v>
      </c>
      <c r="S688" s="6">
        <f t="shared" ca="1" si="476"/>
        <v>0</v>
      </c>
      <c r="T688" s="6">
        <f t="shared" ca="1" si="477"/>
        <v>0</v>
      </c>
      <c r="U688" s="6">
        <f t="shared" ca="1" si="478"/>
        <v>0</v>
      </c>
      <c r="V688" s="6">
        <f t="shared" ca="1" si="479"/>
        <v>0</v>
      </c>
      <c r="W688" s="6">
        <f t="shared" ca="1" si="480"/>
        <v>0</v>
      </c>
      <c r="X688" s="8">
        <f t="shared" ca="1" si="481"/>
        <v>0</v>
      </c>
      <c r="Y688" s="8">
        <f t="shared" ca="1" si="482"/>
        <v>0</v>
      </c>
      <c r="Z688" s="61" t="e">
        <f ca="1">MATCH(P688,AC670:AC689,0)</f>
        <v>#N/A</v>
      </c>
      <c r="AB688">
        <v>19</v>
      </c>
      <c r="AC688" s="81" t="str">
        <f ca="1">INDEX(P670:P689,MATCH(LARGE(Y670:Y689,AB688),Y670:Y689,0))</f>
        <v>Atlethic Club</v>
      </c>
      <c r="AD688" s="85">
        <f ca="1">LOOKUP(AC688,P670:P689,Q670:Q689)</f>
        <v>0</v>
      </c>
      <c r="AE688" s="6">
        <f ca="1">LOOKUP(AC688,P670:P689,R670:R689)</f>
        <v>0</v>
      </c>
      <c r="AF688" s="6">
        <f ca="1">LOOKUP(AC688,P670:P689,S670:S689)</f>
        <v>0</v>
      </c>
      <c r="AG688" s="6">
        <f ca="1">LOOKUP(AC688,P670:P689,T670:T689)</f>
        <v>0</v>
      </c>
      <c r="AH688" s="6">
        <f ca="1">LOOKUP(AC688,P670:P689,U670:U689)</f>
        <v>0</v>
      </c>
      <c r="AI688" s="6">
        <f ca="1">LOOKUP(AC688,P670:P689,V670:V689)</f>
        <v>0</v>
      </c>
      <c r="AJ688" s="6">
        <f ca="1">LOOKUP(AC688,P670:P689,W670:W689)</f>
        <v>0</v>
      </c>
      <c r="AK688" s="8">
        <f ca="1">LOOKUP(AC688,P670:P689,X670:X689)</f>
        <v>0</v>
      </c>
      <c r="AL688" s="8">
        <f ca="1">LOOKUP(AC688,P670:P689,Y670:Y689)</f>
        <v>0</v>
      </c>
    </row>
    <row r="689" spans="5:38" ht="15.75" thickBot="1" x14ac:dyDescent="0.3">
      <c r="E689" s="82" t="str">
        <f t="shared" si="483"/>
        <v>Valencia C.F.</v>
      </c>
      <c r="F689" s="86">
        <f ca="1">SUMIF(INDIRECT(F669),'1-Configuracion'!E689,INDIRECT(G669))+SUMIF(INDIRECT(H669),'1-Configuracion'!E689,INDIRECT(I669))</f>
        <v>0</v>
      </c>
      <c r="G689" s="34">
        <f ca="1">SUMIF(INDIRECT(F669),'1-Configuracion'!E689,INDIRECT(J669))+SUMIF(INDIRECT(H669),'1-Configuracion'!E689,INDIRECT(J669))</f>
        <v>0</v>
      </c>
      <c r="H689" s="34">
        <f t="shared" ca="1" si="484"/>
        <v>0</v>
      </c>
      <c r="I689" s="34">
        <f t="shared" ca="1" si="485"/>
        <v>0</v>
      </c>
      <c r="J689" s="34">
        <f t="shared" ca="1" si="486"/>
        <v>0</v>
      </c>
      <c r="K689" s="34">
        <f ca="1">SUMIF(INDIRECT(F669),'1-Configuracion'!E689,INDIRECT(K669))+SUMIF(INDIRECT(H669),'1-Configuracion'!E689,INDIRECT(L669))</f>
        <v>0</v>
      </c>
      <c r="L689" s="34">
        <f ca="1">SUMIF(INDIRECT(F669),'1-Configuracion'!E689,INDIRECT(L669))+SUMIF(INDIRECT(H669),'1-Configuracion'!E689,INDIRECT(K669))</f>
        <v>0</v>
      </c>
      <c r="M689" s="101">
        <f t="shared" ca="1" si="487"/>
        <v>0</v>
      </c>
      <c r="N689" s="57">
        <f t="shared" ca="1" si="488"/>
        <v>0</v>
      </c>
      <c r="P689" s="82" t="str">
        <f t="shared" si="489"/>
        <v>Valencia C.F.</v>
      </c>
      <c r="Q689" s="86">
        <f t="shared" ca="1" si="490"/>
        <v>0</v>
      </c>
      <c r="R689" s="34">
        <f t="shared" ca="1" si="475"/>
        <v>0</v>
      </c>
      <c r="S689" s="34">
        <f t="shared" ca="1" si="476"/>
        <v>0</v>
      </c>
      <c r="T689" s="34">
        <f t="shared" ca="1" si="477"/>
        <v>0</v>
      </c>
      <c r="U689" s="34">
        <f t="shared" ca="1" si="478"/>
        <v>0</v>
      </c>
      <c r="V689" s="34">
        <f t="shared" ca="1" si="479"/>
        <v>0</v>
      </c>
      <c r="W689" s="34">
        <f t="shared" ca="1" si="480"/>
        <v>0</v>
      </c>
      <c r="X689" s="37">
        <f t="shared" ca="1" si="481"/>
        <v>0</v>
      </c>
      <c r="Y689" s="37">
        <f t="shared" ca="1" si="482"/>
        <v>0</v>
      </c>
      <c r="Z689" s="61" t="e">
        <f ca="1">MATCH(P689,AC670:AC689,0)</f>
        <v>#N/A</v>
      </c>
      <c r="AB689">
        <v>20</v>
      </c>
      <c r="AC689" s="82" t="str">
        <f ca="1">INDEX(P670:P689,MATCH(LARGE(Y670:Y689,AB689),Y670:Y689,0))</f>
        <v>Atlethic Club</v>
      </c>
      <c r="AD689" s="86">
        <f ca="1">LOOKUP(AC689,P670:P689,Q670:Q689)</f>
        <v>0</v>
      </c>
      <c r="AE689" s="34">
        <f ca="1">LOOKUP(AC689,P670:P689,R670:R689)</f>
        <v>0</v>
      </c>
      <c r="AF689" s="34">
        <f ca="1">LOOKUP(AC689,P670:P689,S670:S689)</f>
        <v>0</v>
      </c>
      <c r="AG689" s="34">
        <f ca="1">LOOKUP(AC689,P670:P689,T670:T689)</f>
        <v>0</v>
      </c>
      <c r="AH689" s="34">
        <f ca="1">LOOKUP(AC689,P670:P689,U670:U689)</f>
        <v>0</v>
      </c>
      <c r="AI689" s="34">
        <f ca="1">LOOKUP(AC689,P670:P689,V670:V689)</f>
        <v>0</v>
      </c>
      <c r="AJ689" s="34">
        <f ca="1">LOOKUP(AC689,P670:P689,W670:W689)</f>
        <v>0</v>
      </c>
      <c r="AK689" s="37">
        <f ca="1">LOOKUP(AC689,P670:P689,X670:X689)</f>
        <v>0</v>
      </c>
      <c r="AL689" s="37">
        <f ca="1">LOOKUP(AC689,P670:P689,Y670:Y689)</f>
        <v>0</v>
      </c>
    </row>
    <row r="690" spans="5:38" ht="15.75" thickBot="1" x14ac:dyDescent="0.3"/>
    <row r="691" spans="5:38" ht="15.75" thickBot="1" x14ac:dyDescent="0.3">
      <c r="E691" s="88">
        <v>31</v>
      </c>
      <c r="F691" s="95" t="s">
        <v>21</v>
      </c>
      <c r="G691" s="95" t="s">
        <v>22</v>
      </c>
      <c r="H691" s="95" t="s">
        <v>23</v>
      </c>
      <c r="I691" s="95" t="s">
        <v>24</v>
      </c>
      <c r="J691" s="95" t="s">
        <v>25</v>
      </c>
      <c r="K691" s="95" t="s">
        <v>26</v>
      </c>
      <c r="L691" s="95" t="s">
        <v>27</v>
      </c>
      <c r="M691" s="96" t="s">
        <v>135</v>
      </c>
      <c r="N691" s="98" t="s">
        <v>136</v>
      </c>
      <c r="P691" s="88">
        <f>E691</f>
        <v>31</v>
      </c>
      <c r="Q691" s="89" t="s">
        <v>21</v>
      </c>
      <c r="R691" s="87" t="s">
        <v>22</v>
      </c>
      <c r="S691" s="83" t="s">
        <v>23</v>
      </c>
      <c r="T691" s="83" t="s">
        <v>24</v>
      </c>
      <c r="U691" s="83" t="s">
        <v>25</v>
      </c>
      <c r="V691" s="83" t="s">
        <v>26</v>
      </c>
      <c r="W691" s="83" t="s">
        <v>27</v>
      </c>
      <c r="X691" s="84" t="s">
        <v>135</v>
      </c>
      <c r="Y691" s="84" t="s">
        <v>136</v>
      </c>
      <c r="AC691" s="88">
        <f>P691</f>
        <v>31</v>
      </c>
      <c r="AD691" s="89" t="s">
        <v>21</v>
      </c>
      <c r="AE691" s="87" t="s">
        <v>22</v>
      </c>
      <c r="AF691" s="83" t="s">
        <v>23</v>
      </c>
      <c r="AG691" s="83" t="s">
        <v>24</v>
      </c>
      <c r="AH691" s="83" t="s">
        <v>25</v>
      </c>
      <c r="AI691" s="83" t="s">
        <v>26</v>
      </c>
      <c r="AJ691" s="83" t="s">
        <v>27</v>
      </c>
      <c r="AK691" s="84" t="s">
        <v>135</v>
      </c>
      <c r="AL691" s="84" t="s">
        <v>136</v>
      </c>
    </row>
    <row r="692" spans="5:38" ht="15.75" thickBot="1" x14ac:dyDescent="0.3">
      <c r="E692" s="91"/>
      <c r="F692" s="93" t="str">
        <f>'1-Rangos'!C31</f>
        <v>'1-Jornadas'!AP92:AP101</v>
      </c>
      <c r="G692" s="93" t="str">
        <f>'1-Rangos'!D31</f>
        <v>'1-Jornadas'!AN92:AN101</v>
      </c>
      <c r="H692" s="93" t="str">
        <f>'1-Rangos'!E31</f>
        <v>'1-Jornadas'!AS92:AS101</v>
      </c>
      <c r="I692" s="93" t="str">
        <f>'1-Rangos'!F31</f>
        <v>'1-Jornadas'!AU92:AU101</v>
      </c>
      <c r="J692" s="93" t="str">
        <f>'1-Rangos'!G31</f>
        <v>'1-Jornadas'!AM92:AM101</v>
      </c>
      <c r="K692" s="93" t="str">
        <f>'1-Rangos'!H31</f>
        <v>'1-Jornadas'!AQ92:AQ101</v>
      </c>
      <c r="L692" s="93" t="str">
        <f>'1-Rangos'!I31</f>
        <v>'1-Jornadas'!AR92:AR101</v>
      </c>
      <c r="M692" s="91"/>
      <c r="N692" s="91"/>
    </row>
    <row r="693" spans="5:38" x14ac:dyDescent="0.25">
      <c r="E693" s="81" t="str">
        <f>E670</f>
        <v>Atlethic Club</v>
      </c>
      <c r="F693" s="97">
        <f ca="1">SUMIF(INDIRECT(F692),'1-Configuracion'!E693,INDIRECT(G692))+SUMIF(INDIRECT(H692),'1-Configuracion'!E693,INDIRECT(I692))</f>
        <v>0</v>
      </c>
      <c r="G693" s="94">
        <f ca="1">SUMIF(INDIRECT(F692),'1-Configuracion'!E693,INDIRECT(J692))+SUMIF(INDIRECT(H692),'1-Configuracion'!E693,INDIRECT(J692))</f>
        <v>0</v>
      </c>
      <c r="H693" s="94">
        <f ca="1">IF(G693&gt;0,IF(F693=3,1,0),0)</f>
        <v>0</v>
      </c>
      <c r="I693" s="94">
        <f ca="1">IF(G693&gt;0,IF(F693=1,1,0),0)</f>
        <v>0</v>
      </c>
      <c r="J693" s="94">
        <f ca="1">IF(G693&gt;0,IF(F693=0,1,0),0)</f>
        <v>0</v>
      </c>
      <c r="K693" s="94">
        <f ca="1">SUMIF(INDIRECT(F692),'1-Configuracion'!E693,INDIRECT(K692))+SUMIF(INDIRECT(H692),'1-Configuracion'!E693,INDIRECT(L692))</f>
        <v>0</v>
      </c>
      <c r="L693" s="94">
        <f ca="1">SUMIF(INDIRECT(F692),'1-Configuracion'!E693,INDIRECT(L692))+SUMIF(INDIRECT(H692),'1-Configuracion'!E693,INDIRECT(K692))</f>
        <v>0</v>
      </c>
      <c r="M693" s="99">
        <f ca="1">K693-L693</f>
        <v>0</v>
      </c>
      <c r="N693" s="102">
        <f ca="1">F693*1000+M693*100+K693</f>
        <v>0</v>
      </c>
      <c r="P693" s="81" t="str">
        <f>E693</f>
        <v>Atlethic Club</v>
      </c>
      <c r="Q693" s="85">
        <f ca="1">F693+Q670</f>
        <v>0</v>
      </c>
      <c r="R693" s="6">
        <f t="shared" ref="R693:R712" ca="1" si="491">G693+R670</f>
        <v>0</v>
      </c>
      <c r="S693" s="6">
        <f t="shared" ref="S693:S712" ca="1" si="492">H693+S670</f>
        <v>0</v>
      </c>
      <c r="T693" s="6">
        <f t="shared" ref="T693:T712" ca="1" si="493">I693+T670</f>
        <v>0</v>
      </c>
      <c r="U693" s="6">
        <f t="shared" ref="U693:U712" ca="1" si="494">J693+U670</f>
        <v>0</v>
      </c>
      <c r="V693" s="6">
        <f t="shared" ref="V693:V712" ca="1" si="495">K693+V670</f>
        <v>0</v>
      </c>
      <c r="W693" s="6">
        <f t="shared" ref="W693:W712" ca="1" si="496">L693+W670</f>
        <v>0</v>
      </c>
      <c r="X693" s="8">
        <f t="shared" ref="X693:X712" ca="1" si="497">M693+X670</f>
        <v>0</v>
      </c>
      <c r="Y693" s="8">
        <f t="shared" ref="Y693:Y712" ca="1" si="498">N693+Y670</f>
        <v>0</v>
      </c>
      <c r="Z693" s="61">
        <f ca="1">MATCH(P693,AC693:AC712,0)</f>
        <v>1</v>
      </c>
      <c r="AB693">
        <v>1</v>
      </c>
      <c r="AC693" s="81" t="str">
        <f ca="1">INDEX(P693:P712,MATCH(LARGE(Y693:Y712,AB693),Y693:Y712,0))</f>
        <v>Atlethic Club</v>
      </c>
      <c r="AD693" s="85">
        <f ca="1">LOOKUP(AC693,P693:P712,Q693:Q712)</f>
        <v>0</v>
      </c>
      <c r="AE693" s="6">
        <f ca="1">LOOKUP(AC693,P693:P712,R693:R712)</f>
        <v>0</v>
      </c>
      <c r="AF693" s="6">
        <f ca="1">LOOKUP(AC693,P693:P712,S693:S712)</f>
        <v>0</v>
      </c>
      <c r="AG693" s="6">
        <f ca="1">LOOKUP(AC693,P693:P712,T693:T712)</f>
        <v>0</v>
      </c>
      <c r="AH693" s="6">
        <f ca="1">LOOKUP(AC693,P693:P712,U693:U712)</f>
        <v>0</v>
      </c>
      <c r="AI693" s="6">
        <f ca="1">LOOKUP(AC693,P693:P712,V693:V712)</f>
        <v>0</v>
      </c>
      <c r="AJ693" s="6">
        <f ca="1">LOOKUP(AC693,P693:P712,W693:W712)</f>
        <v>0</v>
      </c>
      <c r="AK693" s="8">
        <f ca="1">LOOKUP(AC693,P693:P712,X693:X712)</f>
        <v>0</v>
      </c>
      <c r="AL693" s="8">
        <f ca="1">LOOKUP(AC693,P693:P712,Y693:Y712)</f>
        <v>0</v>
      </c>
    </row>
    <row r="694" spans="5:38" x14ac:dyDescent="0.25">
      <c r="E694" s="81" t="str">
        <f t="shared" ref="E694:E712" si="499">E671</f>
        <v>Atlético Madrid</v>
      </c>
      <c r="F694" s="85">
        <f ca="1">SUMIF(INDIRECT(F692),'1-Configuracion'!E694,INDIRECT(G692))+SUMIF(INDIRECT(H692),'1-Configuracion'!E694,INDIRECT(I692))</f>
        <v>0</v>
      </c>
      <c r="G694" s="6">
        <f ca="1">SUMIF(INDIRECT(F692),'1-Configuracion'!E694,INDIRECT(J692))+SUMIF(INDIRECT(H692),'1-Configuracion'!E694,INDIRECT(J692))</f>
        <v>0</v>
      </c>
      <c r="H694" s="6">
        <f t="shared" ref="H694:H712" ca="1" si="500">IF(G694&gt;0,IF(F694=3,1,0),0)</f>
        <v>0</v>
      </c>
      <c r="I694" s="6">
        <f t="shared" ref="I694:I712" ca="1" si="501">IF(G694&gt;0,IF(F694=1,1,0),0)</f>
        <v>0</v>
      </c>
      <c r="J694" s="6">
        <f t="shared" ref="J694:J712" ca="1" si="502">IF(G694&gt;0,IF(F694=0,1,0),0)</f>
        <v>0</v>
      </c>
      <c r="K694" s="6">
        <f ca="1">SUMIF(INDIRECT(F692),'1-Configuracion'!E694,INDIRECT(K692))+SUMIF(INDIRECT(H692),'1-Configuracion'!E694,INDIRECT(L692))</f>
        <v>0</v>
      </c>
      <c r="L694" s="6">
        <f ca="1">SUMIF(INDIRECT(F692),'1-Configuracion'!E694,INDIRECT(L692))+SUMIF(INDIRECT(H692),'1-Configuracion'!E694,INDIRECT(K692))</f>
        <v>0</v>
      </c>
      <c r="M694" s="100">
        <f t="shared" ref="M694:M712" ca="1" si="503">K694-L694</f>
        <v>0</v>
      </c>
      <c r="N694" s="56">
        <f t="shared" ref="N694:N712" ca="1" si="504">F694*1000+M694*100+K694</f>
        <v>0</v>
      </c>
      <c r="P694" s="81" t="str">
        <f t="shared" ref="P694:P712" si="505">E694</f>
        <v>Atlético Madrid</v>
      </c>
      <c r="Q694" s="85">
        <f t="shared" ref="Q694:Q712" ca="1" si="506">F694+Q671</f>
        <v>0</v>
      </c>
      <c r="R694" s="6">
        <f t="shared" ca="1" si="491"/>
        <v>0</v>
      </c>
      <c r="S694" s="6">
        <f t="shared" ca="1" si="492"/>
        <v>0</v>
      </c>
      <c r="T694" s="6">
        <f t="shared" ca="1" si="493"/>
        <v>0</v>
      </c>
      <c r="U694" s="6">
        <f t="shared" ca="1" si="494"/>
        <v>0</v>
      </c>
      <c r="V694" s="6">
        <f t="shared" ca="1" si="495"/>
        <v>0</v>
      </c>
      <c r="W694" s="6">
        <f t="shared" ca="1" si="496"/>
        <v>0</v>
      </c>
      <c r="X694" s="8">
        <f t="shared" ca="1" si="497"/>
        <v>0</v>
      </c>
      <c r="Y694" s="8">
        <f t="shared" ca="1" si="498"/>
        <v>0</v>
      </c>
      <c r="Z694" s="61" t="e">
        <f ca="1">MATCH(P694,AC693:AC712,0)</f>
        <v>#N/A</v>
      </c>
      <c r="AB694">
        <v>2</v>
      </c>
      <c r="AC694" s="81" t="str">
        <f ca="1">INDEX(P693:P712,MATCH(LARGE(Y693:Y712,AB694),Y693:Y712,0))</f>
        <v>Atlethic Club</v>
      </c>
      <c r="AD694" s="85">
        <f ca="1">LOOKUP(AC694,P693:P712,Q693:Q712)</f>
        <v>0</v>
      </c>
      <c r="AE694" s="6">
        <f ca="1">LOOKUP(AC694,P693:P712,R693:R712)</f>
        <v>0</v>
      </c>
      <c r="AF694" s="6">
        <f ca="1">LOOKUP(AC694,P693:P712,S693:S712)</f>
        <v>0</v>
      </c>
      <c r="AG694" s="6">
        <f ca="1">LOOKUP(AC694,P693:P712,T693:T712)</f>
        <v>0</v>
      </c>
      <c r="AH694" s="6">
        <f ca="1">LOOKUP(AC694,P693:P712,U693:U712)</f>
        <v>0</v>
      </c>
      <c r="AI694" s="6">
        <f ca="1">LOOKUP(AC694,P693:P712,V693:V712)</f>
        <v>0</v>
      </c>
      <c r="AJ694" s="6">
        <f ca="1">LOOKUP(AC694,P693:P712,W693:W712)</f>
        <v>0</v>
      </c>
      <c r="AK694" s="8">
        <f ca="1">LOOKUP(AC694,P693:P712,X693:X712)</f>
        <v>0</v>
      </c>
      <c r="AL694" s="8">
        <f ca="1">LOOKUP(AC694,P693:P712,Y693:Y712)</f>
        <v>0</v>
      </c>
    </row>
    <row r="695" spans="5:38" x14ac:dyDescent="0.25">
      <c r="E695" s="81" t="str">
        <f t="shared" si="499"/>
        <v>C.A. Osasuna</v>
      </c>
      <c r="F695" s="85">
        <f ca="1">SUMIF(INDIRECT(F692),'1-Configuracion'!E695,INDIRECT(G692))+SUMIF(INDIRECT(H692),'1-Configuracion'!E695,INDIRECT(I692))</f>
        <v>0</v>
      </c>
      <c r="G695" s="6">
        <f ca="1">SUMIF(INDIRECT(F692),'1-Configuracion'!E695,INDIRECT(J692))+SUMIF(INDIRECT(H692),'1-Configuracion'!E695,INDIRECT(J692))</f>
        <v>0</v>
      </c>
      <c r="H695" s="6">
        <f t="shared" ca="1" si="500"/>
        <v>0</v>
      </c>
      <c r="I695" s="6">
        <f t="shared" ca="1" si="501"/>
        <v>0</v>
      </c>
      <c r="J695" s="6">
        <f t="shared" ca="1" si="502"/>
        <v>0</v>
      </c>
      <c r="K695" s="6">
        <f ca="1">SUMIF(INDIRECT(F692),'1-Configuracion'!E695,INDIRECT(K692))+SUMIF(INDIRECT(H692),'1-Configuracion'!E695,INDIRECT(L692))</f>
        <v>0</v>
      </c>
      <c r="L695" s="6">
        <f ca="1">SUMIF(INDIRECT(F692),'1-Configuracion'!E695,INDIRECT(L692))+SUMIF(INDIRECT(H692),'1-Configuracion'!E695,INDIRECT(K692))</f>
        <v>0</v>
      </c>
      <c r="M695" s="100">
        <f t="shared" ca="1" si="503"/>
        <v>0</v>
      </c>
      <c r="N695" s="56">
        <f t="shared" ca="1" si="504"/>
        <v>0</v>
      </c>
      <c r="P695" s="81" t="str">
        <f t="shared" si="505"/>
        <v>C.A. Osasuna</v>
      </c>
      <c r="Q695" s="85">
        <f t="shared" ca="1" si="506"/>
        <v>0</v>
      </c>
      <c r="R695" s="6">
        <f t="shared" ca="1" si="491"/>
        <v>0</v>
      </c>
      <c r="S695" s="6">
        <f t="shared" ca="1" si="492"/>
        <v>0</v>
      </c>
      <c r="T695" s="6">
        <f t="shared" ca="1" si="493"/>
        <v>0</v>
      </c>
      <c r="U695" s="6">
        <f t="shared" ca="1" si="494"/>
        <v>0</v>
      </c>
      <c r="V695" s="6">
        <f t="shared" ca="1" si="495"/>
        <v>0</v>
      </c>
      <c r="W695" s="6">
        <f t="shared" ca="1" si="496"/>
        <v>0</v>
      </c>
      <c r="X695" s="8">
        <f t="shared" ca="1" si="497"/>
        <v>0</v>
      </c>
      <c r="Y695" s="8">
        <f t="shared" ca="1" si="498"/>
        <v>0</v>
      </c>
      <c r="Z695" s="61" t="e">
        <f ca="1">MATCH(P695,AC693:AC712,0)</f>
        <v>#N/A</v>
      </c>
      <c r="AB695">
        <v>3</v>
      </c>
      <c r="AC695" s="81" t="str">
        <f ca="1">INDEX(P693:P712,MATCH(LARGE(Y693:Y712,AB695),Y693:Y712,0))</f>
        <v>Atlethic Club</v>
      </c>
      <c r="AD695" s="85">
        <f ca="1">LOOKUP(AC695,P693:P712,Q693:Q712)</f>
        <v>0</v>
      </c>
      <c r="AE695" s="6">
        <f ca="1">LOOKUP(AC695,P693:P712,R693:R712)</f>
        <v>0</v>
      </c>
      <c r="AF695" s="6">
        <f ca="1">LOOKUP(AC695,P693:P712,S693:S712)</f>
        <v>0</v>
      </c>
      <c r="AG695" s="6">
        <f ca="1">LOOKUP(AC695,P693:P712,T693:T712)</f>
        <v>0</v>
      </c>
      <c r="AH695" s="6">
        <f ca="1">LOOKUP(AC695,P693:P712,U693:U712)</f>
        <v>0</v>
      </c>
      <c r="AI695" s="6">
        <f ca="1">LOOKUP(AC695,P693:P712,V693:V712)</f>
        <v>0</v>
      </c>
      <c r="AJ695" s="6">
        <f ca="1">LOOKUP(AC695,P693:P712,W693:W712)</f>
        <v>0</v>
      </c>
      <c r="AK695" s="8">
        <f ca="1">LOOKUP(AC695,P693:P712,X693:X712)</f>
        <v>0</v>
      </c>
      <c r="AL695" s="8">
        <f ca="1">LOOKUP(AC695,P693:P712,Y693:Y712)</f>
        <v>0</v>
      </c>
    </row>
    <row r="696" spans="5:38" x14ac:dyDescent="0.25">
      <c r="E696" s="81" t="str">
        <f t="shared" si="499"/>
        <v>Celta de Vigo</v>
      </c>
      <c r="F696" s="85">
        <f ca="1">SUMIF(INDIRECT(F692),'1-Configuracion'!E696,INDIRECT(G692))+SUMIF(INDIRECT(H692),'1-Configuracion'!E696,INDIRECT(I692))</f>
        <v>0</v>
      </c>
      <c r="G696" s="6">
        <f ca="1">SUMIF(INDIRECT(F692),'1-Configuracion'!E696,INDIRECT(J692))+SUMIF(INDIRECT(H692),'1-Configuracion'!E696,INDIRECT(J692))</f>
        <v>0</v>
      </c>
      <c r="H696" s="6">
        <f t="shared" ca="1" si="500"/>
        <v>0</v>
      </c>
      <c r="I696" s="6">
        <f t="shared" ca="1" si="501"/>
        <v>0</v>
      </c>
      <c r="J696" s="6">
        <f t="shared" ca="1" si="502"/>
        <v>0</v>
      </c>
      <c r="K696" s="6">
        <f ca="1">SUMIF(INDIRECT(F692),'1-Configuracion'!E696,INDIRECT(K692))+SUMIF(INDIRECT(H692),'1-Configuracion'!E696,INDIRECT(L692))</f>
        <v>0</v>
      </c>
      <c r="L696" s="6">
        <f ca="1">SUMIF(INDIRECT(F692),'1-Configuracion'!E696,INDIRECT(L692))+SUMIF(INDIRECT(H692),'1-Configuracion'!E696,INDIRECT(K692))</f>
        <v>0</v>
      </c>
      <c r="M696" s="100">
        <f t="shared" ca="1" si="503"/>
        <v>0</v>
      </c>
      <c r="N696" s="56">
        <f t="shared" ca="1" si="504"/>
        <v>0</v>
      </c>
      <c r="P696" s="81" t="str">
        <f t="shared" si="505"/>
        <v>Celta de Vigo</v>
      </c>
      <c r="Q696" s="85">
        <f t="shared" ca="1" si="506"/>
        <v>0</v>
      </c>
      <c r="R696" s="6">
        <f t="shared" ca="1" si="491"/>
        <v>0</v>
      </c>
      <c r="S696" s="6">
        <f t="shared" ca="1" si="492"/>
        <v>0</v>
      </c>
      <c r="T696" s="6">
        <f t="shared" ca="1" si="493"/>
        <v>0</v>
      </c>
      <c r="U696" s="6">
        <f t="shared" ca="1" si="494"/>
        <v>0</v>
      </c>
      <c r="V696" s="6">
        <f t="shared" ca="1" si="495"/>
        <v>0</v>
      </c>
      <c r="W696" s="6">
        <f t="shared" ca="1" si="496"/>
        <v>0</v>
      </c>
      <c r="X696" s="8">
        <f t="shared" ca="1" si="497"/>
        <v>0</v>
      </c>
      <c r="Y696" s="8">
        <f t="shared" ca="1" si="498"/>
        <v>0</v>
      </c>
      <c r="Z696" s="61" t="e">
        <f ca="1">MATCH(P696,AC693:AC712,0)</f>
        <v>#N/A</v>
      </c>
      <c r="AB696">
        <v>4</v>
      </c>
      <c r="AC696" s="81" t="str">
        <f ca="1">INDEX(P693:P712,MATCH(LARGE(Y693:Y712,AB696),Y693:Y712,0))</f>
        <v>Atlethic Club</v>
      </c>
      <c r="AD696" s="85">
        <f ca="1">LOOKUP(AC696,P693:P712,Q693:Q712)</f>
        <v>0</v>
      </c>
      <c r="AE696" s="6">
        <f ca="1">LOOKUP(AC696,P693:P712,R693:R712)</f>
        <v>0</v>
      </c>
      <c r="AF696" s="6">
        <f ca="1">LOOKUP(AC696,P693:P712,S693:S712)</f>
        <v>0</v>
      </c>
      <c r="AG696" s="6">
        <f ca="1">LOOKUP(AC696,P693:P712,T693:T712)</f>
        <v>0</v>
      </c>
      <c r="AH696" s="6">
        <f ca="1">LOOKUP(AC696,P693:P712,U693:U712)</f>
        <v>0</v>
      </c>
      <c r="AI696" s="6">
        <f ca="1">LOOKUP(AC696,P693:P712,V693:V712)</f>
        <v>0</v>
      </c>
      <c r="AJ696" s="6">
        <f ca="1">LOOKUP(AC696,P693:P712,W693:W712)</f>
        <v>0</v>
      </c>
      <c r="AK696" s="8">
        <f ca="1">LOOKUP(AC696,P693:P712,X693:X712)</f>
        <v>0</v>
      </c>
      <c r="AL696" s="8">
        <f ca="1">LOOKUP(AC696,P693:P712,Y693:Y712)</f>
        <v>0</v>
      </c>
    </row>
    <row r="697" spans="5:38" x14ac:dyDescent="0.25">
      <c r="E697" s="81" t="str">
        <f t="shared" si="499"/>
        <v>Deportivo de la Coruña</v>
      </c>
      <c r="F697" s="85">
        <f ca="1">SUMIF(INDIRECT(F692),'1-Configuracion'!E697,INDIRECT(G692))+SUMIF(INDIRECT(H692),'1-Configuracion'!E697,INDIRECT(I692))</f>
        <v>0</v>
      </c>
      <c r="G697" s="6">
        <f ca="1">SUMIF(INDIRECT(F692),'1-Configuracion'!E697,INDIRECT(J692))+SUMIF(INDIRECT(H692),'1-Configuracion'!E697,INDIRECT(J692))</f>
        <v>0</v>
      </c>
      <c r="H697" s="6">
        <f t="shared" ca="1" si="500"/>
        <v>0</v>
      </c>
      <c r="I697" s="6">
        <f t="shared" ca="1" si="501"/>
        <v>0</v>
      </c>
      <c r="J697" s="6">
        <f t="shared" ca="1" si="502"/>
        <v>0</v>
      </c>
      <c r="K697" s="6">
        <f ca="1">SUMIF(INDIRECT(F692),'1-Configuracion'!E697,INDIRECT(K692))+SUMIF(INDIRECT(H692),'1-Configuracion'!E697,INDIRECT(L692))</f>
        <v>0</v>
      </c>
      <c r="L697" s="6">
        <f ca="1">SUMIF(INDIRECT(F692),'1-Configuracion'!E697,INDIRECT(L692))+SUMIF(INDIRECT(H692),'1-Configuracion'!E697,INDIRECT(K692))</f>
        <v>0</v>
      </c>
      <c r="M697" s="100">
        <f t="shared" ca="1" si="503"/>
        <v>0</v>
      </c>
      <c r="N697" s="56">
        <f t="shared" ca="1" si="504"/>
        <v>0</v>
      </c>
      <c r="P697" s="81" t="str">
        <f t="shared" si="505"/>
        <v>Deportivo de la Coruña</v>
      </c>
      <c r="Q697" s="85">
        <f t="shared" ca="1" si="506"/>
        <v>0</v>
      </c>
      <c r="R697" s="6">
        <f t="shared" ca="1" si="491"/>
        <v>0</v>
      </c>
      <c r="S697" s="6">
        <f t="shared" ca="1" si="492"/>
        <v>0</v>
      </c>
      <c r="T697" s="6">
        <f t="shared" ca="1" si="493"/>
        <v>0</v>
      </c>
      <c r="U697" s="6">
        <f t="shared" ca="1" si="494"/>
        <v>0</v>
      </c>
      <c r="V697" s="6">
        <f t="shared" ca="1" si="495"/>
        <v>0</v>
      </c>
      <c r="W697" s="6">
        <f t="shared" ca="1" si="496"/>
        <v>0</v>
      </c>
      <c r="X697" s="8">
        <f t="shared" ca="1" si="497"/>
        <v>0</v>
      </c>
      <c r="Y697" s="8">
        <f t="shared" ca="1" si="498"/>
        <v>0</v>
      </c>
      <c r="Z697" s="61" t="e">
        <f ca="1">MATCH(P697,AC693:AC712,0)</f>
        <v>#N/A</v>
      </c>
      <c r="AB697">
        <v>5</v>
      </c>
      <c r="AC697" s="81" t="str">
        <f ca="1">INDEX(P693:P712,MATCH(LARGE(Y693:Y712,AB697),Y693:Y712,0))</f>
        <v>Atlethic Club</v>
      </c>
      <c r="AD697" s="85">
        <f ca="1">LOOKUP(AC697,P693:P712,Q693:Q712)</f>
        <v>0</v>
      </c>
      <c r="AE697" s="6">
        <f ca="1">LOOKUP(AC697,P693:P712,R693:R712)</f>
        <v>0</v>
      </c>
      <c r="AF697" s="6">
        <f ca="1">LOOKUP(AC697,P693:P712,S693:S712)</f>
        <v>0</v>
      </c>
      <c r="AG697" s="6">
        <f ca="1">LOOKUP(AC697,P693:P712,T693:T712)</f>
        <v>0</v>
      </c>
      <c r="AH697" s="6">
        <f ca="1">LOOKUP(AC697,P693:P712,U693:U712)</f>
        <v>0</v>
      </c>
      <c r="AI697" s="6">
        <f ca="1">LOOKUP(AC697,P693:P712,V693:V712)</f>
        <v>0</v>
      </c>
      <c r="AJ697" s="6">
        <f ca="1">LOOKUP(AC697,P693:P712,W693:W712)</f>
        <v>0</v>
      </c>
      <c r="AK697" s="8">
        <f ca="1">LOOKUP(AC697,P693:P712,X693:X712)</f>
        <v>0</v>
      </c>
      <c r="AL697" s="8">
        <f ca="1">LOOKUP(AC697,P693:P712,Y693:Y712)</f>
        <v>0</v>
      </c>
    </row>
    <row r="698" spans="5:38" x14ac:dyDescent="0.25">
      <c r="E698" s="81" t="str">
        <f t="shared" si="499"/>
        <v>F.C. Barcelona</v>
      </c>
      <c r="F698" s="85">
        <f ca="1">SUMIF(INDIRECT(F692),'1-Configuracion'!E698,INDIRECT(G692))+SUMIF(INDIRECT(H692),'1-Configuracion'!E698,INDIRECT(I692))</f>
        <v>0</v>
      </c>
      <c r="G698" s="6">
        <f ca="1">SUMIF(INDIRECT(F692),'1-Configuracion'!E698,INDIRECT(J692))+SUMIF(INDIRECT(H692),'1-Configuracion'!E698,INDIRECT(J692))</f>
        <v>0</v>
      </c>
      <c r="H698" s="6">
        <f t="shared" ca="1" si="500"/>
        <v>0</v>
      </c>
      <c r="I698" s="6">
        <f t="shared" ca="1" si="501"/>
        <v>0</v>
      </c>
      <c r="J698" s="6">
        <f t="shared" ca="1" si="502"/>
        <v>0</v>
      </c>
      <c r="K698" s="6">
        <f ca="1">SUMIF(INDIRECT(F692),'1-Configuracion'!E698,INDIRECT(K692))+SUMIF(INDIRECT(H692),'1-Configuracion'!E698,INDIRECT(L692))</f>
        <v>0</v>
      </c>
      <c r="L698" s="6">
        <f ca="1">SUMIF(INDIRECT(F692),'1-Configuracion'!E698,INDIRECT(L692))+SUMIF(INDIRECT(H692),'1-Configuracion'!E698,INDIRECT(K692))</f>
        <v>0</v>
      </c>
      <c r="M698" s="100">
        <f t="shared" ca="1" si="503"/>
        <v>0</v>
      </c>
      <c r="N698" s="56">
        <f t="shared" ca="1" si="504"/>
        <v>0</v>
      </c>
      <c r="P698" s="81" t="str">
        <f t="shared" si="505"/>
        <v>F.C. Barcelona</v>
      </c>
      <c r="Q698" s="85">
        <f t="shared" ca="1" si="506"/>
        <v>0</v>
      </c>
      <c r="R698" s="6">
        <f t="shared" ca="1" si="491"/>
        <v>0</v>
      </c>
      <c r="S698" s="6">
        <f t="shared" ca="1" si="492"/>
        <v>0</v>
      </c>
      <c r="T698" s="6">
        <f t="shared" ca="1" si="493"/>
        <v>0</v>
      </c>
      <c r="U698" s="6">
        <f t="shared" ca="1" si="494"/>
        <v>0</v>
      </c>
      <c r="V698" s="6">
        <f t="shared" ca="1" si="495"/>
        <v>0</v>
      </c>
      <c r="W698" s="6">
        <f t="shared" ca="1" si="496"/>
        <v>0</v>
      </c>
      <c r="X698" s="8">
        <f t="shared" ca="1" si="497"/>
        <v>0</v>
      </c>
      <c r="Y698" s="8">
        <f t="shared" ca="1" si="498"/>
        <v>0</v>
      </c>
      <c r="Z698" s="61" t="e">
        <f ca="1">MATCH(P698,AC693:AC712,0)</f>
        <v>#N/A</v>
      </c>
      <c r="AB698">
        <v>6</v>
      </c>
      <c r="AC698" s="81" t="str">
        <f ca="1">INDEX(P693:P712,MATCH(LARGE(Y693:Y712,AB698),Y693:Y712,0))</f>
        <v>Atlethic Club</v>
      </c>
      <c r="AD698" s="85">
        <f ca="1">LOOKUP(AC698,P693:P712,Q693:Q712)</f>
        <v>0</v>
      </c>
      <c r="AE698" s="6">
        <f ca="1">LOOKUP(AC698,P693:P712,R693:R712)</f>
        <v>0</v>
      </c>
      <c r="AF698" s="6">
        <f ca="1">LOOKUP(AC698,P693:P712,S693:S712)</f>
        <v>0</v>
      </c>
      <c r="AG698" s="6">
        <f ca="1">LOOKUP(AC698,P693:P712,T693:T712)</f>
        <v>0</v>
      </c>
      <c r="AH698" s="6">
        <f ca="1">LOOKUP(AC698,P693:P712,U693:U712)</f>
        <v>0</v>
      </c>
      <c r="AI698" s="6">
        <f ca="1">LOOKUP(AC698,P693:P712,V693:V712)</f>
        <v>0</v>
      </c>
      <c r="AJ698" s="6">
        <f ca="1">LOOKUP(AC698,P693:P712,W693:W712)</f>
        <v>0</v>
      </c>
      <c r="AK698" s="8">
        <f ca="1">LOOKUP(AC698,P693:P712,X693:X712)</f>
        <v>0</v>
      </c>
      <c r="AL698" s="8">
        <f ca="1">LOOKUP(AC698,P693:P712,Y693:Y712)</f>
        <v>0</v>
      </c>
    </row>
    <row r="699" spans="5:38" x14ac:dyDescent="0.25">
      <c r="E699" s="81" t="str">
        <f t="shared" si="499"/>
        <v>Getafe C.F.</v>
      </c>
      <c r="F699" s="85">
        <f ca="1">SUMIF(INDIRECT(F692),'1-Configuracion'!E699,INDIRECT(G692))+SUMIF(INDIRECT(H692),'1-Configuracion'!E699,INDIRECT(I692))</f>
        <v>0</v>
      </c>
      <c r="G699" s="6">
        <f ca="1">SUMIF(INDIRECT(F692),'1-Configuracion'!E699,INDIRECT(J692))+SUMIF(INDIRECT(H692),'1-Configuracion'!E699,INDIRECT(J692))</f>
        <v>0</v>
      </c>
      <c r="H699" s="6">
        <f t="shared" ca="1" si="500"/>
        <v>0</v>
      </c>
      <c r="I699" s="6">
        <f t="shared" ca="1" si="501"/>
        <v>0</v>
      </c>
      <c r="J699" s="6">
        <f t="shared" ca="1" si="502"/>
        <v>0</v>
      </c>
      <c r="K699" s="6">
        <f ca="1">SUMIF(INDIRECT(F692),'1-Configuracion'!E699,INDIRECT(K692))+SUMIF(INDIRECT(H692),'1-Configuracion'!E699,INDIRECT(L692))</f>
        <v>0</v>
      </c>
      <c r="L699" s="6">
        <f ca="1">SUMIF(INDIRECT(F692),'1-Configuracion'!E699,INDIRECT(L692))+SUMIF(INDIRECT(H692),'1-Configuracion'!E699,INDIRECT(K692))</f>
        <v>0</v>
      </c>
      <c r="M699" s="100">
        <f t="shared" ca="1" si="503"/>
        <v>0</v>
      </c>
      <c r="N699" s="56">
        <f t="shared" ca="1" si="504"/>
        <v>0</v>
      </c>
      <c r="P699" s="81" t="str">
        <f t="shared" si="505"/>
        <v>Getafe C.F.</v>
      </c>
      <c r="Q699" s="85">
        <f t="shared" ca="1" si="506"/>
        <v>0</v>
      </c>
      <c r="R699" s="6">
        <f t="shared" ca="1" si="491"/>
        <v>0</v>
      </c>
      <c r="S699" s="6">
        <f t="shared" ca="1" si="492"/>
        <v>0</v>
      </c>
      <c r="T699" s="6">
        <f t="shared" ca="1" si="493"/>
        <v>0</v>
      </c>
      <c r="U699" s="6">
        <f t="shared" ca="1" si="494"/>
        <v>0</v>
      </c>
      <c r="V699" s="6">
        <f t="shared" ca="1" si="495"/>
        <v>0</v>
      </c>
      <c r="W699" s="6">
        <f t="shared" ca="1" si="496"/>
        <v>0</v>
      </c>
      <c r="X699" s="8">
        <f t="shared" ca="1" si="497"/>
        <v>0</v>
      </c>
      <c r="Y699" s="8">
        <f t="shared" ca="1" si="498"/>
        <v>0</v>
      </c>
      <c r="Z699" s="61" t="e">
        <f ca="1">MATCH(P699,AC693:AC712,0)</f>
        <v>#N/A</v>
      </c>
      <c r="AB699">
        <v>7</v>
      </c>
      <c r="AC699" s="81" t="str">
        <f ca="1">INDEX(P693:P712,MATCH(LARGE(Y693:Y712,AB699),Y693:Y712,0))</f>
        <v>Atlethic Club</v>
      </c>
      <c r="AD699" s="85">
        <f ca="1">LOOKUP(AC699,P693:P712,Q693:Q712)</f>
        <v>0</v>
      </c>
      <c r="AE699" s="6">
        <f ca="1">LOOKUP(AC699,P693:P712,R693:R712)</f>
        <v>0</v>
      </c>
      <c r="AF699" s="6">
        <f ca="1">LOOKUP(AC699,P693:P712,S693:S712)</f>
        <v>0</v>
      </c>
      <c r="AG699" s="6">
        <f ca="1">LOOKUP(AC699,P693:P712,T693:T712)</f>
        <v>0</v>
      </c>
      <c r="AH699" s="6">
        <f ca="1">LOOKUP(AC699,P693:P712,U693:U712)</f>
        <v>0</v>
      </c>
      <c r="AI699" s="6">
        <f ca="1">LOOKUP(AC699,P693:P712,V693:V712)</f>
        <v>0</v>
      </c>
      <c r="AJ699" s="6">
        <f ca="1">LOOKUP(AC699,P693:P712,W693:W712)</f>
        <v>0</v>
      </c>
      <c r="AK699" s="8">
        <f ca="1">LOOKUP(AC699,P693:P712,X693:X712)</f>
        <v>0</v>
      </c>
      <c r="AL699" s="8">
        <f ca="1">LOOKUP(AC699,P693:P712,Y693:Y712)</f>
        <v>0</v>
      </c>
    </row>
    <row r="700" spans="5:38" x14ac:dyDescent="0.25">
      <c r="E700" s="81" t="str">
        <f t="shared" si="499"/>
        <v>Granada C.F.</v>
      </c>
      <c r="F700" s="85">
        <f ca="1">SUMIF(INDIRECT(F692),'1-Configuracion'!E700,INDIRECT(G692))+SUMIF(INDIRECT(H692),'1-Configuracion'!E700,INDIRECT(I692))</f>
        <v>0</v>
      </c>
      <c r="G700" s="6">
        <f ca="1">SUMIF(INDIRECT(F692),'1-Configuracion'!E700,INDIRECT(J692))+SUMIF(INDIRECT(H692),'1-Configuracion'!E700,INDIRECT(J692))</f>
        <v>0</v>
      </c>
      <c r="H700" s="6">
        <f t="shared" ca="1" si="500"/>
        <v>0</v>
      </c>
      <c r="I700" s="6">
        <f t="shared" ca="1" si="501"/>
        <v>0</v>
      </c>
      <c r="J700" s="6">
        <f t="shared" ca="1" si="502"/>
        <v>0</v>
      </c>
      <c r="K700" s="6">
        <f ca="1">SUMIF(INDIRECT(F692),'1-Configuracion'!E700,INDIRECT(K692))+SUMIF(INDIRECT(H692),'1-Configuracion'!E700,INDIRECT(L692))</f>
        <v>0</v>
      </c>
      <c r="L700" s="6">
        <f ca="1">SUMIF(INDIRECT(F692),'1-Configuracion'!E700,INDIRECT(L692))+SUMIF(INDIRECT(H692),'1-Configuracion'!E700,INDIRECT(K692))</f>
        <v>0</v>
      </c>
      <c r="M700" s="100">
        <f t="shared" ca="1" si="503"/>
        <v>0</v>
      </c>
      <c r="N700" s="56">
        <f t="shared" ca="1" si="504"/>
        <v>0</v>
      </c>
      <c r="P700" s="81" t="str">
        <f t="shared" si="505"/>
        <v>Granada C.F.</v>
      </c>
      <c r="Q700" s="85">
        <f t="shared" ca="1" si="506"/>
        <v>0</v>
      </c>
      <c r="R700" s="6">
        <f t="shared" ca="1" si="491"/>
        <v>0</v>
      </c>
      <c r="S700" s="6">
        <f t="shared" ca="1" si="492"/>
        <v>0</v>
      </c>
      <c r="T700" s="6">
        <f t="shared" ca="1" si="493"/>
        <v>0</v>
      </c>
      <c r="U700" s="6">
        <f t="shared" ca="1" si="494"/>
        <v>0</v>
      </c>
      <c r="V700" s="6">
        <f t="shared" ca="1" si="495"/>
        <v>0</v>
      </c>
      <c r="W700" s="6">
        <f t="shared" ca="1" si="496"/>
        <v>0</v>
      </c>
      <c r="X700" s="8">
        <f t="shared" ca="1" si="497"/>
        <v>0</v>
      </c>
      <c r="Y700" s="8">
        <f t="shared" ca="1" si="498"/>
        <v>0</v>
      </c>
      <c r="Z700" s="61" t="e">
        <f ca="1">MATCH(P700,AC693:AC712,0)</f>
        <v>#N/A</v>
      </c>
      <c r="AB700">
        <v>8</v>
      </c>
      <c r="AC700" s="81" t="str">
        <f ca="1">INDEX(P693:P712,MATCH(LARGE(Y693:Y712,AB700),Y693:Y712,0))</f>
        <v>Atlethic Club</v>
      </c>
      <c r="AD700" s="85">
        <f ca="1">LOOKUP(AC700,P693:P712,Q693:Q712)</f>
        <v>0</v>
      </c>
      <c r="AE700" s="6">
        <f ca="1">LOOKUP(AC700,P693:P712,R693:R712)</f>
        <v>0</v>
      </c>
      <c r="AF700" s="6">
        <f ca="1">LOOKUP(AC700,P693:P712,S693:S712)</f>
        <v>0</v>
      </c>
      <c r="AG700" s="6">
        <f ca="1">LOOKUP(AC700,P693:P712,T693:T712)</f>
        <v>0</v>
      </c>
      <c r="AH700" s="6">
        <f ca="1">LOOKUP(AC700,P693:P712,U693:U712)</f>
        <v>0</v>
      </c>
      <c r="AI700" s="6">
        <f ca="1">LOOKUP(AC700,P693:P712,V693:V712)</f>
        <v>0</v>
      </c>
      <c r="AJ700" s="6">
        <f ca="1">LOOKUP(AC700,P693:P712,W693:W712)</f>
        <v>0</v>
      </c>
      <c r="AK700" s="8">
        <f ca="1">LOOKUP(AC700,P693:P712,X693:X712)</f>
        <v>0</v>
      </c>
      <c r="AL700" s="8">
        <f ca="1">LOOKUP(AC700,P693:P712,Y693:Y712)</f>
        <v>0</v>
      </c>
    </row>
    <row r="701" spans="5:38" x14ac:dyDescent="0.25">
      <c r="E701" s="81" t="str">
        <f t="shared" si="499"/>
        <v>Levante U.D.</v>
      </c>
      <c r="F701" s="85">
        <f ca="1">SUMIF(INDIRECT(F692),'1-Configuracion'!E701,INDIRECT(G692))+SUMIF(INDIRECT(H692),'1-Configuracion'!E701,INDIRECT(I692))</f>
        <v>0</v>
      </c>
      <c r="G701" s="6">
        <f ca="1">SUMIF(INDIRECT(F692),'1-Configuracion'!E701,INDIRECT(J692))+SUMIF(INDIRECT(H692),'1-Configuracion'!E701,INDIRECT(J692))</f>
        <v>0</v>
      </c>
      <c r="H701" s="6">
        <f t="shared" ca="1" si="500"/>
        <v>0</v>
      </c>
      <c r="I701" s="6">
        <f t="shared" ca="1" si="501"/>
        <v>0</v>
      </c>
      <c r="J701" s="6">
        <f t="shared" ca="1" si="502"/>
        <v>0</v>
      </c>
      <c r="K701" s="6">
        <f ca="1">SUMIF(INDIRECT(F692),'1-Configuracion'!E701,INDIRECT(K692))+SUMIF(INDIRECT(H692),'1-Configuracion'!E701,INDIRECT(L692))</f>
        <v>0</v>
      </c>
      <c r="L701" s="6">
        <f ca="1">SUMIF(INDIRECT(F692),'1-Configuracion'!E701,INDIRECT(L692))+SUMIF(INDIRECT(H692),'1-Configuracion'!E701,INDIRECT(K692))</f>
        <v>0</v>
      </c>
      <c r="M701" s="100">
        <f t="shared" ca="1" si="503"/>
        <v>0</v>
      </c>
      <c r="N701" s="56">
        <f t="shared" ca="1" si="504"/>
        <v>0</v>
      </c>
      <c r="P701" s="81" t="str">
        <f t="shared" si="505"/>
        <v>Levante U.D.</v>
      </c>
      <c r="Q701" s="85">
        <f t="shared" ca="1" si="506"/>
        <v>0</v>
      </c>
      <c r="R701" s="6">
        <f t="shared" ca="1" si="491"/>
        <v>0</v>
      </c>
      <c r="S701" s="6">
        <f t="shared" ca="1" si="492"/>
        <v>0</v>
      </c>
      <c r="T701" s="6">
        <f t="shared" ca="1" si="493"/>
        <v>0</v>
      </c>
      <c r="U701" s="6">
        <f t="shared" ca="1" si="494"/>
        <v>0</v>
      </c>
      <c r="V701" s="6">
        <f t="shared" ca="1" si="495"/>
        <v>0</v>
      </c>
      <c r="W701" s="6">
        <f t="shared" ca="1" si="496"/>
        <v>0</v>
      </c>
      <c r="X701" s="8">
        <f t="shared" ca="1" si="497"/>
        <v>0</v>
      </c>
      <c r="Y701" s="8">
        <f t="shared" ca="1" si="498"/>
        <v>0</v>
      </c>
      <c r="Z701" s="61" t="e">
        <f ca="1">MATCH(P701,AC693:AC712,0)</f>
        <v>#N/A</v>
      </c>
      <c r="AB701">
        <v>9</v>
      </c>
      <c r="AC701" s="81" t="str">
        <f ca="1">INDEX(P693:P712,MATCH(LARGE(Y693:Y712,AB701),Y693:Y712,0))</f>
        <v>Atlethic Club</v>
      </c>
      <c r="AD701" s="85">
        <f ca="1">LOOKUP(AC701,P693:P712,Q693:Q712)</f>
        <v>0</v>
      </c>
      <c r="AE701" s="6">
        <f ca="1">LOOKUP(AC701,P693:P712,R693:R712)</f>
        <v>0</v>
      </c>
      <c r="AF701" s="6">
        <f ca="1">LOOKUP(AC701,P693:P712,S693:S712)</f>
        <v>0</v>
      </c>
      <c r="AG701" s="6">
        <f ca="1">LOOKUP(AC701,P693:P712,T693:T712)</f>
        <v>0</v>
      </c>
      <c r="AH701" s="6">
        <f ca="1">LOOKUP(AC701,P693:P712,U693:U712)</f>
        <v>0</v>
      </c>
      <c r="AI701" s="6">
        <f ca="1">LOOKUP(AC701,P693:P712,V693:V712)</f>
        <v>0</v>
      </c>
      <c r="AJ701" s="6">
        <f ca="1">LOOKUP(AC701,P693:P712,W693:W712)</f>
        <v>0</v>
      </c>
      <c r="AK701" s="8">
        <f ca="1">LOOKUP(AC701,P693:P712,X693:X712)</f>
        <v>0</v>
      </c>
      <c r="AL701" s="8">
        <f ca="1">LOOKUP(AC701,P693:P712,Y693:Y712)</f>
        <v>0</v>
      </c>
    </row>
    <row r="702" spans="5:38" x14ac:dyDescent="0.25">
      <c r="E702" s="81" t="str">
        <f t="shared" si="499"/>
        <v>Málaga C.F.</v>
      </c>
      <c r="F702" s="85">
        <f ca="1">SUMIF(INDIRECT(F692),'1-Configuracion'!E702,INDIRECT(G692))+SUMIF(INDIRECT(H692),'1-Configuracion'!E702,INDIRECT(I692))</f>
        <v>0</v>
      </c>
      <c r="G702" s="6">
        <f ca="1">SUMIF(INDIRECT(F692),'1-Configuracion'!E702,INDIRECT(J692))+SUMIF(INDIRECT(H692),'1-Configuracion'!E702,INDIRECT(J692))</f>
        <v>0</v>
      </c>
      <c r="H702" s="6">
        <f t="shared" ca="1" si="500"/>
        <v>0</v>
      </c>
      <c r="I702" s="6">
        <f t="shared" ca="1" si="501"/>
        <v>0</v>
      </c>
      <c r="J702" s="6">
        <f t="shared" ca="1" si="502"/>
        <v>0</v>
      </c>
      <c r="K702" s="6">
        <f ca="1">SUMIF(INDIRECT(F692),'1-Configuracion'!E702,INDIRECT(K692))+SUMIF(INDIRECT(H692),'1-Configuracion'!E702,INDIRECT(L692))</f>
        <v>0</v>
      </c>
      <c r="L702" s="6">
        <f ca="1">SUMIF(INDIRECT(F692),'1-Configuracion'!E702,INDIRECT(L692))+SUMIF(INDIRECT(H692),'1-Configuracion'!E702,INDIRECT(K692))</f>
        <v>0</v>
      </c>
      <c r="M702" s="100">
        <f t="shared" ca="1" si="503"/>
        <v>0</v>
      </c>
      <c r="N702" s="56">
        <f t="shared" ca="1" si="504"/>
        <v>0</v>
      </c>
      <c r="P702" s="81" t="str">
        <f t="shared" si="505"/>
        <v>Málaga C.F.</v>
      </c>
      <c r="Q702" s="85">
        <f t="shared" ca="1" si="506"/>
        <v>0</v>
      </c>
      <c r="R702" s="6">
        <f t="shared" ca="1" si="491"/>
        <v>0</v>
      </c>
      <c r="S702" s="6">
        <f t="shared" ca="1" si="492"/>
        <v>0</v>
      </c>
      <c r="T702" s="6">
        <f t="shared" ca="1" si="493"/>
        <v>0</v>
      </c>
      <c r="U702" s="6">
        <f t="shared" ca="1" si="494"/>
        <v>0</v>
      </c>
      <c r="V702" s="6">
        <f t="shared" ca="1" si="495"/>
        <v>0</v>
      </c>
      <c r="W702" s="6">
        <f t="shared" ca="1" si="496"/>
        <v>0</v>
      </c>
      <c r="X702" s="8">
        <f t="shared" ca="1" si="497"/>
        <v>0</v>
      </c>
      <c r="Y702" s="8">
        <f t="shared" ca="1" si="498"/>
        <v>0</v>
      </c>
      <c r="Z702" s="61" t="e">
        <f ca="1">MATCH(P702,AC693:AC712,0)</f>
        <v>#N/A</v>
      </c>
      <c r="AB702">
        <v>10</v>
      </c>
      <c r="AC702" s="81" t="str">
        <f ca="1">INDEX(P693:P712,MATCH(LARGE(Y693:Y712,AB702),Y693:Y712,0))</f>
        <v>Atlethic Club</v>
      </c>
      <c r="AD702" s="85">
        <f ca="1">LOOKUP(AC702,P693:P712,Q693:Q712)</f>
        <v>0</v>
      </c>
      <c r="AE702" s="6">
        <f ca="1">LOOKUP(AC702,P693:P712,R693:R712)</f>
        <v>0</v>
      </c>
      <c r="AF702" s="6">
        <f ca="1">LOOKUP(AC702,P693:P712,S693:S712)</f>
        <v>0</v>
      </c>
      <c r="AG702" s="6">
        <f ca="1">LOOKUP(AC702,P693:P712,T693:T712)</f>
        <v>0</v>
      </c>
      <c r="AH702" s="6">
        <f ca="1">LOOKUP(AC702,P693:P712,U693:U712)</f>
        <v>0</v>
      </c>
      <c r="AI702" s="6">
        <f ca="1">LOOKUP(AC702,P693:P712,V693:V712)</f>
        <v>0</v>
      </c>
      <c r="AJ702" s="6">
        <f ca="1">LOOKUP(AC702,P693:P712,W693:W712)</f>
        <v>0</v>
      </c>
      <c r="AK702" s="8">
        <f ca="1">LOOKUP(AC702,P693:P712,X693:X712)</f>
        <v>0</v>
      </c>
      <c r="AL702" s="8">
        <f ca="1">LOOKUP(AC702,P693:P712,Y693:Y712)</f>
        <v>0</v>
      </c>
    </row>
    <row r="703" spans="5:38" x14ac:dyDescent="0.25">
      <c r="E703" s="81" t="str">
        <f t="shared" si="499"/>
        <v>R.C.D. Español</v>
      </c>
      <c r="F703" s="85">
        <f ca="1">SUMIF(INDIRECT(F692),'1-Configuracion'!E703,INDIRECT(G692))+SUMIF(INDIRECT(H692),'1-Configuracion'!E703,INDIRECT(I692))</f>
        <v>0</v>
      </c>
      <c r="G703" s="6">
        <f ca="1">SUMIF(INDIRECT(F692),'1-Configuracion'!E703,INDIRECT(J692))+SUMIF(INDIRECT(H692),'1-Configuracion'!E703,INDIRECT(J692))</f>
        <v>0</v>
      </c>
      <c r="H703" s="6">
        <f t="shared" ca="1" si="500"/>
        <v>0</v>
      </c>
      <c r="I703" s="6">
        <f t="shared" ca="1" si="501"/>
        <v>0</v>
      </c>
      <c r="J703" s="6">
        <f t="shared" ca="1" si="502"/>
        <v>0</v>
      </c>
      <c r="K703" s="6">
        <f ca="1">SUMIF(INDIRECT(F692),'1-Configuracion'!E703,INDIRECT(K692))+SUMIF(INDIRECT(H692),'1-Configuracion'!E703,INDIRECT(L692))</f>
        <v>0</v>
      </c>
      <c r="L703" s="6">
        <f ca="1">SUMIF(INDIRECT(F692),'1-Configuracion'!E703,INDIRECT(L692))+SUMIF(INDIRECT(H692),'1-Configuracion'!E703,INDIRECT(K692))</f>
        <v>0</v>
      </c>
      <c r="M703" s="100">
        <f t="shared" ca="1" si="503"/>
        <v>0</v>
      </c>
      <c r="N703" s="56">
        <f t="shared" ca="1" si="504"/>
        <v>0</v>
      </c>
      <c r="P703" s="81" t="str">
        <f t="shared" si="505"/>
        <v>R.C.D. Español</v>
      </c>
      <c r="Q703" s="85">
        <f t="shared" ca="1" si="506"/>
        <v>0</v>
      </c>
      <c r="R703" s="6">
        <f t="shared" ca="1" si="491"/>
        <v>0</v>
      </c>
      <c r="S703" s="6">
        <f t="shared" ca="1" si="492"/>
        <v>0</v>
      </c>
      <c r="T703" s="6">
        <f t="shared" ca="1" si="493"/>
        <v>0</v>
      </c>
      <c r="U703" s="6">
        <f t="shared" ca="1" si="494"/>
        <v>0</v>
      </c>
      <c r="V703" s="6">
        <f t="shared" ca="1" si="495"/>
        <v>0</v>
      </c>
      <c r="W703" s="6">
        <f t="shared" ca="1" si="496"/>
        <v>0</v>
      </c>
      <c r="X703" s="8">
        <f t="shared" ca="1" si="497"/>
        <v>0</v>
      </c>
      <c r="Y703" s="8">
        <f t="shared" ca="1" si="498"/>
        <v>0</v>
      </c>
      <c r="Z703" s="61" t="e">
        <f ca="1">MATCH(P703,AC693:AC712,0)</f>
        <v>#N/A</v>
      </c>
      <c r="AB703">
        <v>11</v>
      </c>
      <c r="AC703" s="81" t="str">
        <f ca="1">INDEX(P693:P712,MATCH(LARGE(Y693:Y712,AB703),Y693:Y712,0))</f>
        <v>Atlethic Club</v>
      </c>
      <c r="AD703" s="85">
        <f ca="1">LOOKUP(AC703,P693:P712,Q693:Q712)</f>
        <v>0</v>
      </c>
      <c r="AE703" s="6">
        <f ca="1">LOOKUP(AC703,P693:P712,R693:R712)</f>
        <v>0</v>
      </c>
      <c r="AF703" s="6">
        <f ca="1">LOOKUP(AC703,P693:P712,S693:S712)</f>
        <v>0</v>
      </c>
      <c r="AG703" s="6">
        <f ca="1">LOOKUP(AC703,P693:P712,T693:T712)</f>
        <v>0</v>
      </c>
      <c r="AH703" s="6">
        <f ca="1">LOOKUP(AC703,P693:P712,U693:U712)</f>
        <v>0</v>
      </c>
      <c r="AI703" s="6">
        <f ca="1">LOOKUP(AC703,P693:P712,V693:V712)</f>
        <v>0</v>
      </c>
      <c r="AJ703" s="6">
        <f ca="1">LOOKUP(AC703,P693:P712,W693:W712)</f>
        <v>0</v>
      </c>
      <c r="AK703" s="8">
        <f ca="1">LOOKUP(AC703,P693:P712,X693:X712)</f>
        <v>0</v>
      </c>
      <c r="AL703" s="8">
        <f ca="1">LOOKUP(AC703,P693:P712,Y693:Y712)</f>
        <v>0</v>
      </c>
    </row>
    <row r="704" spans="5:38" x14ac:dyDescent="0.25">
      <c r="E704" s="81" t="str">
        <f t="shared" si="499"/>
        <v>R.C.D.Mallorca</v>
      </c>
      <c r="F704" s="85">
        <f ca="1">SUMIF(INDIRECT(F692),'1-Configuracion'!E704,INDIRECT(G692))+SUMIF(INDIRECT(H692),'1-Configuracion'!E704,INDIRECT(I692))</f>
        <v>0</v>
      </c>
      <c r="G704" s="6">
        <f ca="1">SUMIF(INDIRECT(F692),'1-Configuracion'!E704,INDIRECT(J692))+SUMIF(INDIRECT(H692),'1-Configuracion'!E704,INDIRECT(J692))</f>
        <v>0</v>
      </c>
      <c r="H704" s="6">
        <f t="shared" ca="1" si="500"/>
        <v>0</v>
      </c>
      <c r="I704" s="6">
        <f t="shared" ca="1" si="501"/>
        <v>0</v>
      </c>
      <c r="J704" s="6">
        <f t="shared" ca="1" si="502"/>
        <v>0</v>
      </c>
      <c r="K704" s="6">
        <f ca="1">SUMIF(INDIRECT(F692),'1-Configuracion'!E704,INDIRECT(K692))+SUMIF(INDIRECT(H692),'1-Configuracion'!E704,INDIRECT(L692))</f>
        <v>0</v>
      </c>
      <c r="L704" s="6">
        <f ca="1">SUMIF(INDIRECT(F692),'1-Configuracion'!E704,INDIRECT(L692))+SUMIF(INDIRECT(H692),'1-Configuracion'!E704,INDIRECT(K692))</f>
        <v>0</v>
      </c>
      <c r="M704" s="100">
        <f t="shared" ca="1" si="503"/>
        <v>0</v>
      </c>
      <c r="N704" s="56">
        <f t="shared" ca="1" si="504"/>
        <v>0</v>
      </c>
      <c r="P704" s="81" t="str">
        <f t="shared" si="505"/>
        <v>R.C.D.Mallorca</v>
      </c>
      <c r="Q704" s="85">
        <f t="shared" ca="1" si="506"/>
        <v>0</v>
      </c>
      <c r="R704" s="6">
        <f t="shared" ca="1" si="491"/>
        <v>0</v>
      </c>
      <c r="S704" s="6">
        <f t="shared" ca="1" si="492"/>
        <v>0</v>
      </c>
      <c r="T704" s="6">
        <f t="shared" ca="1" si="493"/>
        <v>0</v>
      </c>
      <c r="U704" s="6">
        <f t="shared" ca="1" si="494"/>
        <v>0</v>
      </c>
      <c r="V704" s="6">
        <f t="shared" ca="1" si="495"/>
        <v>0</v>
      </c>
      <c r="W704" s="6">
        <f t="shared" ca="1" si="496"/>
        <v>0</v>
      </c>
      <c r="X704" s="8">
        <f t="shared" ca="1" si="497"/>
        <v>0</v>
      </c>
      <c r="Y704" s="8">
        <f t="shared" ca="1" si="498"/>
        <v>0</v>
      </c>
      <c r="Z704" s="61" t="e">
        <f ca="1">MATCH(P704,AC693:AC712,0)</f>
        <v>#N/A</v>
      </c>
      <c r="AB704">
        <v>12</v>
      </c>
      <c r="AC704" s="81" t="str">
        <f ca="1">INDEX(P693:P712,MATCH(LARGE(Y693:Y712,AB704),Y693:Y712,0))</f>
        <v>Atlethic Club</v>
      </c>
      <c r="AD704" s="85">
        <f ca="1">LOOKUP(AC704,P693:P712,Q693:Q712)</f>
        <v>0</v>
      </c>
      <c r="AE704" s="6">
        <f ca="1">LOOKUP(AC704,P693:P712,R693:R712)</f>
        <v>0</v>
      </c>
      <c r="AF704" s="6">
        <f ca="1">LOOKUP(AC704,P693:P712,S693:S712)</f>
        <v>0</v>
      </c>
      <c r="AG704" s="6">
        <f ca="1">LOOKUP(AC704,P693:P712,T693:T712)</f>
        <v>0</v>
      </c>
      <c r="AH704" s="6">
        <f ca="1">LOOKUP(AC704,P693:P712,U693:U712)</f>
        <v>0</v>
      </c>
      <c r="AI704" s="6">
        <f ca="1">LOOKUP(AC704,P693:P712,V693:V712)</f>
        <v>0</v>
      </c>
      <c r="AJ704" s="6">
        <f ca="1">LOOKUP(AC704,P693:P712,W693:W712)</f>
        <v>0</v>
      </c>
      <c r="AK704" s="8">
        <f ca="1">LOOKUP(AC704,P693:P712,X693:X712)</f>
        <v>0</v>
      </c>
      <c r="AL704" s="8">
        <f ca="1">LOOKUP(AC704,P693:P712,Y693:Y712)</f>
        <v>0</v>
      </c>
    </row>
    <row r="705" spans="5:38" x14ac:dyDescent="0.25">
      <c r="E705" s="81" t="str">
        <f t="shared" si="499"/>
        <v>Rayo Vallecano</v>
      </c>
      <c r="F705" s="85">
        <f ca="1">SUMIF(INDIRECT(F692),'1-Configuracion'!E705,INDIRECT(G692))+SUMIF(INDIRECT(H692),'1-Configuracion'!E705,INDIRECT(I692))</f>
        <v>0</v>
      </c>
      <c r="G705" s="6">
        <f ca="1">SUMIF(INDIRECT(F692),'1-Configuracion'!E705,INDIRECT(J692))+SUMIF(INDIRECT(H692),'1-Configuracion'!E705,INDIRECT(J692))</f>
        <v>0</v>
      </c>
      <c r="H705" s="6">
        <f t="shared" ca="1" si="500"/>
        <v>0</v>
      </c>
      <c r="I705" s="6">
        <f t="shared" ca="1" si="501"/>
        <v>0</v>
      </c>
      <c r="J705" s="6">
        <f t="shared" ca="1" si="502"/>
        <v>0</v>
      </c>
      <c r="K705" s="6">
        <f ca="1">SUMIF(INDIRECT(F692),'1-Configuracion'!E705,INDIRECT(K692))+SUMIF(INDIRECT(H692),'1-Configuracion'!E705,INDIRECT(L692))</f>
        <v>0</v>
      </c>
      <c r="L705" s="6">
        <f ca="1">SUMIF(INDIRECT(F692),'1-Configuracion'!E705,INDIRECT(L692))+SUMIF(INDIRECT(H692),'1-Configuracion'!E705,INDIRECT(K692))</f>
        <v>0</v>
      </c>
      <c r="M705" s="100">
        <f t="shared" ca="1" si="503"/>
        <v>0</v>
      </c>
      <c r="N705" s="56">
        <f t="shared" ca="1" si="504"/>
        <v>0</v>
      </c>
      <c r="P705" s="81" t="str">
        <f t="shared" si="505"/>
        <v>Rayo Vallecano</v>
      </c>
      <c r="Q705" s="85">
        <f t="shared" ca="1" si="506"/>
        <v>0</v>
      </c>
      <c r="R705" s="6">
        <f t="shared" ca="1" si="491"/>
        <v>0</v>
      </c>
      <c r="S705" s="6">
        <f t="shared" ca="1" si="492"/>
        <v>0</v>
      </c>
      <c r="T705" s="6">
        <f t="shared" ca="1" si="493"/>
        <v>0</v>
      </c>
      <c r="U705" s="6">
        <f t="shared" ca="1" si="494"/>
        <v>0</v>
      </c>
      <c r="V705" s="6">
        <f t="shared" ca="1" si="495"/>
        <v>0</v>
      </c>
      <c r="W705" s="6">
        <f t="shared" ca="1" si="496"/>
        <v>0</v>
      </c>
      <c r="X705" s="8">
        <f t="shared" ca="1" si="497"/>
        <v>0</v>
      </c>
      <c r="Y705" s="8">
        <f t="shared" ca="1" si="498"/>
        <v>0</v>
      </c>
      <c r="Z705" s="61" t="e">
        <f ca="1">MATCH(P705,AC693:AC712,0)</f>
        <v>#N/A</v>
      </c>
      <c r="AB705">
        <v>13</v>
      </c>
      <c r="AC705" s="81" t="str">
        <f ca="1">INDEX(P693:P712,MATCH(LARGE(Y693:Y712,AB705),Y693:Y712,0))</f>
        <v>Atlethic Club</v>
      </c>
      <c r="AD705" s="85">
        <f ca="1">LOOKUP(AC705,P693:P712,Q693:Q712)</f>
        <v>0</v>
      </c>
      <c r="AE705" s="6">
        <f ca="1">LOOKUP(AC705,P693:P712,R693:R712)</f>
        <v>0</v>
      </c>
      <c r="AF705" s="6">
        <f ca="1">LOOKUP(AC705,P693:P712,S693:S712)</f>
        <v>0</v>
      </c>
      <c r="AG705" s="6">
        <f ca="1">LOOKUP(AC705,P693:P712,T693:T712)</f>
        <v>0</v>
      </c>
      <c r="AH705" s="6">
        <f ca="1">LOOKUP(AC705,P693:P712,U693:U712)</f>
        <v>0</v>
      </c>
      <c r="AI705" s="6">
        <f ca="1">LOOKUP(AC705,P693:P712,V693:V712)</f>
        <v>0</v>
      </c>
      <c r="AJ705" s="6">
        <f ca="1">LOOKUP(AC705,P693:P712,W693:W712)</f>
        <v>0</v>
      </c>
      <c r="AK705" s="8">
        <f ca="1">LOOKUP(AC705,P693:P712,X693:X712)</f>
        <v>0</v>
      </c>
      <c r="AL705" s="8">
        <f ca="1">LOOKUP(AC705,P693:P712,Y693:Y712)</f>
        <v>0</v>
      </c>
    </row>
    <row r="706" spans="5:38" x14ac:dyDescent="0.25">
      <c r="E706" s="81" t="str">
        <f t="shared" si="499"/>
        <v>Real Betis Balompié</v>
      </c>
      <c r="F706" s="85">
        <f ca="1">SUMIF(INDIRECT(F692),'1-Configuracion'!E706,INDIRECT(G692))+SUMIF(INDIRECT(H692),'1-Configuracion'!E706,INDIRECT(I692))</f>
        <v>0</v>
      </c>
      <c r="G706" s="6">
        <f ca="1">SUMIF(INDIRECT(F692),'1-Configuracion'!E706,INDIRECT(J692))+SUMIF(INDIRECT(H692),'1-Configuracion'!E706,INDIRECT(J692))</f>
        <v>0</v>
      </c>
      <c r="H706" s="6">
        <f t="shared" ca="1" si="500"/>
        <v>0</v>
      </c>
      <c r="I706" s="6">
        <f t="shared" ca="1" si="501"/>
        <v>0</v>
      </c>
      <c r="J706" s="6">
        <f t="shared" ca="1" si="502"/>
        <v>0</v>
      </c>
      <c r="K706" s="6">
        <f ca="1">SUMIF(INDIRECT(F692),'1-Configuracion'!E706,INDIRECT(K692))+SUMIF(INDIRECT(H692),'1-Configuracion'!E706,INDIRECT(L692))</f>
        <v>0</v>
      </c>
      <c r="L706" s="6">
        <f ca="1">SUMIF(INDIRECT(F692),'1-Configuracion'!E706,INDIRECT(L692))+SUMIF(INDIRECT(H692),'1-Configuracion'!E706,INDIRECT(K692))</f>
        <v>0</v>
      </c>
      <c r="M706" s="100">
        <f t="shared" ca="1" si="503"/>
        <v>0</v>
      </c>
      <c r="N706" s="56">
        <f t="shared" ca="1" si="504"/>
        <v>0</v>
      </c>
      <c r="P706" s="81" t="str">
        <f t="shared" si="505"/>
        <v>Real Betis Balompié</v>
      </c>
      <c r="Q706" s="85">
        <f t="shared" ca="1" si="506"/>
        <v>0</v>
      </c>
      <c r="R706" s="6">
        <f t="shared" ca="1" si="491"/>
        <v>0</v>
      </c>
      <c r="S706" s="6">
        <f t="shared" ca="1" si="492"/>
        <v>0</v>
      </c>
      <c r="T706" s="6">
        <f t="shared" ca="1" si="493"/>
        <v>0</v>
      </c>
      <c r="U706" s="6">
        <f t="shared" ca="1" si="494"/>
        <v>0</v>
      </c>
      <c r="V706" s="6">
        <f t="shared" ca="1" si="495"/>
        <v>0</v>
      </c>
      <c r="W706" s="6">
        <f t="shared" ca="1" si="496"/>
        <v>0</v>
      </c>
      <c r="X706" s="8">
        <f t="shared" ca="1" si="497"/>
        <v>0</v>
      </c>
      <c r="Y706" s="8">
        <f t="shared" ca="1" si="498"/>
        <v>0</v>
      </c>
      <c r="Z706" s="61" t="e">
        <f ca="1">MATCH(P706,AC693:AC712,0)</f>
        <v>#N/A</v>
      </c>
      <c r="AB706">
        <v>14</v>
      </c>
      <c r="AC706" s="81" t="str">
        <f ca="1">INDEX(P693:P712,MATCH(LARGE(Y693:Y712,AB706),Y693:Y712,0))</f>
        <v>Atlethic Club</v>
      </c>
      <c r="AD706" s="85">
        <f ca="1">LOOKUP(AC706,P693:P712,Q693:Q712)</f>
        <v>0</v>
      </c>
      <c r="AE706" s="6">
        <f ca="1">LOOKUP(AC706,P693:P712,R693:R712)</f>
        <v>0</v>
      </c>
      <c r="AF706" s="6">
        <f ca="1">LOOKUP(AC706,P693:P712,S693:S712)</f>
        <v>0</v>
      </c>
      <c r="AG706" s="6">
        <f ca="1">LOOKUP(AC706,P693:P712,T693:T712)</f>
        <v>0</v>
      </c>
      <c r="AH706" s="6">
        <f ca="1">LOOKUP(AC706,P693:P712,U693:U712)</f>
        <v>0</v>
      </c>
      <c r="AI706" s="6">
        <f ca="1">LOOKUP(AC706,P693:P712,V693:V712)</f>
        <v>0</v>
      </c>
      <c r="AJ706" s="6">
        <f ca="1">LOOKUP(AC706,P693:P712,W693:W712)</f>
        <v>0</v>
      </c>
      <c r="AK706" s="8">
        <f ca="1">LOOKUP(AC706,P693:P712,X693:X712)</f>
        <v>0</v>
      </c>
      <c r="AL706" s="8">
        <f ca="1">LOOKUP(AC706,P693:P712,Y693:Y712)</f>
        <v>0</v>
      </c>
    </row>
    <row r="707" spans="5:38" x14ac:dyDescent="0.25">
      <c r="E707" s="81" t="str">
        <f t="shared" si="499"/>
        <v>Real Madrid</v>
      </c>
      <c r="F707" s="85">
        <f ca="1">SUMIF(INDIRECT(F692),'1-Configuracion'!E707,INDIRECT(G692))+SUMIF(INDIRECT(H692),'1-Configuracion'!E707,INDIRECT(I692))</f>
        <v>0</v>
      </c>
      <c r="G707" s="6">
        <f ca="1">SUMIF(INDIRECT(F692),'1-Configuracion'!E707,INDIRECT(J692))+SUMIF(INDIRECT(H692),'1-Configuracion'!E707,INDIRECT(J692))</f>
        <v>0</v>
      </c>
      <c r="H707" s="6">
        <f t="shared" ca="1" si="500"/>
        <v>0</v>
      </c>
      <c r="I707" s="6">
        <f t="shared" ca="1" si="501"/>
        <v>0</v>
      </c>
      <c r="J707" s="6">
        <f t="shared" ca="1" si="502"/>
        <v>0</v>
      </c>
      <c r="K707" s="6">
        <f ca="1">SUMIF(INDIRECT(F692),'1-Configuracion'!E707,INDIRECT(K692))+SUMIF(INDIRECT(H692),'1-Configuracion'!E707,INDIRECT(L692))</f>
        <v>0</v>
      </c>
      <c r="L707" s="6">
        <f ca="1">SUMIF(INDIRECT(F692),'1-Configuracion'!E707,INDIRECT(L692))+SUMIF(INDIRECT(H692),'1-Configuracion'!E707,INDIRECT(K692))</f>
        <v>0</v>
      </c>
      <c r="M707" s="100">
        <f t="shared" ca="1" si="503"/>
        <v>0</v>
      </c>
      <c r="N707" s="56">
        <f t="shared" ca="1" si="504"/>
        <v>0</v>
      </c>
      <c r="P707" s="81" t="str">
        <f t="shared" si="505"/>
        <v>Real Madrid</v>
      </c>
      <c r="Q707" s="85">
        <f t="shared" ca="1" si="506"/>
        <v>0</v>
      </c>
      <c r="R707" s="6">
        <f t="shared" ca="1" si="491"/>
        <v>0</v>
      </c>
      <c r="S707" s="6">
        <f t="shared" ca="1" si="492"/>
        <v>0</v>
      </c>
      <c r="T707" s="6">
        <f t="shared" ca="1" si="493"/>
        <v>0</v>
      </c>
      <c r="U707" s="6">
        <f t="shared" ca="1" si="494"/>
        <v>0</v>
      </c>
      <c r="V707" s="6">
        <f t="shared" ca="1" si="495"/>
        <v>0</v>
      </c>
      <c r="W707" s="6">
        <f t="shared" ca="1" si="496"/>
        <v>0</v>
      </c>
      <c r="X707" s="8">
        <f t="shared" ca="1" si="497"/>
        <v>0</v>
      </c>
      <c r="Y707" s="8">
        <f t="shared" ca="1" si="498"/>
        <v>0</v>
      </c>
      <c r="Z707" s="61" t="e">
        <f ca="1">MATCH(P707,AC693:AC712,0)</f>
        <v>#N/A</v>
      </c>
      <c r="AB707">
        <v>15</v>
      </c>
      <c r="AC707" s="81" t="str">
        <f ca="1">INDEX(P693:P712,MATCH(LARGE(Y693:Y712,AB707),Y693:Y712,0))</f>
        <v>Atlethic Club</v>
      </c>
      <c r="AD707" s="85">
        <f ca="1">LOOKUP(AC707,P693:P712,Q693:Q712)</f>
        <v>0</v>
      </c>
      <c r="AE707" s="6">
        <f ca="1">LOOKUP(AC707,P693:P712,R693:R712)</f>
        <v>0</v>
      </c>
      <c r="AF707" s="6">
        <f ca="1">LOOKUP(AC707,P693:P712,S693:S712)</f>
        <v>0</v>
      </c>
      <c r="AG707" s="6">
        <f ca="1">LOOKUP(AC707,P693:P712,T693:T712)</f>
        <v>0</v>
      </c>
      <c r="AH707" s="6">
        <f ca="1">LOOKUP(AC707,P693:P712,U693:U712)</f>
        <v>0</v>
      </c>
      <c r="AI707" s="6">
        <f ca="1">LOOKUP(AC707,P693:P712,V693:V712)</f>
        <v>0</v>
      </c>
      <c r="AJ707" s="6">
        <f ca="1">LOOKUP(AC707,P693:P712,W693:W712)</f>
        <v>0</v>
      </c>
      <c r="AK707" s="8">
        <f ca="1">LOOKUP(AC707,P693:P712,X693:X712)</f>
        <v>0</v>
      </c>
      <c r="AL707" s="8">
        <f ca="1">LOOKUP(AC707,P693:P712,Y693:Y712)</f>
        <v>0</v>
      </c>
    </row>
    <row r="708" spans="5:38" x14ac:dyDescent="0.25">
      <c r="E708" s="81" t="str">
        <f t="shared" si="499"/>
        <v>Real Sociedad</v>
      </c>
      <c r="F708" s="85">
        <f ca="1">SUMIF(INDIRECT(F692),'1-Configuracion'!E708,INDIRECT(G692))+SUMIF(INDIRECT(H692),'1-Configuracion'!E708,INDIRECT(I692))</f>
        <v>0</v>
      </c>
      <c r="G708" s="6">
        <f ca="1">SUMIF(INDIRECT(F692),'1-Configuracion'!E708,INDIRECT(J692))+SUMIF(INDIRECT(H692),'1-Configuracion'!E708,INDIRECT(J692))</f>
        <v>0</v>
      </c>
      <c r="H708" s="6">
        <f t="shared" ca="1" si="500"/>
        <v>0</v>
      </c>
      <c r="I708" s="6">
        <f t="shared" ca="1" si="501"/>
        <v>0</v>
      </c>
      <c r="J708" s="6">
        <f t="shared" ca="1" si="502"/>
        <v>0</v>
      </c>
      <c r="K708" s="6">
        <f ca="1">SUMIF(INDIRECT(F692),'1-Configuracion'!E708,INDIRECT(K692))+SUMIF(INDIRECT(H692),'1-Configuracion'!E708,INDIRECT(L692))</f>
        <v>0</v>
      </c>
      <c r="L708" s="6">
        <f ca="1">SUMIF(INDIRECT(F692),'1-Configuracion'!E708,INDIRECT(L692))+SUMIF(INDIRECT(H692),'1-Configuracion'!E708,INDIRECT(K692))</f>
        <v>0</v>
      </c>
      <c r="M708" s="100">
        <f t="shared" ca="1" si="503"/>
        <v>0</v>
      </c>
      <c r="N708" s="56">
        <f t="shared" ca="1" si="504"/>
        <v>0</v>
      </c>
      <c r="P708" s="81" t="str">
        <f t="shared" si="505"/>
        <v>Real Sociedad</v>
      </c>
      <c r="Q708" s="85">
        <f t="shared" ca="1" si="506"/>
        <v>0</v>
      </c>
      <c r="R708" s="6">
        <f t="shared" ca="1" si="491"/>
        <v>0</v>
      </c>
      <c r="S708" s="6">
        <f t="shared" ca="1" si="492"/>
        <v>0</v>
      </c>
      <c r="T708" s="6">
        <f t="shared" ca="1" si="493"/>
        <v>0</v>
      </c>
      <c r="U708" s="6">
        <f t="shared" ca="1" si="494"/>
        <v>0</v>
      </c>
      <c r="V708" s="6">
        <f t="shared" ca="1" si="495"/>
        <v>0</v>
      </c>
      <c r="W708" s="6">
        <f t="shared" ca="1" si="496"/>
        <v>0</v>
      </c>
      <c r="X708" s="8">
        <f t="shared" ca="1" si="497"/>
        <v>0</v>
      </c>
      <c r="Y708" s="8">
        <f t="shared" ca="1" si="498"/>
        <v>0</v>
      </c>
      <c r="Z708" s="61" t="e">
        <f ca="1">MATCH(P708,AC693:AC712,0)</f>
        <v>#N/A</v>
      </c>
      <c r="AB708">
        <v>16</v>
      </c>
      <c r="AC708" s="81" t="str">
        <f ca="1">INDEX(P693:P712,MATCH(LARGE(Y693:Y712,AB708),Y693:Y712,0))</f>
        <v>Atlethic Club</v>
      </c>
      <c r="AD708" s="85">
        <f ca="1">LOOKUP(AC708,P693:P712,Q693:Q712)</f>
        <v>0</v>
      </c>
      <c r="AE708" s="6">
        <f ca="1">LOOKUP(AC708,P693:P712,R693:R712)</f>
        <v>0</v>
      </c>
      <c r="AF708" s="6">
        <f ca="1">LOOKUP(AC708,P693:P712,S693:S712)</f>
        <v>0</v>
      </c>
      <c r="AG708" s="6">
        <f ca="1">LOOKUP(AC708,P693:P712,T693:T712)</f>
        <v>0</v>
      </c>
      <c r="AH708" s="6">
        <f ca="1">LOOKUP(AC708,P693:P712,U693:U712)</f>
        <v>0</v>
      </c>
      <c r="AI708" s="6">
        <f ca="1">LOOKUP(AC708,P693:P712,V693:V712)</f>
        <v>0</v>
      </c>
      <c r="AJ708" s="6">
        <f ca="1">LOOKUP(AC708,P693:P712,W693:W712)</f>
        <v>0</v>
      </c>
      <c r="AK708" s="8">
        <f ca="1">LOOKUP(AC708,P693:P712,X693:X712)</f>
        <v>0</v>
      </c>
      <c r="AL708" s="8">
        <f ca="1">LOOKUP(AC708,P693:P712,Y693:Y712)</f>
        <v>0</v>
      </c>
    </row>
    <row r="709" spans="5:38" x14ac:dyDescent="0.25">
      <c r="E709" s="81" t="str">
        <f t="shared" si="499"/>
        <v>Real Valladolid</v>
      </c>
      <c r="F709" s="85">
        <f ca="1">SUMIF(INDIRECT(F692),'1-Configuracion'!E709,INDIRECT(G692))+SUMIF(INDIRECT(H692),'1-Configuracion'!E709,INDIRECT(I692))</f>
        <v>0</v>
      </c>
      <c r="G709" s="6">
        <f ca="1">SUMIF(INDIRECT(F692),'1-Configuracion'!E709,INDIRECT(J692))+SUMIF(INDIRECT(H692),'1-Configuracion'!E709,INDIRECT(J692))</f>
        <v>0</v>
      </c>
      <c r="H709" s="6">
        <f t="shared" ca="1" si="500"/>
        <v>0</v>
      </c>
      <c r="I709" s="6">
        <f t="shared" ca="1" si="501"/>
        <v>0</v>
      </c>
      <c r="J709" s="6">
        <f t="shared" ca="1" si="502"/>
        <v>0</v>
      </c>
      <c r="K709" s="6">
        <f ca="1">SUMIF(INDIRECT(F692),'1-Configuracion'!E709,INDIRECT(K692))+SUMIF(INDIRECT(H692),'1-Configuracion'!E709,INDIRECT(L692))</f>
        <v>0</v>
      </c>
      <c r="L709" s="6">
        <f ca="1">SUMIF(INDIRECT(F692),'1-Configuracion'!E709,INDIRECT(L692))+SUMIF(INDIRECT(H692),'1-Configuracion'!E709,INDIRECT(K692))</f>
        <v>0</v>
      </c>
      <c r="M709" s="100">
        <f t="shared" ca="1" si="503"/>
        <v>0</v>
      </c>
      <c r="N709" s="56">
        <f t="shared" ca="1" si="504"/>
        <v>0</v>
      </c>
      <c r="P709" s="81" t="str">
        <f t="shared" si="505"/>
        <v>Real Valladolid</v>
      </c>
      <c r="Q709" s="85">
        <f t="shared" ca="1" si="506"/>
        <v>0</v>
      </c>
      <c r="R709" s="6">
        <f t="shared" ca="1" si="491"/>
        <v>0</v>
      </c>
      <c r="S709" s="6">
        <f t="shared" ca="1" si="492"/>
        <v>0</v>
      </c>
      <c r="T709" s="6">
        <f t="shared" ca="1" si="493"/>
        <v>0</v>
      </c>
      <c r="U709" s="6">
        <f t="shared" ca="1" si="494"/>
        <v>0</v>
      </c>
      <c r="V709" s="6">
        <f t="shared" ca="1" si="495"/>
        <v>0</v>
      </c>
      <c r="W709" s="6">
        <f t="shared" ca="1" si="496"/>
        <v>0</v>
      </c>
      <c r="X709" s="8">
        <f t="shared" ca="1" si="497"/>
        <v>0</v>
      </c>
      <c r="Y709" s="8">
        <f t="shared" ca="1" si="498"/>
        <v>0</v>
      </c>
      <c r="Z709" s="61" t="e">
        <f ca="1">MATCH(P709,AC693:AC712,0)</f>
        <v>#N/A</v>
      </c>
      <c r="AB709">
        <v>17</v>
      </c>
      <c r="AC709" s="81" t="str">
        <f ca="1">INDEX(P693:P712,MATCH(LARGE(Y693:Y712,AB709),Y693:Y712,0))</f>
        <v>Atlethic Club</v>
      </c>
      <c r="AD709" s="85">
        <f ca="1">LOOKUP(AC709,P693:P712,Q693:Q712)</f>
        <v>0</v>
      </c>
      <c r="AE709" s="6">
        <f ca="1">LOOKUP(AC709,P693:P712,R693:R712)</f>
        <v>0</v>
      </c>
      <c r="AF709" s="6">
        <f ca="1">LOOKUP(AC709,P693:P712,S693:S712)</f>
        <v>0</v>
      </c>
      <c r="AG709" s="6">
        <f ca="1">LOOKUP(AC709,P693:P712,T693:T712)</f>
        <v>0</v>
      </c>
      <c r="AH709" s="6">
        <f ca="1">LOOKUP(AC709,P693:P712,U693:U712)</f>
        <v>0</v>
      </c>
      <c r="AI709" s="6">
        <f ca="1">LOOKUP(AC709,P693:P712,V693:V712)</f>
        <v>0</v>
      </c>
      <c r="AJ709" s="6">
        <f ca="1">LOOKUP(AC709,P693:P712,W693:W712)</f>
        <v>0</v>
      </c>
      <c r="AK709" s="8">
        <f ca="1">LOOKUP(AC709,P693:P712,X693:X712)</f>
        <v>0</v>
      </c>
      <c r="AL709" s="8">
        <f ca="1">LOOKUP(AC709,P693:P712,Y693:Y712)</f>
        <v>0</v>
      </c>
    </row>
    <row r="710" spans="5:38" x14ac:dyDescent="0.25">
      <c r="E710" s="81" t="str">
        <f t="shared" si="499"/>
        <v>Real Zaragoza</v>
      </c>
      <c r="F710" s="85">
        <f ca="1">SUMIF(INDIRECT(F692),'1-Configuracion'!E710,INDIRECT(G692))+SUMIF(INDIRECT(H692),'1-Configuracion'!E710,INDIRECT(I692))</f>
        <v>0</v>
      </c>
      <c r="G710" s="6">
        <f ca="1">SUMIF(INDIRECT(F692),'1-Configuracion'!E710,INDIRECT(J692))+SUMIF(INDIRECT(H692),'1-Configuracion'!E710,INDIRECT(J692))</f>
        <v>0</v>
      </c>
      <c r="H710" s="6">
        <f t="shared" ca="1" si="500"/>
        <v>0</v>
      </c>
      <c r="I710" s="6">
        <f t="shared" ca="1" si="501"/>
        <v>0</v>
      </c>
      <c r="J710" s="6">
        <f t="shared" ca="1" si="502"/>
        <v>0</v>
      </c>
      <c r="K710" s="6">
        <f ca="1">SUMIF(INDIRECT(F692),'1-Configuracion'!E710,INDIRECT(K692))+SUMIF(INDIRECT(H692),'1-Configuracion'!E710,INDIRECT(L692))</f>
        <v>0</v>
      </c>
      <c r="L710" s="6">
        <f ca="1">SUMIF(INDIRECT(F692),'1-Configuracion'!E710,INDIRECT(L692))+SUMIF(INDIRECT(H692),'1-Configuracion'!E710,INDIRECT(K692))</f>
        <v>0</v>
      </c>
      <c r="M710" s="100">
        <f t="shared" ca="1" si="503"/>
        <v>0</v>
      </c>
      <c r="N710" s="56">
        <f t="shared" ca="1" si="504"/>
        <v>0</v>
      </c>
      <c r="P710" s="81" t="str">
        <f t="shared" si="505"/>
        <v>Real Zaragoza</v>
      </c>
      <c r="Q710" s="85">
        <f t="shared" ca="1" si="506"/>
        <v>0</v>
      </c>
      <c r="R710" s="6">
        <f t="shared" ca="1" si="491"/>
        <v>0</v>
      </c>
      <c r="S710" s="6">
        <f t="shared" ca="1" si="492"/>
        <v>0</v>
      </c>
      <c r="T710" s="6">
        <f t="shared" ca="1" si="493"/>
        <v>0</v>
      </c>
      <c r="U710" s="6">
        <f t="shared" ca="1" si="494"/>
        <v>0</v>
      </c>
      <c r="V710" s="6">
        <f t="shared" ca="1" si="495"/>
        <v>0</v>
      </c>
      <c r="W710" s="6">
        <f t="shared" ca="1" si="496"/>
        <v>0</v>
      </c>
      <c r="X710" s="8">
        <f t="shared" ca="1" si="497"/>
        <v>0</v>
      </c>
      <c r="Y710" s="8">
        <f t="shared" ca="1" si="498"/>
        <v>0</v>
      </c>
      <c r="Z710" s="61" t="e">
        <f ca="1">MATCH(P710,AC693:AC712,0)</f>
        <v>#N/A</v>
      </c>
      <c r="AB710">
        <v>18</v>
      </c>
      <c r="AC710" s="81" t="str">
        <f ca="1">INDEX(P693:P712,MATCH(LARGE(Y693:Y712,AB710),Y693:Y712,0))</f>
        <v>Atlethic Club</v>
      </c>
      <c r="AD710" s="85">
        <f ca="1">LOOKUP(AC710,P693:P712,Q693:Q712)</f>
        <v>0</v>
      </c>
      <c r="AE710" s="6">
        <f ca="1">LOOKUP(AC710,P693:P712,R693:R712)</f>
        <v>0</v>
      </c>
      <c r="AF710" s="6">
        <f ca="1">LOOKUP(AC710,P693:P712,S693:S712)</f>
        <v>0</v>
      </c>
      <c r="AG710" s="6">
        <f ca="1">LOOKUP(AC710,P693:P712,T693:T712)</f>
        <v>0</v>
      </c>
      <c r="AH710" s="6">
        <f ca="1">LOOKUP(AC710,P693:P712,U693:U712)</f>
        <v>0</v>
      </c>
      <c r="AI710" s="6">
        <f ca="1">LOOKUP(AC710,P693:P712,V693:V712)</f>
        <v>0</v>
      </c>
      <c r="AJ710" s="6">
        <f ca="1">LOOKUP(AC710,P693:P712,W693:W712)</f>
        <v>0</v>
      </c>
      <c r="AK710" s="8">
        <f ca="1">LOOKUP(AC710,P693:P712,X693:X712)</f>
        <v>0</v>
      </c>
      <c r="AL710" s="8">
        <f ca="1">LOOKUP(AC710,P693:P712,Y693:Y712)</f>
        <v>0</v>
      </c>
    </row>
    <row r="711" spans="5:38" x14ac:dyDescent="0.25">
      <c r="E711" s="81" t="str">
        <f t="shared" si="499"/>
        <v>Sevilla F.C.</v>
      </c>
      <c r="F711" s="85">
        <f ca="1">SUMIF(INDIRECT(F692),'1-Configuracion'!E711,INDIRECT(G692))+SUMIF(INDIRECT(H692),'1-Configuracion'!E711,INDIRECT(I692))</f>
        <v>0</v>
      </c>
      <c r="G711" s="6">
        <f ca="1">SUMIF(INDIRECT(F692),'1-Configuracion'!E711,INDIRECT(J692))+SUMIF(INDIRECT(H692),'1-Configuracion'!E711,INDIRECT(J692))</f>
        <v>0</v>
      </c>
      <c r="H711" s="6">
        <f t="shared" ca="1" si="500"/>
        <v>0</v>
      </c>
      <c r="I711" s="6">
        <f t="shared" ca="1" si="501"/>
        <v>0</v>
      </c>
      <c r="J711" s="6">
        <f t="shared" ca="1" si="502"/>
        <v>0</v>
      </c>
      <c r="K711" s="6">
        <f ca="1">SUMIF(INDIRECT(F692),'1-Configuracion'!E711,INDIRECT(K692))+SUMIF(INDIRECT(H692),'1-Configuracion'!E711,INDIRECT(L692))</f>
        <v>0</v>
      </c>
      <c r="L711" s="6">
        <f ca="1">SUMIF(INDIRECT(F692),'1-Configuracion'!E711,INDIRECT(L692))+SUMIF(INDIRECT(H692),'1-Configuracion'!E711,INDIRECT(K692))</f>
        <v>0</v>
      </c>
      <c r="M711" s="100">
        <f t="shared" ca="1" si="503"/>
        <v>0</v>
      </c>
      <c r="N711" s="56">
        <f t="shared" ca="1" si="504"/>
        <v>0</v>
      </c>
      <c r="P711" s="81" t="str">
        <f t="shared" si="505"/>
        <v>Sevilla F.C.</v>
      </c>
      <c r="Q711" s="85">
        <f t="shared" ca="1" si="506"/>
        <v>0</v>
      </c>
      <c r="R711" s="6">
        <f t="shared" ca="1" si="491"/>
        <v>0</v>
      </c>
      <c r="S711" s="6">
        <f t="shared" ca="1" si="492"/>
        <v>0</v>
      </c>
      <c r="T711" s="6">
        <f t="shared" ca="1" si="493"/>
        <v>0</v>
      </c>
      <c r="U711" s="6">
        <f t="shared" ca="1" si="494"/>
        <v>0</v>
      </c>
      <c r="V711" s="6">
        <f t="shared" ca="1" si="495"/>
        <v>0</v>
      </c>
      <c r="W711" s="6">
        <f t="shared" ca="1" si="496"/>
        <v>0</v>
      </c>
      <c r="X711" s="8">
        <f t="shared" ca="1" si="497"/>
        <v>0</v>
      </c>
      <c r="Y711" s="8">
        <f t="shared" ca="1" si="498"/>
        <v>0</v>
      </c>
      <c r="Z711" s="61" t="e">
        <f ca="1">MATCH(P711,AC693:AC712,0)</f>
        <v>#N/A</v>
      </c>
      <c r="AB711">
        <v>19</v>
      </c>
      <c r="AC711" s="81" t="str">
        <f ca="1">INDEX(P693:P712,MATCH(LARGE(Y693:Y712,AB711),Y693:Y712,0))</f>
        <v>Atlethic Club</v>
      </c>
      <c r="AD711" s="85">
        <f ca="1">LOOKUP(AC711,P693:P712,Q693:Q712)</f>
        <v>0</v>
      </c>
      <c r="AE711" s="6">
        <f ca="1">LOOKUP(AC711,P693:P712,R693:R712)</f>
        <v>0</v>
      </c>
      <c r="AF711" s="6">
        <f ca="1">LOOKUP(AC711,P693:P712,S693:S712)</f>
        <v>0</v>
      </c>
      <c r="AG711" s="6">
        <f ca="1">LOOKUP(AC711,P693:P712,T693:T712)</f>
        <v>0</v>
      </c>
      <c r="AH711" s="6">
        <f ca="1">LOOKUP(AC711,P693:P712,U693:U712)</f>
        <v>0</v>
      </c>
      <c r="AI711" s="6">
        <f ca="1">LOOKUP(AC711,P693:P712,V693:V712)</f>
        <v>0</v>
      </c>
      <c r="AJ711" s="6">
        <f ca="1">LOOKUP(AC711,P693:P712,W693:W712)</f>
        <v>0</v>
      </c>
      <c r="AK711" s="8">
        <f ca="1">LOOKUP(AC711,P693:P712,X693:X712)</f>
        <v>0</v>
      </c>
      <c r="AL711" s="8">
        <f ca="1">LOOKUP(AC711,P693:P712,Y693:Y712)</f>
        <v>0</v>
      </c>
    </row>
    <row r="712" spans="5:38" ht="15.75" thickBot="1" x14ac:dyDescent="0.3">
      <c r="E712" s="82" t="str">
        <f t="shared" si="499"/>
        <v>Valencia C.F.</v>
      </c>
      <c r="F712" s="86">
        <f ca="1">SUMIF(INDIRECT(F692),'1-Configuracion'!E712,INDIRECT(G692))+SUMIF(INDIRECT(H692),'1-Configuracion'!E712,INDIRECT(I692))</f>
        <v>0</v>
      </c>
      <c r="G712" s="34">
        <f ca="1">SUMIF(INDIRECT(F692),'1-Configuracion'!E712,INDIRECT(J692))+SUMIF(INDIRECT(H692),'1-Configuracion'!E712,INDIRECT(J692))</f>
        <v>0</v>
      </c>
      <c r="H712" s="34">
        <f t="shared" ca="1" si="500"/>
        <v>0</v>
      </c>
      <c r="I712" s="34">
        <f t="shared" ca="1" si="501"/>
        <v>0</v>
      </c>
      <c r="J712" s="34">
        <f t="shared" ca="1" si="502"/>
        <v>0</v>
      </c>
      <c r="K712" s="34">
        <f ca="1">SUMIF(INDIRECT(F692),'1-Configuracion'!E712,INDIRECT(K692))+SUMIF(INDIRECT(H692),'1-Configuracion'!E712,INDIRECT(L692))</f>
        <v>0</v>
      </c>
      <c r="L712" s="34">
        <f ca="1">SUMIF(INDIRECT(F692),'1-Configuracion'!E712,INDIRECT(L692))+SUMIF(INDIRECT(H692),'1-Configuracion'!E712,INDIRECT(K692))</f>
        <v>0</v>
      </c>
      <c r="M712" s="101">
        <f t="shared" ca="1" si="503"/>
        <v>0</v>
      </c>
      <c r="N712" s="57">
        <f t="shared" ca="1" si="504"/>
        <v>0</v>
      </c>
      <c r="P712" s="82" t="str">
        <f t="shared" si="505"/>
        <v>Valencia C.F.</v>
      </c>
      <c r="Q712" s="86">
        <f t="shared" ca="1" si="506"/>
        <v>0</v>
      </c>
      <c r="R712" s="34">
        <f t="shared" ca="1" si="491"/>
        <v>0</v>
      </c>
      <c r="S712" s="34">
        <f t="shared" ca="1" si="492"/>
        <v>0</v>
      </c>
      <c r="T712" s="34">
        <f t="shared" ca="1" si="493"/>
        <v>0</v>
      </c>
      <c r="U712" s="34">
        <f t="shared" ca="1" si="494"/>
        <v>0</v>
      </c>
      <c r="V712" s="34">
        <f t="shared" ca="1" si="495"/>
        <v>0</v>
      </c>
      <c r="W712" s="34">
        <f t="shared" ca="1" si="496"/>
        <v>0</v>
      </c>
      <c r="X712" s="37">
        <f t="shared" ca="1" si="497"/>
        <v>0</v>
      </c>
      <c r="Y712" s="37">
        <f t="shared" ca="1" si="498"/>
        <v>0</v>
      </c>
      <c r="Z712" s="61" t="e">
        <f ca="1">MATCH(P712,AC693:AC712,0)</f>
        <v>#N/A</v>
      </c>
      <c r="AB712">
        <v>20</v>
      </c>
      <c r="AC712" s="82" t="str">
        <f ca="1">INDEX(P693:P712,MATCH(LARGE(Y693:Y712,AB712),Y693:Y712,0))</f>
        <v>Atlethic Club</v>
      </c>
      <c r="AD712" s="86">
        <f ca="1">LOOKUP(AC712,P693:P712,Q693:Q712)</f>
        <v>0</v>
      </c>
      <c r="AE712" s="34">
        <f ca="1">LOOKUP(AC712,P693:P712,R693:R712)</f>
        <v>0</v>
      </c>
      <c r="AF712" s="34">
        <f ca="1">LOOKUP(AC712,P693:P712,S693:S712)</f>
        <v>0</v>
      </c>
      <c r="AG712" s="34">
        <f ca="1">LOOKUP(AC712,P693:P712,T693:T712)</f>
        <v>0</v>
      </c>
      <c r="AH712" s="34">
        <f ca="1">LOOKUP(AC712,P693:P712,U693:U712)</f>
        <v>0</v>
      </c>
      <c r="AI712" s="34">
        <f ca="1">LOOKUP(AC712,P693:P712,V693:V712)</f>
        <v>0</v>
      </c>
      <c r="AJ712" s="34">
        <f ca="1">LOOKUP(AC712,P693:P712,W693:W712)</f>
        <v>0</v>
      </c>
      <c r="AK712" s="37">
        <f ca="1">LOOKUP(AC712,P693:P712,X693:X712)</f>
        <v>0</v>
      </c>
      <c r="AL712" s="37">
        <f ca="1">LOOKUP(AC712,P693:P712,Y693:Y712)</f>
        <v>0</v>
      </c>
    </row>
    <row r="713" spans="5:38" ht="15.75" thickBot="1" x14ac:dyDescent="0.3"/>
    <row r="714" spans="5:38" ht="15.75" thickBot="1" x14ac:dyDescent="0.3">
      <c r="E714" s="88">
        <v>32</v>
      </c>
      <c r="F714" s="95" t="s">
        <v>21</v>
      </c>
      <c r="G714" s="95" t="s">
        <v>22</v>
      </c>
      <c r="H714" s="95" t="s">
        <v>23</v>
      </c>
      <c r="I714" s="95" t="s">
        <v>24</v>
      </c>
      <c r="J714" s="95" t="s">
        <v>25</v>
      </c>
      <c r="K714" s="95" t="s">
        <v>26</v>
      </c>
      <c r="L714" s="95" t="s">
        <v>27</v>
      </c>
      <c r="M714" s="96" t="s">
        <v>135</v>
      </c>
      <c r="N714" s="98" t="s">
        <v>136</v>
      </c>
      <c r="P714" s="88">
        <f>E714</f>
        <v>32</v>
      </c>
      <c r="Q714" s="89" t="s">
        <v>21</v>
      </c>
      <c r="R714" s="87" t="s">
        <v>22</v>
      </c>
      <c r="S714" s="83" t="s">
        <v>23</v>
      </c>
      <c r="T714" s="83" t="s">
        <v>24</v>
      </c>
      <c r="U714" s="83" t="s">
        <v>25</v>
      </c>
      <c r="V714" s="83" t="s">
        <v>26</v>
      </c>
      <c r="W714" s="83" t="s">
        <v>27</v>
      </c>
      <c r="X714" s="84" t="s">
        <v>135</v>
      </c>
      <c r="Y714" s="84" t="s">
        <v>136</v>
      </c>
      <c r="AC714" s="88">
        <f>P714</f>
        <v>32</v>
      </c>
      <c r="AD714" s="89" t="s">
        <v>21</v>
      </c>
      <c r="AE714" s="87" t="s">
        <v>22</v>
      </c>
      <c r="AF714" s="83" t="s">
        <v>23</v>
      </c>
      <c r="AG714" s="83" t="s">
        <v>24</v>
      </c>
      <c r="AH714" s="83" t="s">
        <v>25</v>
      </c>
      <c r="AI714" s="83" t="s">
        <v>26</v>
      </c>
      <c r="AJ714" s="83" t="s">
        <v>27</v>
      </c>
      <c r="AK714" s="84" t="s">
        <v>135</v>
      </c>
      <c r="AL714" s="84" t="s">
        <v>136</v>
      </c>
    </row>
    <row r="715" spans="5:38" ht="15.75" thickBot="1" x14ac:dyDescent="0.3">
      <c r="E715" s="91"/>
      <c r="F715" s="93" t="str">
        <f>'1-Rangos'!C32</f>
        <v>'1-Jornadas'!BC56:BC65</v>
      </c>
      <c r="G715" s="93" t="str">
        <f>'1-Rangos'!D32</f>
        <v>'1-Jornadas'!BA56:BA65</v>
      </c>
      <c r="H715" s="93" t="str">
        <f>'1-Rangos'!E32</f>
        <v>'1-Jornadas'!BF56:BF65</v>
      </c>
      <c r="I715" s="93" t="str">
        <f>'1-Rangos'!F32</f>
        <v>'1-Jornadas'!BH56:BH65</v>
      </c>
      <c r="J715" s="93" t="str">
        <f>'1-Rangos'!G32</f>
        <v>'1-Jornadas'!AZ56:AZ65</v>
      </c>
      <c r="K715" s="93" t="str">
        <f>'1-Rangos'!H32</f>
        <v>'1-Jornadas'!BD56:BD65</v>
      </c>
      <c r="L715" s="93" t="str">
        <f>'1-Rangos'!I32</f>
        <v>'1-Jornadas'!BE56:BE65</v>
      </c>
      <c r="M715" s="91"/>
      <c r="N715" s="91"/>
    </row>
    <row r="716" spans="5:38" x14ac:dyDescent="0.25">
      <c r="E716" s="81" t="str">
        <f>E693</f>
        <v>Atlethic Club</v>
      </c>
      <c r="F716" s="97">
        <f ca="1">SUMIF(INDIRECT(F715),'1-Configuracion'!E716,INDIRECT(G715))+SUMIF(INDIRECT(H715),'1-Configuracion'!E716,INDIRECT(I715))</f>
        <v>0</v>
      </c>
      <c r="G716" s="94">
        <f ca="1">SUMIF(INDIRECT(F715),'1-Configuracion'!E716,INDIRECT(J715))+SUMIF(INDIRECT(H715),'1-Configuracion'!E716,INDIRECT(J715))</f>
        <v>0</v>
      </c>
      <c r="H716" s="94">
        <f ca="1">IF(G716&gt;0,IF(F716=3,1,0),0)</f>
        <v>0</v>
      </c>
      <c r="I716" s="94">
        <f ca="1">IF(G716&gt;0,IF(F716=1,1,0),0)</f>
        <v>0</v>
      </c>
      <c r="J716" s="94">
        <f ca="1">IF(G716&gt;0,IF(F716=0,1,0),0)</f>
        <v>0</v>
      </c>
      <c r="K716" s="94">
        <f ca="1">SUMIF(INDIRECT(F715),'1-Configuracion'!E716,INDIRECT(K715))+SUMIF(INDIRECT(H715),'1-Configuracion'!E716,INDIRECT(L715))</f>
        <v>0</v>
      </c>
      <c r="L716" s="94">
        <f ca="1">SUMIF(INDIRECT(F715),'1-Configuracion'!E716,INDIRECT(L715))+SUMIF(INDIRECT(H715),'1-Configuracion'!E716,INDIRECT(K715))</f>
        <v>0</v>
      </c>
      <c r="M716" s="99">
        <f ca="1">K716-L716</f>
        <v>0</v>
      </c>
      <c r="N716" s="102">
        <f ca="1">F716*1000+M716*100+K716</f>
        <v>0</v>
      </c>
      <c r="P716" s="81" t="str">
        <f>E716</f>
        <v>Atlethic Club</v>
      </c>
      <c r="Q716" s="85">
        <f ca="1">F716+Q693</f>
        <v>0</v>
      </c>
      <c r="R716" s="6">
        <f t="shared" ref="R716:R735" ca="1" si="507">G716+R693</f>
        <v>0</v>
      </c>
      <c r="S716" s="6">
        <f t="shared" ref="S716:S735" ca="1" si="508">H716+S693</f>
        <v>0</v>
      </c>
      <c r="T716" s="6">
        <f t="shared" ref="T716:T735" ca="1" si="509">I716+T693</f>
        <v>0</v>
      </c>
      <c r="U716" s="6">
        <f t="shared" ref="U716:U735" ca="1" si="510">J716+U693</f>
        <v>0</v>
      </c>
      <c r="V716" s="6">
        <f t="shared" ref="V716:V735" ca="1" si="511">K716+V693</f>
        <v>0</v>
      </c>
      <c r="W716" s="6">
        <f t="shared" ref="W716:W735" ca="1" si="512">L716+W693</f>
        <v>0</v>
      </c>
      <c r="X716" s="8">
        <f t="shared" ref="X716:X735" ca="1" si="513">M716+X693</f>
        <v>0</v>
      </c>
      <c r="Y716" s="8">
        <f t="shared" ref="Y716:Y735" ca="1" si="514">N716+Y693</f>
        <v>0</v>
      </c>
      <c r="Z716" s="61">
        <f ca="1">MATCH(P716,AC716:AC735,0)</f>
        <v>1</v>
      </c>
      <c r="AB716">
        <v>1</v>
      </c>
      <c r="AC716" s="81" t="str">
        <f ca="1">INDEX(P716:P735,MATCH(LARGE(Y716:Y735,AB716),Y716:Y735,0))</f>
        <v>Atlethic Club</v>
      </c>
      <c r="AD716" s="85">
        <f ca="1">LOOKUP(AC716,P716:P735,Q716:Q735)</f>
        <v>0</v>
      </c>
      <c r="AE716" s="6">
        <f ca="1">LOOKUP(AC716,P716:P735,R716:R735)</f>
        <v>0</v>
      </c>
      <c r="AF716" s="6">
        <f ca="1">LOOKUP(AC716,P716:P735,S716:S735)</f>
        <v>0</v>
      </c>
      <c r="AG716" s="6">
        <f ca="1">LOOKUP(AC716,P716:P735,T716:T735)</f>
        <v>0</v>
      </c>
      <c r="AH716" s="6">
        <f ca="1">LOOKUP(AC716,P716:P735,U716:U735)</f>
        <v>0</v>
      </c>
      <c r="AI716" s="6">
        <f ca="1">LOOKUP(AC716,P716:P735,V716:V735)</f>
        <v>0</v>
      </c>
      <c r="AJ716" s="6">
        <f ca="1">LOOKUP(AC716,P716:P735,W716:W735)</f>
        <v>0</v>
      </c>
      <c r="AK716" s="8">
        <f ca="1">LOOKUP(AC716,P716:P735,X716:X735)</f>
        <v>0</v>
      </c>
      <c r="AL716" s="8">
        <f ca="1">LOOKUP(AC716,P716:P735,Y716:Y735)</f>
        <v>0</v>
      </c>
    </row>
    <row r="717" spans="5:38" x14ac:dyDescent="0.25">
      <c r="E717" s="81" t="str">
        <f t="shared" ref="E717:E735" si="515">E694</f>
        <v>Atlético Madrid</v>
      </c>
      <c r="F717" s="85">
        <f ca="1">SUMIF(INDIRECT(F715),'1-Configuracion'!E717,INDIRECT(G715))+SUMIF(INDIRECT(H715),'1-Configuracion'!E717,INDIRECT(I715))</f>
        <v>0</v>
      </c>
      <c r="G717" s="6">
        <f ca="1">SUMIF(INDIRECT(F715),'1-Configuracion'!E717,INDIRECT(J715))+SUMIF(INDIRECT(H715),'1-Configuracion'!E717,INDIRECT(J715))</f>
        <v>0</v>
      </c>
      <c r="H717" s="6">
        <f t="shared" ref="H717:H735" ca="1" si="516">IF(G717&gt;0,IF(F717=3,1,0),0)</f>
        <v>0</v>
      </c>
      <c r="I717" s="6">
        <f t="shared" ref="I717:I735" ca="1" si="517">IF(G717&gt;0,IF(F717=1,1,0),0)</f>
        <v>0</v>
      </c>
      <c r="J717" s="6">
        <f t="shared" ref="J717:J735" ca="1" si="518">IF(G717&gt;0,IF(F717=0,1,0),0)</f>
        <v>0</v>
      </c>
      <c r="K717" s="6">
        <f ca="1">SUMIF(INDIRECT(F715),'1-Configuracion'!E717,INDIRECT(K715))+SUMIF(INDIRECT(H715),'1-Configuracion'!E717,INDIRECT(L715))</f>
        <v>0</v>
      </c>
      <c r="L717" s="6">
        <f ca="1">SUMIF(INDIRECT(F715),'1-Configuracion'!E717,INDIRECT(L715))+SUMIF(INDIRECT(H715),'1-Configuracion'!E717,INDIRECT(K715))</f>
        <v>0</v>
      </c>
      <c r="M717" s="100">
        <f t="shared" ref="M717:M735" ca="1" si="519">K717-L717</f>
        <v>0</v>
      </c>
      <c r="N717" s="56">
        <f t="shared" ref="N717:N735" ca="1" si="520">F717*1000+M717*100+K717</f>
        <v>0</v>
      </c>
      <c r="P717" s="81" t="str">
        <f t="shared" ref="P717:P735" si="521">E717</f>
        <v>Atlético Madrid</v>
      </c>
      <c r="Q717" s="85">
        <f t="shared" ref="Q717:Q735" ca="1" si="522">F717+Q694</f>
        <v>0</v>
      </c>
      <c r="R717" s="6">
        <f t="shared" ca="1" si="507"/>
        <v>0</v>
      </c>
      <c r="S717" s="6">
        <f t="shared" ca="1" si="508"/>
        <v>0</v>
      </c>
      <c r="T717" s="6">
        <f t="shared" ca="1" si="509"/>
        <v>0</v>
      </c>
      <c r="U717" s="6">
        <f t="shared" ca="1" si="510"/>
        <v>0</v>
      </c>
      <c r="V717" s="6">
        <f t="shared" ca="1" si="511"/>
        <v>0</v>
      </c>
      <c r="W717" s="6">
        <f t="shared" ca="1" si="512"/>
        <v>0</v>
      </c>
      <c r="X717" s="8">
        <f t="shared" ca="1" si="513"/>
        <v>0</v>
      </c>
      <c r="Y717" s="8">
        <f t="shared" ca="1" si="514"/>
        <v>0</v>
      </c>
      <c r="Z717" s="61" t="e">
        <f ca="1">MATCH(P717,AC716:AC735,0)</f>
        <v>#N/A</v>
      </c>
      <c r="AB717">
        <v>2</v>
      </c>
      <c r="AC717" s="81" t="str">
        <f ca="1">INDEX(P716:P735,MATCH(LARGE(Y716:Y735,AB717),Y716:Y735,0))</f>
        <v>Atlethic Club</v>
      </c>
      <c r="AD717" s="85">
        <f ca="1">LOOKUP(AC717,P716:P735,Q716:Q735)</f>
        <v>0</v>
      </c>
      <c r="AE717" s="6">
        <f ca="1">LOOKUP(AC717,P716:P735,R716:R735)</f>
        <v>0</v>
      </c>
      <c r="AF717" s="6">
        <f ca="1">LOOKUP(AC717,P716:P735,S716:S735)</f>
        <v>0</v>
      </c>
      <c r="AG717" s="6">
        <f ca="1">LOOKUP(AC717,P716:P735,T716:T735)</f>
        <v>0</v>
      </c>
      <c r="AH717" s="6">
        <f ca="1">LOOKUP(AC717,P716:P735,U716:U735)</f>
        <v>0</v>
      </c>
      <c r="AI717" s="6">
        <f ca="1">LOOKUP(AC717,P716:P735,V716:V735)</f>
        <v>0</v>
      </c>
      <c r="AJ717" s="6">
        <f ca="1">LOOKUP(AC717,P716:P735,W716:W735)</f>
        <v>0</v>
      </c>
      <c r="AK717" s="8">
        <f ca="1">LOOKUP(AC717,P716:P735,X716:X735)</f>
        <v>0</v>
      </c>
      <c r="AL717" s="8">
        <f ca="1">LOOKUP(AC717,P716:P735,Y716:Y735)</f>
        <v>0</v>
      </c>
    </row>
    <row r="718" spans="5:38" x14ac:dyDescent="0.25">
      <c r="E718" s="81" t="str">
        <f t="shared" si="515"/>
        <v>C.A. Osasuna</v>
      </c>
      <c r="F718" s="85">
        <f ca="1">SUMIF(INDIRECT(F715),'1-Configuracion'!E718,INDIRECT(G715))+SUMIF(INDIRECT(H715),'1-Configuracion'!E718,INDIRECT(I715))</f>
        <v>0</v>
      </c>
      <c r="G718" s="6">
        <f ca="1">SUMIF(INDIRECT(F715),'1-Configuracion'!E718,INDIRECT(J715))+SUMIF(INDIRECT(H715),'1-Configuracion'!E718,INDIRECT(J715))</f>
        <v>0</v>
      </c>
      <c r="H718" s="6">
        <f t="shared" ca="1" si="516"/>
        <v>0</v>
      </c>
      <c r="I718" s="6">
        <f t="shared" ca="1" si="517"/>
        <v>0</v>
      </c>
      <c r="J718" s="6">
        <f t="shared" ca="1" si="518"/>
        <v>0</v>
      </c>
      <c r="K718" s="6">
        <f ca="1">SUMIF(INDIRECT(F715),'1-Configuracion'!E718,INDIRECT(K715))+SUMIF(INDIRECT(H715),'1-Configuracion'!E718,INDIRECT(L715))</f>
        <v>0</v>
      </c>
      <c r="L718" s="6">
        <f ca="1">SUMIF(INDIRECT(F715),'1-Configuracion'!E718,INDIRECT(L715))+SUMIF(INDIRECT(H715),'1-Configuracion'!E718,INDIRECT(K715))</f>
        <v>0</v>
      </c>
      <c r="M718" s="100">
        <f t="shared" ca="1" si="519"/>
        <v>0</v>
      </c>
      <c r="N718" s="56">
        <f t="shared" ca="1" si="520"/>
        <v>0</v>
      </c>
      <c r="P718" s="81" t="str">
        <f t="shared" si="521"/>
        <v>C.A. Osasuna</v>
      </c>
      <c r="Q718" s="85">
        <f t="shared" ca="1" si="522"/>
        <v>0</v>
      </c>
      <c r="R718" s="6">
        <f t="shared" ca="1" si="507"/>
        <v>0</v>
      </c>
      <c r="S718" s="6">
        <f t="shared" ca="1" si="508"/>
        <v>0</v>
      </c>
      <c r="T718" s="6">
        <f t="shared" ca="1" si="509"/>
        <v>0</v>
      </c>
      <c r="U718" s="6">
        <f t="shared" ca="1" si="510"/>
        <v>0</v>
      </c>
      <c r="V718" s="6">
        <f t="shared" ca="1" si="511"/>
        <v>0</v>
      </c>
      <c r="W718" s="6">
        <f t="shared" ca="1" si="512"/>
        <v>0</v>
      </c>
      <c r="X718" s="8">
        <f t="shared" ca="1" si="513"/>
        <v>0</v>
      </c>
      <c r="Y718" s="8">
        <f t="shared" ca="1" si="514"/>
        <v>0</v>
      </c>
      <c r="Z718" s="61" t="e">
        <f ca="1">MATCH(P718,AC716:AC735,0)</f>
        <v>#N/A</v>
      </c>
      <c r="AB718">
        <v>3</v>
      </c>
      <c r="AC718" s="81" t="str">
        <f ca="1">INDEX(P716:P735,MATCH(LARGE(Y716:Y735,AB718),Y716:Y735,0))</f>
        <v>Atlethic Club</v>
      </c>
      <c r="AD718" s="85">
        <f ca="1">LOOKUP(AC718,P716:P735,Q716:Q735)</f>
        <v>0</v>
      </c>
      <c r="AE718" s="6">
        <f ca="1">LOOKUP(AC718,P716:P735,R716:R735)</f>
        <v>0</v>
      </c>
      <c r="AF718" s="6">
        <f ca="1">LOOKUP(AC718,P716:P735,S716:S735)</f>
        <v>0</v>
      </c>
      <c r="AG718" s="6">
        <f ca="1">LOOKUP(AC718,P716:P735,T716:T735)</f>
        <v>0</v>
      </c>
      <c r="AH718" s="6">
        <f ca="1">LOOKUP(AC718,P716:P735,U716:U735)</f>
        <v>0</v>
      </c>
      <c r="AI718" s="6">
        <f ca="1">LOOKUP(AC718,P716:P735,V716:V735)</f>
        <v>0</v>
      </c>
      <c r="AJ718" s="6">
        <f ca="1">LOOKUP(AC718,P716:P735,W716:W735)</f>
        <v>0</v>
      </c>
      <c r="AK718" s="8">
        <f ca="1">LOOKUP(AC718,P716:P735,X716:X735)</f>
        <v>0</v>
      </c>
      <c r="AL718" s="8">
        <f ca="1">LOOKUP(AC718,P716:P735,Y716:Y735)</f>
        <v>0</v>
      </c>
    </row>
    <row r="719" spans="5:38" x14ac:dyDescent="0.25">
      <c r="E719" s="81" t="str">
        <f t="shared" si="515"/>
        <v>Celta de Vigo</v>
      </c>
      <c r="F719" s="85">
        <f ca="1">SUMIF(INDIRECT(F715),'1-Configuracion'!E719,INDIRECT(G715))+SUMIF(INDIRECT(H715),'1-Configuracion'!E719,INDIRECT(I715))</f>
        <v>0</v>
      </c>
      <c r="G719" s="6">
        <f ca="1">SUMIF(INDIRECT(F715),'1-Configuracion'!E719,INDIRECT(J715))+SUMIF(INDIRECT(H715),'1-Configuracion'!E719,INDIRECT(J715))</f>
        <v>0</v>
      </c>
      <c r="H719" s="6">
        <f t="shared" ca="1" si="516"/>
        <v>0</v>
      </c>
      <c r="I719" s="6">
        <f t="shared" ca="1" si="517"/>
        <v>0</v>
      </c>
      <c r="J719" s="6">
        <f t="shared" ca="1" si="518"/>
        <v>0</v>
      </c>
      <c r="K719" s="6">
        <f ca="1">SUMIF(INDIRECT(F715),'1-Configuracion'!E719,INDIRECT(K715))+SUMIF(INDIRECT(H715),'1-Configuracion'!E719,INDIRECT(L715))</f>
        <v>0</v>
      </c>
      <c r="L719" s="6">
        <f ca="1">SUMIF(INDIRECT(F715),'1-Configuracion'!E719,INDIRECT(L715))+SUMIF(INDIRECT(H715),'1-Configuracion'!E719,INDIRECT(K715))</f>
        <v>0</v>
      </c>
      <c r="M719" s="100">
        <f t="shared" ca="1" si="519"/>
        <v>0</v>
      </c>
      <c r="N719" s="56">
        <f t="shared" ca="1" si="520"/>
        <v>0</v>
      </c>
      <c r="P719" s="81" t="str">
        <f t="shared" si="521"/>
        <v>Celta de Vigo</v>
      </c>
      <c r="Q719" s="85">
        <f t="shared" ca="1" si="522"/>
        <v>0</v>
      </c>
      <c r="R719" s="6">
        <f t="shared" ca="1" si="507"/>
        <v>0</v>
      </c>
      <c r="S719" s="6">
        <f t="shared" ca="1" si="508"/>
        <v>0</v>
      </c>
      <c r="T719" s="6">
        <f t="shared" ca="1" si="509"/>
        <v>0</v>
      </c>
      <c r="U719" s="6">
        <f t="shared" ca="1" si="510"/>
        <v>0</v>
      </c>
      <c r="V719" s="6">
        <f t="shared" ca="1" si="511"/>
        <v>0</v>
      </c>
      <c r="W719" s="6">
        <f t="shared" ca="1" si="512"/>
        <v>0</v>
      </c>
      <c r="X719" s="8">
        <f t="shared" ca="1" si="513"/>
        <v>0</v>
      </c>
      <c r="Y719" s="8">
        <f t="shared" ca="1" si="514"/>
        <v>0</v>
      </c>
      <c r="Z719" s="61" t="e">
        <f ca="1">MATCH(P719,AC716:AC735,0)</f>
        <v>#N/A</v>
      </c>
      <c r="AB719">
        <v>4</v>
      </c>
      <c r="AC719" s="81" t="str">
        <f ca="1">INDEX(P716:P735,MATCH(LARGE(Y716:Y735,AB719),Y716:Y735,0))</f>
        <v>Atlethic Club</v>
      </c>
      <c r="AD719" s="85">
        <f ca="1">LOOKUP(AC719,P716:P735,Q716:Q735)</f>
        <v>0</v>
      </c>
      <c r="AE719" s="6">
        <f ca="1">LOOKUP(AC719,P716:P735,R716:R735)</f>
        <v>0</v>
      </c>
      <c r="AF719" s="6">
        <f ca="1">LOOKUP(AC719,P716:P735,S716:S735)</f>
        <v>0</v>
      </c>
      <c r="AG719" s="6">
        <f ca="1">LOOKUP(AC719,P716:P735,T716:T735)</f>
        <v>0</v>
      </c>
      <c r="AH719" s="6">
        <f ca="1">LOOKUP(AC719,P716:P735,U716:U735)</f>
        <v>0</v>
      </c>
      <c r="AI719" s="6">
        <f ca="1">LOOKUP(AC719,P716:P735,V716:V735)</f>
        <v>0</v>
      </c>
      <c r="AJ719" s="6">
        <f ca="1">LOOKUP(AC719,P716:P735,W716:W735)</f>
        <v>0</v>
      </c>
      <c r="AK719" s="8">
        <f ca="1">LOOKUP(AC719,P716:P735,X716:X735)</f>
        <v>0</v>
      </c>
      <c r="AL719" s="8">
        <f ca="1">LOOKUP(AC719,P716:P735,Y716:Y735)</f>
        <v>0</v>
      </c>
    </row>
    <row r="720" spans="5:38" x14ac:dyDescent="0.25">
      <c r="E720" s="81" t="str">
        <f t="shared" si="515"/>
        <v>Deportivo de la Coruña</v>
      </c>
      <c r="F720" s="85">
        <f ca="1">SUMIF(INDIRECT(F715),'1-Configuracion'!E720,INDIRECT(G715))+SUMIF(INDIRECT(H715),'1-Configuracion'!E720,INDIRECT(I715))</f>
        <v>0</v>
      </c>
      <c r="G720" s="6">
        <f ca="1">SUMIF(INDIRECT(F715),'1-Configuracion'!E720,INDIRECT(J715))+SUMIF(INDIRECT(H715),'1-Configuracion'!E720,INDIRECT(J715))</f>
        <v>0</v>
      </c>
      <c r="H720" s="6">
        <f t="shared" ca="1" si="516"/>
        <v>0</v>
      </c>
      <c r="I720" s="6">
        <f t="shared" ca="1" si="517"/>
        <v>0</v>
      </c>
      <c r="J720" s="6">
        <f t="shared" ca="1" si="518"/>
        <v>0</v>
      </c>
      <c r="K720" s="6">
        <f ca="1">SUMIF(INDIRECT(F715),'1-Configuracion'!E720,INDIRECT(K715))+SUMIF(INDIRECT(H715),'1-Configuracion'!E720,INDIRECT(L715))</f>
        <v>0</v>
      </c>
      <c r="L720" s="6">
        <f ca="1">SUMIF(INDIRECT(F715),'1-Configuracion'!E720,INDIRECT(L715))+SUMIF(INDIRECT(H715),'1-Configuracion'!E720,INDIRECT(K715))</f>
        <v>0</v>
      </c>
      <c r="M720" s="100">
        <f t="shared" ca="1" si="519"/>
        <v>0</v>
      </c>
      <c r="N720" s="56">
        <f t="shared" ca="1" si="520"/>
        <v>0</v>
      </c>
      <c r="P720" s="81" t="str">
        <f t="shared" si="521"/>
        <v>Deportivo de la Coruña</v>
      </c>
      <c r="Q720" s="85">
        <f t="shared" ca="1" si="522"/>
        <v>0</v>
      </c>
      <c r="R720" s="6">
        <f t="shared" ca="1" si="507"/>
        <v>0</v>
      </c>
      <c r="S720" s="6">
        <f t="shared" ca="1" si="508"/>
        <v>0</v>
      </c>
      <c r="T720" s="6">
        <f t="shared" ca="1" si="509"/>
        <v>0</v>
      </c>
      <c r="U720" s="6">
        <f t="shared" ca="1" si="510"/>
        <v>0</v>
      </c>
      <c r="V720" s="6">
        <f t="shared" ca="1" si="511"/>
        <v>0</v>
      </c>
      <c r="W720" s="6">
        <f t="shared" ca="1" si="512"/>
        <v>0</v>
      </c>
      <c r="X720" s="8">
        <f t="shared" ca="1" si="513"/>
        <v>0</v>
      </c>
      <c r="Y720" s="8">
        <f t="shared" ca="1" si="514"/>
        <v>0</v>
      </c>
      <c r="Z720" s="61" t="e">
        <f ca="1">MATCH(P720,AC716:AC735,0)</f>
        <v>#N/A</v>
      </c>
      <c r="AB720">
        <v>5</v>
      </c>
      <c r="AC720" s="81" t="str">
        <f ca="1">INDEX(P716:P735,MATCH(LARGE(Y716:Y735,AB720),Y716:Y735,0))</f>
        <v>Atlethic Club</v>
      </c>
      <c r="AD720" s="85">
        <f ca="1">LOOKUP(AC720,P716:P735,Q716:Q735)</f>
        <v>0</v>
      </c>
      <c r="AE720" s="6">
        <f ca="1">LOOKUP(AC720,P716:P735,R716:R735)</f>
        <v>0</v>
      </c>
      <c r="AF720" s="6">
        <f ca="1">LOOKUP(AC720,P716:P735,S716:S735)</f>
        <v>0</v>
      </c>
      <c r="AG720" s="6">
        <f ca="1">LOOKUP(AC720,P716:P735,T716:T735)</f>
        <v>0</v>
      </c>
      <c r="AH720" s="6">
        <f ca="1">LOOKUP(AC720,P716:P735,U716:U735)</f>
        <v>0</v>
      </c>
      <c r="AI720" s="6">
        <f ca="1">LOOKUP(AC720,P716:P735,V716:V735)</f>
        <v>0</v>
      </c>
      <c r="AJ720" s="6">
        <f ca="1">LOOKUP(AC720,P716:P735,W716:W735)</f>
        <v>0</v>
      </c>
      <c r="AK720" s="8">
        <f ca="1">LOOKUP(AC720,P716:P735,X716:X735)</f>
        <v>0</v>
      </c>
      <c r="AL720" s="8">
        <f ca="1">LOOKUP(AC720,P716:P735,Y716:Y735)</f>
        <v>0</v>
      </c>
    </row>
    <row r="721" spans="5:38" x14ac:dyDescent="0.25">
      <c r="E721" s="81" t="str">
        <f t="shared" si="515"/>
        <v>F.C. Barcelona</v>
      </c>
      <c r="F721" s="85">
        <f ca="1">SUMIF(INDIRECT(F715),'1-Configuracion'!E721,INDIRECT(G715))+SUMIF(INDIRECT(H715),'1-Configuracion'!E721,INDIRECT(I715))</f>
        <v>0</v>
      </c>
      <c r="G721" s="6">
        <f ca="1">SUMIF(INDIRECT(F715),'1-Configuracion'!E721,INDIRECT(J715))+SUMIF(INDIRECT(H715),'1-Configuracion'!E721,INDIRECT(J715))</f>
        <v>0</v>
      </c>
      <c r="H721" s="6">
        <f t="shared" ca="1" si="516"/>
        <v>0</v>
      </c>
      <c r="I721" s="6">
        <f t="shared" ca="1" si="517"/>
        <v>0</v>
      </c>
      <c r="J721" s="6">
        <f t="shared" ca="1" si="518"/>
        <v>0</v>
      </c>
      <c r="K721" s="6">
        <f ca="1">SUMIF(INDIRECT(F715),'1-Configuracion'!E721,INDIRECT(K715))+SUMIF(INDIRECT(H715),'1-Configuracion'!E721,INDIRECT(L715))</f>
        <v>0</v>
      </c>
      <c r="L721" s="6">
        <f ca="1">SUMIF(INDIRECT(F715),'1-Configuracion'!E721,INDIRECT(L715))+SUMIF(INDIRECT(H715),'1-Configuracion'!E721,INDIRECT(K715))</f>
        <v>0</v>
      </c>
      <c r="M721" s="100">
        <f t="shared" ca="1" si="519"/>
        <v>0</v>
      </c>
      <c r="N721" s="56">
        <f t="shared" ca="1" si="520"/>
        <v>0</v>
      </c>
      <c r="P721" s="81" t="str">
        <f t="shared" si="521"/>
        <v>F.C. Barcelona</v>
      </c>
      <c r="Q721" s="85">
        <f t="shared" ca="1" si="522"/>
        <v>0</v>
      </c>
      <c r="R721" s="6">
        <f t="shared" ca="1" si="507"/>
        <v>0</v>
      </c>
      <c r="S721" s="6">
        <f t="shared" ca="1" si="508"/>
        <v>0</v>
      </c>
      <c r="T721" s="6">
        <f t="shared" ca="1" si="509"/>
        <v>0</v>
      </c>
      <c r="U721" s="6">
        <f t="shared" ca="1" si="510"/>
        <v>0</v>
      </c>
      <c r="V721" s="6">
        <f t="shared" ca="1" si="511"/>
        <v>0</v>
      </c>
      <c r="W721" s="6">
        <f t="shared" ca="1" si="512"/>
        <v>0</v>
      </c>
      <c r="X721" s="8">
        <f t="shared" ca="1" si="513"/>
        <v>0</v>
      </c>
      <c r="Y721" s="8">
        <f t="shared" ca="1" si="514"/>
        <v>0</v>
      </c>
      <c r="Z721" s="61" t="e">
        <f ca="1">MATCH(P721,AC716:AC735,0)</f>
        <v>#N/A</v>
      </c>
      <c r="AB721">
        <v>6</v>
      </c>
      <c r="AC721" s="81" t="str">
        <f ca="1">INDEX(P716:P735,MATCH(LARGE(Y716:Y735,AB721),Y716:Y735,0))</f>
        <v>Atlethic Club</v>
      </c>
      <c r="AD721" s="85">
        <f ca="1">LOOKUP(AC721,P716:P735,Q716:Q735)</f>
        <v>0</v>
      </c>
      <c r="AE721" s="6">
        <f ca="1">LOOKUP(AC721,P716:P735,R716:R735)</f>
        <v>0</v>
      </c>
      <c r="AF721" s="6">
        <f ca="1">LOOKUP(AC721,P716:P735,S716:S735)</f>
        <v>0</v>
      </c>
      <c r="AG721" s="6">
        <f ca="1">LOOKUP(AC721,P716:P735,T716:T735)</f>
        <v>0</v>
      </c>
      <c r="AH721" s="6">
        <f ca="1">LOOKUP(AC721,P716:P735,U716:U735)</f>
        <v>0</v>
      </c>
      <c r="AI721" s="6">
        <f ca="1">LOOKUP(AC721,P716:P735,V716:V735)</f>
        <v>0</v>
      </c>
      <c r="AJ721" s="6">
        <f ca="1">LOOKUP(AC721,P716:P735,W716:W735)</f>
        <v>0</v>
      </c>
      <c r="AK721" s="8">
        <f ca="1">LOOKUP(AC721,P716:P735,X716:X735)</f>
        <v>0</v>
      </c>
      <c r="AL721" s="8">
        <f ca="1">LOOKUP(AC721,P716:P735,Y716:Y735)</f>
        <v>0</v>
      </c>
    </row>
    <row r="722" spans="5:38" x14ac:dyDescent="0.25">
      <c r="E722" s="81" t="str">
        <f t="shared" si="515"/>
        <v>Getafe C.F.</v>
      </c>
      <c r="F722" s="85">
        <f ca="1">SUMIF(INDIRECT(F715),'1-Configuracion'!E722,INDIRECT(G715))+SUMIF(INDIRECT(H715),'1-Configuracion'!E722,INDIRECT(I715))</f>
        <v>0</v>
      </c>
      <c r="G722" s="6">
        <f ca="1">SUMIF(INDIRECT(F715),'1-Configuracion'!E722,INDIRECT(J715))+SUMIF(INDIRECT(H715),'1-Configuracion'!E722,INDIRECT(J715))</f>
        <v>0</v>
      </c>
      <c r="H722" s="6">
        <f t="shared" ca="1" si="516"/>
        <v>0</v>
      </c>
      <c r="I722" s="6">
        <f t="shared" ca="1" si="517"/>
        <v>0</v>
      </c>
      <c r="J722" s="6">
        <f t="shared" ca="1" si="518"/>
        <v>0</v>
      </c>
      <c r="K722" s="6">
        <f ca="1">SUMIF(INDIRECT(F715),'1-Configuracion'!E722,INDIRECT(K715))+SUMIF(INDIRECT(H715),'1-Configuracion'!E722,INDIRECT(L715))</f>
        <v>0</v>
      </c>
      <c r="L722" s="6">
        <f ca="1">SUMIF(INDIRECT(F715),'1-Configuracion'!E722,INDIRECT(L715))+SUMIF(INDIRECT(H715),'1-Configuracion'!E722,INDIRECT(K715))</f>
        <v>0</v>
      </c>
      <c r="M722" s="100">
        <f t="shared" ca="1" si="519"/>
        <v>0</v>
      </c>
      <c r="N722" s="56">
        <f t="shared" ca="1" si="520"/>
        <v>0</v>
      </c>
      <c r="P722" s="81" t="str">
        <f t="shared" si="521"/>
        <v>Getafe C.F.</v>
      </c>
      <c r="Q722" s="85">
        <f t="shared" ca="1" si="522"/>
        <v>0</v>
      </c>
      <c r="R722" s="6">
        <f t="shared" ca="1" si="507"/>
        <v>0</v>
      </c>
      <c r="S722" s="6">
        <f t="shared" ca="1" si="508"/>
        <v>0</v>
      </c>
      <c r="T722" s="6">
        <f t="shared" ca="1" si="509"/>
        <v>0</v>
      </c>
      <c r="U722" s="6">
        <f t="shared" ca="1" si="510"/>
        <v>0</v>
      </c>
      <c r="V722" s="6">
        <f t="shared" ca="1" si="511"/>
        <v>0</v>
      </c>
      <c r="W722" s="6">
        <f t="shared" ca="1" si="512"/>
        <v>0</v>
      </c>
      <c r="X722" s="8">
        <f t="shared" ca="1" si="513"/>
        <v>0</v>
      </c>
      <c r="Y722" s="8">
        <f t="shared" ca="1" si="514"/>
        <v>0</v>
      </c>
      <c r="Z722" s="61" t="e">
        <f ca="1">MATCH(P722,AC716:AC735,0)</f>
        <v>#N/A</v>
      </c>
      <c r="AB722">
        <v>7</v>
      </c>
      <c r="AC722" s="81" t="str">
        <f ca="1">INDEX(P716:P735,MATCH(LARGE(Y716:Y735,AB722),Y716:Y735,0))</f>
        <v>Atlethic Club</v>
      </c>
      <c r="AD722" s="85">
        <f ca="1">LOOKUP(AC722,P716:P735,Q716:Q735)</f>
        <v>0</v>
      </c>
      <c r="AE722" s="6">
        <f ca="1">LOOKUP(AC722,P716:P735,R716:R735)</f>
        <v>0</v>
      </c>
      <c r="AF722" s="6">
        <f ca="1">LOOKUP(AC722,P716:P735,S716:S735)</f>
        <v>0</v>
      </c>
      <c r="AG722" s="6">
        <f ca="1">LOOKUP(AC722,P716:P735,T716:T735)</f>
        <v>0</v>
      </c>
      <c r="AH722" s="6">
        <f ca="1">LOOKUP(AC722,P716:P735,U716:U735)</f>
        <v>0</v>
      </c>
      <c r="AI722" s="6">
        <f ca="1">LOOKUP(AC722,P716:P735,V716:V735)</f>
        <v>0</v>
      </c>
      <c r="AJ722" s="6">
        <f ca="1">LOOKUP(AC722,P716:P735,W716:W735)</f>
        <v>0</v>
      </c>
      <c r="AK722" s="8">
        <f ca="1">LOOKUP(AC722,P716:P735,X716:X735)</f>
        <v>0</v>
      </c>
      <c r="AL722" s="8">
        <f ca="1">LOOKUP(AC722,P716:P735,Y716:Y735)</f>
        <v>0</v>
      </c>
    </row>
    <row r="723" spans="5:38" x14ac:dyDescent="0.25">
      <c r="E723" s="81" t="str">
        <f t="shared" si="515"/>
        <v>Granada C.F.</v>
      </c>
      <c r="F723" s="85">
        <f ca="1">SUMIF(INDIRECT(F715),'1-Configuracion'!E723,INDIRECT(G715))+SUMIF(INDIRECT(H715),'1-Configuracion'!E723,INDIRECT(I715))</f>
        <v>0</v>
      </c>
      <c r="G723" s="6">
        <f ca="1">SUMIF(INDIRECT(F715),'1-Configuracion'!E723,INDIRECT(J715))+SUMIF(INDIRECT(H715),'1-Configuracion'!E723,INDIRECT(J715))</f>
        <v>0</v>
      </c>
      <c r="H723" s="6">
        <f t="shared" ca="1" si="516"/>
        <v>0</v>
      </c>
      <c r="I723" s="6">
        <f t="shared" ca="1" si="517"/>
        <v>0</v>
      </c>
      <c r="J723" s="6">
        <f t="shared" ca="1" si="518"/>
        <v>0</v>
      </c>
      <c r="K723" s="6">
        <f ca="1">SUMIF(INDIRECT(F715),'1-Configuracion'!E723,INDIRECT(K715))+SUMIF(INDIRECT(H715),'1-Configuracion'!E723,INDIRECT(L715))</f>
        <v>0</v>
      </c>
      <c r="L723" s="6">
        <f ca="1">SUMIF(INDIRECT(F715),'1-Configuracion'!E723,INDIRECT(L715))+SUMIF(INDIRECT(H715),'1-Configuracion'!E723,INDIRECT(K715))</f>
        <v>0</v>
      </c>
      <c r="M723" s="100">
        <f t="shared" ca="1" si="519"/>
        <v>0</v>
      </c>
      <c r="N723" s="56">
        <f t="shared" ca="1" si="520"/>
        <v>0</v>
      </c>
      <c r="P723" s="81" t="str">
        <f t="shared" si="521"/>
        <v>Granada C.F.</v>
      </c>
      <c r="Q723" s="85">
        <f t="shared" ca="1" si="522"/>
        <v>0</v>
      </c>
      <c r="R723" s="6">
        <f t="shared" ca="1" si="507"/>
        <v>0</v>
      </c>
      <c r="S723" s="6">
        <f t="shared" ca="1" si="508"/>
        <v>0</v>
      </c>
      <c r="T723" s="6">
        <f t="shared" ca="1" si="509"/>
        <v>0</v>
      </c>
      <c r="U723" s="6">
        <f t="shared" ca="1" si="510"/>
        <v>0</v>
      </c>
      <c r="V723" s="6">
        <f t="shared" ca="1" si="511"/>
        <v>0</v>
      </c>
      <c r="W723" s="6">
        <f t="shared" ca="1" si="512"/>
        <v>0</v>
      </c>
      <c r="X723" s="8">
        <f t="shared" ca="1" si="513"/>
        <v>0</v>
      </c>
      <c r="Y723" s="8">
        <f t="shared" ca="1" si="514"/>
        <v>0</v>
      </c>
      <c r="Z723" s="61" t="e">
        <f ca="1">MATCH(P723,AC716:AC735,0)</f>
        <v>#N/A</v>
      </c>
      <c r="AB723">
        <v>8</v>
      </c>
      <c r="AC723" s="81" t="str">
        <f ca="1">INDEX(P716:P735,MATCH(LARGE(Y716:Y735,AB723),Y716:Y735,0))</f>
        <v>Atlethic Club</v>
      </c>
      <c r="AD723" s="85">
        <f ca="1">LOOKUP(AC723,P716:P735,Q716:Q735)</f>
        <v>0</v>
      </c>
      <c r="AE723" s="6">
        <f ca="1">LOOKUP(AC723,P716:P735,R716:R735)</f>
        <v>0</v>
      </c>
      <c r="AF723" s="6">
        <f ca="1">LOOKUP(AC723,P716:P735,S716:S735)</f>
        <v>0</v>
      </c>
      <c r="AG723" s="6">
        <f ca="1">LOOKUP(AC723,P716:P735,T716:T735)</f>
        <v>0</v>
      </c>
      <c r="AH723" s="6">
        <f ca="1">LOOKUP(AC723,P716:P735,U716:U735)</f>
        <v>0</v>
      </c>
      <c r="AI723" s="6">
        <f ca="1">LOOKUP(AC723,P716:P735,V716:V735)</f>
        <v>0</v>
      </c>
      <c r="AJ723" s="6">
        <f ca="1">LOOKUP(AC723,P716:P735,W716:W735)</f>
        <v>0</v>
      </c>
      <c r="AK723" s="8">
        <f ca="1">LOOKUP(AC723,P716:P735,X716:X735)</f>
        <v>0</v>
      </c>
      <c r="AL723" s="8">
        <f ca="1">LOOKUP(AC723,P716:P735,Y716:Y735)</f>
        <v>0</v>
      </c>
    </row>
    <row r="724" spans="5:38" x14ac:dyDescent="0.25">
      <c r="E724" s="81" t="str">
        <f t="shared" si="515"/>
        <v>Levante U.D.</v>
      </c>
      <c r="F724" s="85">
        <f ca="1">SUMIF(INDIRECT(F715),'1-Configuracion'!E724,INDIRECT(G715))+SUMIF(INDIRECT(H715),'1-Configuracion'!E724,INDIRECT(I715))</f>
        <v>0</v>
      </c>
      <c r="G724" s="6">
        <f ca="1">SUMIF(INDIRECT(F715),'1-Configuracion'!E724,INDIRECT(J715))+SUMIF(INDIRECT(H715),'1-Configuracion'!E724,INDIRECT(J715))</f>
        <v>0</v>
      </c>
      <c r="H724" s="6">
        <f t="shared" ca="1" si="516"/>
        <v>0</v>
      </c>
      <c r="I724" s="6">
        <f t="shared" ca="1" si="517"/>
        <v>0</v>
      </c>
      <c r="J724" s="6">
        <f t="shared" ca="1" si="518"/>
        <v>0</v>
      </c>
      <c r="K724" s="6">
        <f ca="1">SUMIF(INDIRECT(F715),'1-Configuracion'!E724,INDIRECT(K715))+SUMIF(INDIRECT(H715),'1-Configuracion'!E724,INDIRECT(L715))</f>
        <v>0</v>
      </c>
      <c r="L724" s="6">
        <f ca="1">SUMIF(INDIRECT(F715),'1-Configuracion'!E724,INDIRECT(L715))+SUMIF(INDIRECT(H715),'1-Configuracion'!E724,INDIRECT(K715))</f>
        <v>0</v>
      </c>
      <c r="M724" s="100">
        <f t="shared" ca="1" si="519"/>
        <v>0</v>
      </c>
      <c r="N724" s="56">
        <f t="shared" ca="1" si="520"/>
        <v>0</v>
      </c>
      <c r="P724" s="81" t="str">
        <f t="shared" si="521"/>
        <v>Levante U.D.</v>
      </c>
      <c r="Q724" s="85">
        <f t="shared" ca="1" si="522"/>
        <v>0</v>
      </c>
      <c r="R724" s="6">
        <f t="shared" ca="1" si="507"/>
        <v>0</v>
      </c>
      <c r="S724" s="6">
        <f t="shared" ca="1" si="508"/>
        <v>0</v>
      </c>
      <c r="T724" s="6">
        <f t="shared" ca="1" si="509"/>
        <v>0</v>
      </c>
      <c r="U724" s="6">
        <f t="shared" ca="1" si="510"/>
        <v>0</v>
      </c>
      <c r="V724" s="6">
        <f t="shared" ca="1" si="511"/>
        <v>0</v>
      </c>
      <c r="W724" s="6">
        <f t="shared" ca="1" si="512"/>
        <v>0</v>
      </c>
      <c r="X724" s="8">
        <f t="shared" ca="1" si="513"/>
        <v>0</v>
      </c>
      <c r="Y724" s="8">
        <f t="shared" ca="1" si="514"/>
        <v>0</v>
      </c>
      <c r="Z724" s="61" t="e">
        <f ca="1">MATCH(P724,AC716:AC735,0)</f>
        <v>#N/A</v>
      </c>
      <c r="AB724">
        <v>9</v>
      </c>
      <c r="AC724" s="81" t="str">
        <f ca="1">INDEX(P716:P735,MATCH(LARGE(Y716:Y735,AB724),Y716:Y735,0))</f>
        <v>Atlethic Club</v>
      </c>
      <c r="AD724" s="85">
        <f ca="1">LOOKUP(AC724,P716:P735,Q716:Q735)</f>
        <v>0</v>
      </c>
      <c r="AE724" s="6">
        <f ca="1">LOOKUP(AC724,P716:P735,R716:R735)</f>
        <v>0</v>
      </c>
      <c r="AF724" s="6">
        <f ca="1">LOOKUP(AC724,P716:P735,S716:S735)</f>
        <v>0</v>
      </c>
      <c r="AG724" s="6">
        <f ca="1">LOOKUP(AC724,P716:P735,T716:T735)</f>
        <v>0</v>
      </c>
      <c r="AH724" s="6">
        <f ca="1">LOOKUP(AC724,P716:P735,U716:U735)</f>
        <v>0</v>
      </c>
      <c r="AI724" s="6">
        <f ca="1">LOOKUP(AC724,P716:P735,V716:V735)</f>
        <v>0</v>
      </c>
      <c r="AJ724" s="6">
        <f ca="1">LOOKUP(AC724,P716:P735,W716:W735)</f>
        <v>0</v>
      </c>
      <c r="AK724" s="8">
        <f ca="1">LOOKUP(AC724,P716:P735,X716:X735)</f>
        <v>0</v>
      </c>
      <c r="AL724" s="8">
        <f ca="1">LOOKUP(AC724,P716:P735,Y716:Y735)</f>
        <v>0</v>
      </c>
    </row>
    <row r="725" spans="5:38" x14ac:dyDescent="0.25">
      <c r="E725" s="81" t="str">
        <f t="shared" si="515"/>
        <v>Málaga C.F.</v>
      </c>
      <c r="F725" s="85">
        <f ca="1">SUMIF(INDIRECT(F715),'1-Configuracion'!E725,INDIRECT(G715))+SUMIF(INDIRECT(H715),'1-Configuracion'!E725,INDIRECT(I715))</f>
        <v>0</v>
      </c>
      <c r="G725" s="6">
        <f ca="1">SUMIF(INDIRECT(F715),'1-Configuracion'!E725,INDIRECT(J715))+SUMIF(INDIRECT(H715),'1-Configuracion'!E725,INDIRECT(J715))</f>
        <v>0</v>
      </c>
      <c r="H725" s="6">
        <f t="shared" ca="1" si="516"/>
        <v>0</v>
      </c>
      <c r="I725" s="6">
        <f t="shared" ca="1" si="517"/>
        <v>0</v>
      </c>
      <c r="J725" s="6">
        <f t="shared" ca="1" si="518"/>
        <v>0</v>
      </c>
      <c r="K725" s="6">
        <f ca="1">SUMIF(INDIRECT(F715),'1-Configuracion'!E725,INDIRECT(K715))+SUMIF(INDIRECT(H715),'1-Configuracion'!E725,INDIRECT(L715))</f>
        <v>0</v>
      </c>
      <c r="L725" s="6">
        <f ca="1">SUMIF(INDIRECT(F715),'1-Configuracion'!E725,INDIRECT(L715))+SUMIF(INDIRECT(H715),'1-Configuracion'!E725,INDIRECT(K715))</f>
        <v>0</v>
      </c>
      <c r="M725" s="100">
        <f t="shared" ca="1" si="519"/>
        <v>0</v>
      </c>
      <c r="N725" s="56">
        <f t="shared" ca="1" si="520"/>
        <v>0</v>
      </c>
      <c r="P725" s="81" t="str">
        <f t="shared" si="521"/>
        <v>Málaga C.F.</v>
      </c>
      <c r="Q725" s="85">
        <f t="shared" ca="1" si="522"/>
        <v>0</v>
      </c>
      <c r="R725" s="6">
        <f t="shared" ca="1" si="507"/>
        <v>0</v>
      </c>
      <c r="S725" s="6">
        <f t="shared" ca="1" si="508"/>
        <v>0</v>
      </c>
      <c r="T725" s="6">
        <f t="shared" ca="1" si="509"/>
        <v>0</v>
      </c>
      <c r="U725" s="6">
        <f t="shared" ca="1" si="510"/>
        <v>0</v>
      </c>
      <c r="V725" s="6">
        <f t="shared" ca="1" si="511"/>
        <v>0</v>
      </c>
      <c r="W725" s="6">
        <f t="shared" ca="1" si="512"/>
        <v>0</v>
      </c>
      <c r="X725" s="8">
        <f t="shared" ca="1" si="513"/>
        <v>0</v>
      </c>
      <c r="Y725" s="8">
        <f t="shared" ca="1" si="514"/>
        <v>0</v>
      </c>
      <c r="Z725" s="61" t="e">
        <f ca="1">MATCH(P725,AC716:AC735,0)</f>
        <v>#N/A</v>
      </c>
      <c r="AB725">
        <v>10</v>
      </c>
      <c r="AC725" s="81" t="str">
        <f ca="1">INDEX(P716:P735,MATCH(LARGE(Y716:Y735,AB725),Y716:Y735,0))</f>
        <v>Atlethic Club</v>
      </c>
      <c r="AD725" s="85">
        <f ca="1">LOOKUP(AC725,P716:P735,Q716:Q735)</f>
        <v>0</v>
      </c>
      <c r="AE725" s="6">
        <f ca="1">LOOKUP(AC725,P716:P735,R716:R735)</f>
        <v>0</v>
      </c>
      <c r="AF725" s="6">
        <f ca="1">LOOKUP(AC725,P716:P735,S716:S735)</f>
        <v>0</v>
      </c>
      <c r="AG725" s="6">
        <f ca="1">LOOKUP(AC725,P716:P735,T716:T735)</f>
        <v>0</v>
      </c>
      <c r="AH725" s="6">
        <f ca="1">LOOKUP(AC725,P716:P735,U716:U735)</f>
        <v>0</v>
      </c>
      <c r="AI725" s="6">
        <f ca="1">LOOKUP(AC725,P716:P735,V716:V735)</f>
        <v>0</v>
      </c>
      <c r="AJ725" s="6">
        <f ca="1">LOOKUP(AC725,P716:P735,W716:W735)</f>
        <v>0</v>
      </c>
      <c r="AK725" s="8">
        <f ca="1">LOOKUP(AC725,P716:P735,X716:X735)</f>
        <v>0</v>
      </c>
      <c r="AL725" s="8">
        <f ca="1">LOOKUP(AC725,P716:P735,Y716:Y735)</f>
        <v>0</v>
      </c>
    </row>
    <row r="726" spans="5:38" x14ac:dyDescent="0.25">
      <c r="E726" s="81" t="str">
        <f t="shared" si="515"/>
        <v>R.C.D. Español</v>
      </c>
      <c r="F726" s="85">
        <f ca="1">SUMIF(INDIRECT(F715),'1-Configuracion'!E726,INDIRECT(G715))+SUMIF(INDIRECT(H715),'1-Configuracion'!E726,INDIRECT(I715))</f>
        <v>0</v>
      </c>
      <c r="G726" s="6">
        <f ca="1">SUMIF(INDIRECT(F715),'1-Configuracion'!E726,INDIRECT(J715))+SUMIF(INDIRECT(H715),'1-Configuracion'!E726,INDIRECT(J715))</f>
        <v>0</v>
      </c>
      <c r="H726" s="6">
        <f t="shared" ca="1" si="516"/>
        <v>0</v>
      </c>
      <c r="I726" s="6">
        <f t="shared" ca="1" si="517"/>
        <v>0</v>
      </c>
      <c r="J726" s="6">
        <f t="shared" ca="1" si="518"/>
        <v>0</v>
      </c>
      <c r="K726" s="6">
        <f ca="1">SUMIF(INDIRECT(F715),'1-Configuracion'!E726,INDIRECT(K715))+SUMIF(INDIRECT(H715),'1-Configuracion'!E726,INDIRECT(L715))</f>
        <v>0</v>
      </c>
      <c r="L726" s="6">
        <f ca="1">SUMIF(INDIRECT(F715),'1-Configuracion'!E726,INDIRECT(L715))+SUMIF(INDIRECT(H715),'1-Configuracion'!E726,INDIRECT(K715))</f>
        <v>0</v>
      </c>
      <c r="M726" s="100">
        <f t="shared" ca="1" si="519"/>
        <v>0</v>
      </c>
      <c r="N726" s="56">
        <f t="shared" ca="1" si="520"/>
        <v>0</v>
      </c>
      <c r="P726" s="81" t="str">
        <f t="shared" si="521"/>
        <v>R.C.D. Español</v>
      </c>
      <c r="Q726" s="85">
        <f t="shared" ca="1" si="522"/>
        <v>0</v>
      </c>
      <c r="R726" s="6">
        <f t="shared" ca="1" si="507"/>
        <v>0</v>
      </c>
      <c r="S726" s="6">
        <f t="shared" ca="1" si="508"/>
        <v>0</v>
      </c>
      <c r="T726" s="6">
        <f t="shared" ca="1" si="509"/>
        <v>0</v>
      </c>
      <c r="U726" s="6">
        <f t="shared" ca="1" si="510"/>
        <v>0</v>
      </c>
      <c r="V726" s="6">
        <f t="shared" ca="1" si="511"/>
        <v>0</v>
      </c>
      <c r="W726" s="6">
        <f t="shared" ca="1" si="512"/>
        <v>0</v>
      </c>
      <c r="X726" s="8">
        <f t="shared" ca="1" si="513"/>
        <v>0</v>
      </c>
      <c r="Y726" s="8">
        <f t="shared" ca="1" si="514"/>
        <v>0</v>
      </c>
      <c r="Z726" s="61" t="e">
        <f ca="1">MATCH(P726,AC716:AC735,0)</f>
        <v>#N/A</v>
      </c>
      <c r="AB726">
        <v>11</v>
      </c>
      <c r="AC726" s="81" t="str">
        <f ca="1">INDEX(P716:P735,MATCH(LARGE(Y716:Y735,AB726),Y716:Y735,0))</f>
        <v>Atlethic Club</v>
      </c>
      <c r="AD726" s="85">
        <f ca="1">LOOKUP(AC726,P716:P735,Q716:Q735)</f>
        <v>0</v>
      </c>
      <c r="AE726" s="6">
        <f ca="1">LOOKUP(AC726,P716:P735,R716:R735)</f>
        <v>0</v>
      </c>
      <c r="AF726" s="6">
        <f ca="1">LOOKUP(AC726,P716:P735,S716:S735)</f>
        <v>0</v>
      </c>
      <c r="AG726" s="6">
        <f ca="1">LOOKUP(AC726,P716:P735,T716:T735)</f>
        <v>0</v>
      </c>
      <c r="AH726" s="6">
        <f ca="1">LOOKUP(AC726,P716:P735,U716:U735)</f>
        <v>0</v>
      </c>
      <c r="AI726" s="6">
        <f ca="1">LOOKUP(AC726,P716:P735,V716:V735)</f>
        <v>0</v>
      </c>
      <c r="AJ726" s="6">
        <f ca="1">LOOKUP(AC726,P716:P735,W716:W735)</f>
        <v>0</v>
      </c>
      <c r="AK726" s="8">
        <f ca="1">LOOKUP(AC726,P716:P735,X716:X735)</f>
        <v>0</v>
      </c>
      <c r="AL726" s="8">
        <f ca="1">LOOKUP(AC726,P716:P735,Y716:Y735)</f>
        <v>0</v>
      </c>
    </row>
    <row r="727" spans="5:38" x14ac:dyDescent="0.25">
      <c r="E727" s="81" t="str">
        <f t="shared" si="515"/>
        <v>R.C.D.Mallorca</v>
      </c>
      <c r="F727" s="85">
        <f ca="1">SUMIF(INDIRECT(F715),'1-Configuracion'!E727,INDIRECT(G715))+SUMIF(INDIRECT(H715),'1-Configuracion'!E727,INDIRECT(I715))</f>
        <v>0</v>
      </c>
      <c r="G727" s="6">
        <f ca="1">SUMIF(INDIRECT(F715),'1-Configuracion'!E727,INDIRECT(J715))+SUMIF(INDIRECT(H715),'1-Configuracion'!E727,INDIRECT(J715))</f>
        <v>0</v>
      </c>
      <c r="H727" s="6">
        <f t="shared" ca="1" si="516"/>
        <v>0</v>
      </c>
      <c r="I727" s="6">
        <f t="shared" ca="1" si="517"/>
        <v>0</v>
      </c>
      <c r="J727" s="6">
        <f t="shared" ca="1" si="518"/>
        <v>0</v>
      </c>
      <c r="K727" s="6">
        <f ca="1">SUMIF(INDIRECT(F715),'1-Configuracion'!E727,INDIRECT(K715))+SUMIF(INDIRECT(H715),'1-Configuracion'!E727,INDIRECT(L715))</f>
        <v>0</v>
      </c>
      <c r="L727" s="6">
        <f ca="1">SUMIF(INDIRECT(F715),'1-Configuracion'!E727,INDIRECT(L715))+SUMIF(INDIRECT(H715),'1-Configuracion'!E727,INDIRECT(K715))</f>
        <v>0</v>
      </c>
      <c r="M727" s="100">
        <f t="shared" ca="1" si="519"/>
        <v>0</v>
      </c>
      <c r="N727" s="56">
        <f t="shared" ca="1" si="520"/>
        <v>0</v>
      </c>
      <c r="P727" s="81" t="str">
        <f t="shared" si="521"/>
        <v>R.C.D.Mallorca</v>
      </c>
      <c r="Q727" s="85">
        <f t="shared" ca="1" si="522"/>
        <v>0</v>
      </c>
      <c r="R727" s="6">
        <f t="shared" ca="1" si="507"/>
        <v>0</v>
      </c>
      <c r="S727" s="6">
        <f t="shared" ca="1" si="508"/>
        <v>0</v>
      </c>
      <c r="T727" s="6">
        <f t="shared" ca="1" si="509"/>
        <v>0</v>
      </c>
      <c r="U727" s="6">
        <f t="shared" ca="1" si="510"/>
        <v>0</v>
      </c>
      <c r="V727" s="6">
        <f t="shared" ca="1" si="511"/>
        <v>0</v>
      </c>
      <c r="W727" s="6">
        <f t="shared" ca="1" si="512"/>
        <v>0</v>
      </c>
      <c r="X727" s="8">
        <f t="shared" ca="1" si="513"/>
        <v>0</v>
      </c>
      <c r="Y727" s="8">
        <f t="shared" ca="1" si="514"/>
        <v>0</v>
      </c>
      <c r="Z727" s="61" t="e">
        <f ca="1">MATCH(P727,AC716:AC735,0)</f>
        <v>#N/A</v>
      </c>
      <c r="AB727">
        <v>12</v>
      </c>
      <c r="AC727" s="81" t="str">
        <f ca="1">INDEX(P716:P735,MATCH(LARGE(Y716:Y735,AB727),Y716:Y735,0))</f>
        <v>Atlethic Club</v>
      </c>
      <c r="AD727" s="85">
        <f ca="1">LOOKUP(AC727,P716:P735,Q716:Q735)</f>
        <v>0</v>
      </c>
      <c r="AE727" s="6">
        <f ca="1">LOOKUP(AC727,P716:P735,R716:R735)</f>
        <v>0</v>
      </c>
      <c r="AF727" s="6">
        <f ca="1">LOOKUP(AC727,P716:P735,S716:S735)</f>
        <v>0</v>
      </c>
      <c r="AG727" s="6">
        <f ca="1">LOOKUP(AC727,P716:P735,T716:T735)</f>
        <v>0</v>
      </c>
      <c r="AH727" s="6">
        <f ca="1">LOOKUP(AC727,P716:P735,U716:U735)</f>
        <v>0</v>
      </c>
      <c r="AI727" s="6">
        <f ca="1">LOOKUP(AC727,P716:P735,V716:V735)</f>
        <v>0</v>
      </c>
      <c r="AJ727" s="6">
        <f ca="1">LOOKUP(AC727,P716:P735,W716:W735)</f>
        <v>0</v>
      </c>
      <c r="AK727" s="8">
        <f ca="1">LOOKUP(AC727,P716:P735,X716:X735)</f>
        <v>0</v>
      </c>
      <c r="AL727" s="8">
        <f ca="1">LOOKUP(AC727,P716:P735,Y716:Y735)</f>
        <v>0</v>
      </c>
    </row>
    <row r="728" spans="5:38" x14ac:dyDescent="0.25">
      <c r="E728" s="81" t="str">
        <f t="shared" si="515"/>
        <v>Rayo Vallecano</v>
      </c>
      <c r="F728" s="85">
        <f ca="1">SUMIF(INDIRECT(F715),'1-Configuracion'!E728,INDIRECT(G715))+SUMIF(INDIRECT(H715),'1-Configuracion'!E728,INDIRECT(I715))</f>
        <v>0</v>
      </c>
      <c r="G728" s="6">
        <f ca="1">SUMIF(INDIRECT(F715),'1-Configuracion'!E728,INDIRECT(J715))+SUMIF(INDIRECT(H715),'1-Configuracion'!E728,INDIRECT(J715))</f>
        <v>0</v>
      </c>
      <c r="H728" s="6">
        <f t="shared" ca="1" si="516"/>
        <v>0</v>
      </c>
      <c r="I728" s="6">
        <f t="shared" ca="1" si="517"/>
        <v>0</v>
      </c>
      <c r="J728" s="6">
        <f t="shared" ca="1" si="518"/>
        <v>0</v>
      </c>
      <c r="K728" s="6">
        <f ca="1">SUMIF(INDIRECT(F715),'1-Configuracion'!E728,INDIRECT(K715))+SUMIF(INDIRECT(H715),'1-Configuracion'!E728,INDIRECT(L715))</f>
        <v>0</v>
      </c>
      <c r="L728" s="6">
        <f ca="1">SUMIF(INDIRECT(F715),'1-Configuracion'!E728,INDIRECT(L715))+SUMIF(INDIRECT(H715),'1-Configuracion'!E728,INDIRECT(K715))</f>
        <v>0</v>
      </c>
      <c r="M728" s="100">
        <f t="shared" ca="1" si="519"/>
        <v>0</v>
      </c>
      <c r="N728" s="56">
        <f t="shared" ca="1" si="520"/>
        <v>0</v>
      </c>
      <c r="P728" s="81" t="str">
        <f t="shared" si="521"/>
        <v>Rayo Vallecano</v>
      </c>
      <c r="Q728" s="85">
        <f t="shared" ca="1" si="522"/>
        <v>0</v>
      </c>
      <c r="R728" s="6">
        <f t="shared" ca="1" si="507"/>
        <v>0</v>
      </c>
      <c r="S728" s="6">
        <f t="shared" ca="1" si="508"/>
        <v>0</v>
      </c>
      <c r="T728" s="6">
        <f t="shared" ca="1" si="509"/>
        <v>0</v>
      </c>
      <c r="U728" s="6">
        <f t="shared" ca="1" si="510"/>
        <v>0</v>
      </c>
      <c r="V728" s="6">
        <f t="shared" ca="1" si="511"/>
        <v>0</v>
      </c>
      <c r="W728" s="6">
        <f t="shared" ca="1" si="512"/>
        <v>0</v>
      </c>
      <c r="X728" s="8">
        <f t="shared" ca="1" si="513"/>
        <v>0</v>
      </c>
      <c r="Y728" s="8">
        <f t="shared" ca="1" si="514"/>
        <v>0</v>
      </c>
      <c r="Z728" s="61" t="e">
        <f ca="1">MATCH(P728,AC716:AC735,0)</f>
        <v>#N/A</v>
      </c>
      <c r="AB728">
        <v>13</v>
      </c>
      <c r="AC728" s="81" t="str">
        <f ca="1">INDEX(P716:P735,MATCH(LARGE(Y716:Y735,AB728),Y716:Y735,0))</f>
        <v>Atlethic Club</v>
      </c>
      <c r="AD728" s="85">
        <f ca="1">LOOKUP(AC728,P716:P735,Q716:Q735)</f>
        <v>0</v>
      </c>
      <c r="AE728" s="6">
        <f ca="1">LOOKUP(AC728,P716:P735,R716:R735)</f>
        <v>0</v>
      </c>
      <c r="AF728" s="6">
        <f ca="1">LOOKUP(AC728,P716:P735,S716:S735)</f>
        <v>0</v>
      </c>
      <c r="AG728" s="6">
        <f ca="1">LOOKUP(AC728,P716:P735,T716:T735)</f>
        <v>0</v>
      </c>
      <c r="AH728" s="6">
        <f ca="1">LOOKUP(AC728,P716:P735,U716:U735)</f>
        <v>0</v>
      </c>
      <c r="AI728" s="6">
        <f ca="1">LOOKUP(AC728,P716:P735,V716:V735)</f>
        <v>0</v>
      </c>
      <c r="AJ728" s="6">
        <f ca="1">LOOKUP(AC728,P716:P735,W716:W735)</f>
        <v>0</v>
      </c>
      <c r="AK728" s="8">
        <f ca="1">LOOKUP(AC728,P716:P735,X716:X735)</f>
        <v>0</v>
      </c>
      <c r="AL728" s="8">
        <f ca="1">LOOKUP(AC728,P716:P735,Y716:Y735)</f>
        <v>0</v>
      </c>
    </row>
    <row r="729" spans="5:38" x14ac:dyDescent="0.25">
      <c r="E729" s="81" t="str">
        <f t="shared" si="515"/>
        <v>Real Betis Balompié</v>
      </c>
      <c r="F729" s="85">
        <f ca="1">SUMIF(INDIRECT(F715),'1-Configuracion'!E729,INDIRECT(G715))+SUMIF(INDIRECT(H715),'1-Configuracion'!E729,INDIRECT(I715))</f>
        <v>0</v>
      </c>
      <c r="G729" s="6">
        <f ca="1">SUMIF(INDIRECT(F715),'1-Configuracion'!E729,INDIRECT(J715))+SUMIF(INDIRECT(H715),'1-Configuracion'!E729,INDIRECT(J715))</f>
        <v>0</v>
      </c>
      <c r="H729" s="6">
        <f t="shared" ca="1" si="516"/>
        <v>0</v>
      </c>
      <c r="I729" s="6">
        <f t="shared" ca="1" si="517"/>
        <v>0</v>
      </c>
      <c r="J729" s="6">
        <f t="shared" ca="1" si="518"/>
        <v>0</v>
      </c>
      <c r="K729" s="6">
        <f ca="1">SUMIF(INDIRECT(F715),'1-Configuracion'!E729,INDIRECT(K715))+SUMIF(INDIRECT(H715),'1-Configuracion'!E729,INDIRECT(L715))</f>
        <v>0</v>
      </c>
      <c r="L729" s="6">
        <f ca="1">SUMIF(INDIRECT(F715),'1-Configuracion'!E729,INDIRECT(L715))+SUMIF(INDIRECT(H715),'1-Configuracion'!E729,INDIRECT(K715))</f>
        <v>0</v>
      </c>
      <c r="M729" s="100">
        <f t="shared" ca="1" si="519"/>
        <v>0</v>
      </c>
      <c r="N729" s="56">
        <f t="shared" ca="1" si="520"/>
        <v>0</v>
      </c>
      <c r="P729" s="81" t="str">
        <f t="shared" si="521"/>
        <v>Real Betis Balompié</v>
      </c>
      <c r="Q729" s="85">
        <f t="shared" ca="1" si="522"/>
        <v>0</v>
      </c>
      <c r="R729" s="6">
        <f t="shared" ca="1" si="507"/>
        <v>0</v>
      </c>
      <c r="S729" s="6">
        <f t="shared" ca="1" si="508"/>
        <v>0</v>
      </c>
      <c r="T729" s="6">
        <f t="shared" ca="1" si="509"/>
        <v>0</v>
      </c>
      <c r="U729" s="6">
        <f t="shared" ca="1" si="510"/>
        <v>0</v>
      </c>
      <c r="V729" s="6">
        <f t="shared" ca="1" si="511"/>
        <v>0</v>
      </c>
      <c r="W729" s="6">
        <f t="shared" ca="1" si="512"/>
        <v>0</v>
      </c>
      <c r="X729" s="8">
        <f t="shared" ca="1" si="513"/>
        <v>0</v>
      </c>
      <c r="Y729" s="8">
        <f t="shared" ca="1" si="514"/>
        <v>0</v>
      </c>
      <c r="Z729" s="61" t="e">
        <f ca="1">MATCH(P729,AC716:AC735,0)</f>
        <v>#N/A</v>
      </c>
      <c r="AB729">
        <v>14</v>
      </c>
      <c r="AC729" s="81" t="str">
        <f ca="1">INDEX(P716:P735,MATCH(LARGE(Y716:Y735,AB729),Y716:Y735,0))</f>
        <v>Atlethic Club</v>
      </c>
      <c r="AD729" s="85">
        <f ca="1">LOOKUP(AC729,P716:P735,Q716:Q735)</f>
        <v>0</v>
      </c>
      <c r="AE729" s="6">
        <f ca="1">LOOKUP(AC729,P716:P735,R716:R735)</f>
        <v>0</v>
      </c>
      <c r="AF729" s="6">
        <f ca="1">LOOKUP(AC729,P716:P735,S716:S735)</f>
        <v>0</v>
      </c>
      <c r="AG729" s="6">
        <f ca="1">LOOKUP(AC729,P716:P735,T716:T735)</f>
        <v>0</v>
      </c>
      <c r="AH729" s="6">
        <f ca="1">LOOKUP(AC729,P716:P735,U716:U735)</f>
        <v>0</v>
      </c>
      <c r="AI729" s="6">
        <f ca="1">LOOKUP(AC729,P716:P735,V716:V735)</f>
        <v>0</v>
      </c>
      <c r="AJ729" s="6">
        <f ca="1">LOOKUP(AC729,P716:P735,W716:W735)</f>
        <v>0</v>
      </c>
      <c r="AK729" s="8">
        <f ca="1">LOOKUP(AC729,P716:P735,X716:X735)</f>
        <v>0</v>
      </c>
      <c r="AL729" s="8">
        <f ca="1">LOOKUP(AC729,P716:P735,Y716:Y735)</f>
        <v>0</v>
      </c>
    </row>
    <row r="730" spans="5:38" x14ac:dyDescent="0.25">
      <c r="E730" s="81" t="str">
        <f t="shared" si="515"/>
        <v>Real Madrid</v>
      </c>
      <c r="F730" s="85">
        <f ca="1">SUMIF(INDIRECT(F715),'1-Configuracion'!E730,INDIRECT(G715))+SUMIF(INDIRECT(H715),'1-Configuracion'!E730,INDIRECT(I715))</f>
        <v>0</v>
      </c>
      <c r="G730" s="6">
        <f ca="1">SUMIF(INDIRECT(F715),'1-Configuracion'!E730,INDIRECT(J715))+SUMIF(INDIRECT(H715),'1-Configuracion'!E730,INDIRECT(J715))</f>
        <v>0</v>
      </c>
      <c r="H730" s="6">
        <f t="shared" ca="1" si="516"/>
        <v>0</v>
      </c>
      <c r="I730" s="6">
        <f t="shared" ca="1" si="517"/>
        <v>0</v>
      </c>
      <c r="J730" s="6">
        <f t="shared" ca="1" si="518"/>
        <v>0</v>
      </c>
      <c r="K730" s="6">
        <f ca="1">SUMIF(INDIRECT(F715),'1-Configuracion'!E730,INDIRECT(K715))+SUMIF(INDIRECT(H715),'1-Configuracion'!E730,INDIRECT(L715))</f>
        <v>0</v>
      </c>
      <c r="L730" s="6">
        <f ca="1">SUMIF(INDIRECT(F715),'1-Configuracion'!E730,INDIRECT(L715))+SUMIF(INDIRECT(H715),'1-Configuracion'!E730,INDIRECT(K715))</f>
        <v>0</v>
      </c>
      <c r="M730" s="100">
        <f t="shared" ca="1" si="519"/>
        <v>0</v>
      </c>
      <c r="N730" s="56">
        <f t="shared" ca="1" si="520"/>
        <v>0</v>
      </c>
      <c r="P730" s="81" t="str">
        <f t="shared" si="521"/>
        <v>Real Madrid</v>
      </c>
      <c r="Q730" s="85">
        <f t="shared" ca="1" si="522"/>
        <v>0</v>
      </c>
      <c r="R730" s="6">
        <f t="shared" ca="1" si="507"/>
        <v>0</v>
      </c>
      <c r="S730" s="6">
        <f t="shared" ca="1" si="508"/>
        <v>0</v>
      </c>
      <c r="T730" s="6">
        <f t="shared" ca="1" si="509"/>
        <v>0</v>
      </c>
      <c r="U730" s="6">
        <f t="shared" ca="1" si="510"/>
        <v>0</v>
      </c>
      <c r="V730" s="6">
        <f t="shared" ca="1" si="511"/>
        <v>0</v>
      </c>
      <c r="W730" s="6">
        <f t="shared" ca="1" si="512"/>
        <v>0</v>
      </c>
      <c r="X730" s="8">
        <f t="shared" ca="1" si="513"/>
        <v>0</v>
      </c>
      <c r="Y730" s="8">
        <f t="shared" ca="1" si="514"/>
        <v>0</v>
      </c>
      <c r="Z730" s="61" t="e">
        <f ca="1">MATCH(P730,AC716:AC735,0)</f>
        <v>#N/A</v>
      </c>
      <c r="AB730">
        <v>15</v>
      </c>
      <c r="AC730" s="81" t="str">
        <f ca="1">INDEX(P716:P735,MATCH(LARGE(Y716:Y735,AB730),Y716:Y735,0))</f>
        <v>Atlethic Club</v>
      </c>
      <c r="AD730" s="85">
        <f ca="1">LOOKUP(AC730,P716:P735,Q716:Q735)</f>
        <v>0</v>
      </c>
      <c r="AE730" s="6">
        <f ca="1">LOOKUP(AC730,P716:P735,R716:R735)</f>
        <v>0</v>
      </c>
      <c r="AF730" s="6">
        <f ca="1">LOOKUP(AC730,P716:P735,S716:S735)</f>
        <v>0</v>
      </c>
      <c r="AG730" s="6">
        <f ca="1">LOOKUP(AC730,P716:P735,T716:T735)</f>
        <v>0</v>
      </c>
      <c r="AH730" s="6">
        <f ca="1">LOOKUP(AC730,P716:P735,U716:U735)</f>
        <v>0</v>
      </c>
      <c r="AI730" s="6">
        <f ca="1">LOOKUP(AC730,P716:P735,V716:V735)</f>
        <v>0</v>
      </c>
      <c r="AJ730" s="6">
        <f ca="1">LOOKUP(AC730,P716:P735,W716:W735)</f>
        <v>0</v>
      </c>
      <c r="AK730" s="8">
        <f ca="1">LOOKUP(AC730,P716:P735,X716:X735)</f>
        <v>0</v>
      </c>
      <c r="AL730" s="8">
        <f ca="1">LOOKUP(AC730,P716:P735,Y716:Y735)</f>
        <v>0</v>
      </c>
    </row>
    <row r="731" spans="5:38" x14ac:dyDescent="0.25">
      <c r="E731" s="81" t="str">
        <f t="shared" si="515"/>
        <v>Real Sociedad</v>
      </c>
      <c r="F731" s="85">
        <f ca="1">SUMIF(INDIRECT(F715),'1-Configuracion'!E731,INDIRECT(G715))+SUMIF(INDIRECT(H715),'1-Configuracion'!E731,INDIRECT(I715))</f>
        <v>0</v>
      </c>
      <c r="G731" s="6">
        <f ca="1">SUMIF(INDIRECT(F715),'1-Configuracion'!E731,INDIRECT(J715))+SUMIF(INDIRECT(H715),'1-Configuracion'!E731,INDIRECT(J715))</f>
        <v>0</v>
      </c>
      <c r="H731" s="6">
        <f t="shared" ca="1" si="516"/>
        <v>0</v>
      </c>
      <c r="I731" s="6">
        <f t="shared" ca="1" si="517"/>
        <v>0</v>
      </c>
      <c r="J731" s="6">
        <f t="shared" ca="1" si="518"/>
        <v>0</v>
      </c>
      <c r="K731" s="6">
        <f ca="1">SUMIF(INDIRECT(F715),'1-Configuracion'!E731,INDIRECT(K715))+SUMIF(INDIRECT(H715),'1-Configuracion'!E731,INDIRECT(L715))</f>
        <v>0</v>
      </c>
      <c r="L731" s="6">
        <f ca="1">SUMIF(INDIRECT(F715),'1-Configuracion'!E731,INDIRECT(L715))+SUMIF(INDIRECT(H715),'1-Configuracion'!E731,INDIRECT(K715))</f>
        <v>0</v>
      </c>
      <c r="M731" s="100">
        <f t="shared" ca="1" si="519"/>
        <v>0</v>
      </c>
      <c r="N731" s="56">
        <f t="shared" ca="1" si="520"/>
        <v>0</v>
      </c>
      <c r="P731" s="81" t="str">
        <f t="shared" si="521"/>
        <v>Real Sociedad</v>
      </c>
      <c r="Q731" s="85">
        <f t="shared" ca="1" si="522"/>
        <v>0</v>
      </c>
      <c r="R731" s="6">
        <f t="shared" ca="1" si="507"/>
        <v>0</v>
      </c>
      <c r="S731" s="6">
        <f t="shared" ca="1" si="508"/>
        <v>0</v>
      </c>
      <c r="T731" s="6">
        <f t="shared" ca="1" si="509"/>
        <v>0</v>
      </c>
      <c r="U731" s="6">
        <f t="shared" ca="1" si="510"/>
        <v>0</v>
      </c>
      <c r="V731" s="6">
        <f t="shared" ca="1" si="511"/>
        <v>0</v>
      </c>
      <c r="W731" s="6">
        <f t="shared" ca="1" si="512"/>
        <v>0</v>
      </c>
      <c r="X731" s="8">
        <f t="shared" ca="1" si="513"/>
        <v>0</v>
      </c>
      <c r="Y731" s="8">
        <f t="shared" ca="1" si="514"/>
        <v>0</v>
      </c>
      <c r="Z731" s="61" t="e">
        <f ca="1">MATCH(P731,AC716:AC735,0)</f>
        <v>#N/A</v>
      </c>
      <c r="AB731">
        <v>16</v>
      </c>
      <c r="AC731" s="81" t="str">
        <f ca="1">INDEX(P716:P735,MATCH(LARGE(Y716:Y735,AB731),Y716:Y735,0))</f>
        <v>Atlethic Club</v>
      </c>
      <c r="AD731" s="85">
        <f ca="1">LOOKUP(AC731,P716:P735,Q716:Q735)</f>
        <v>0</v>
      </c>
      <c r="AE731" s="6">
        <f ca="1">LOOKUP(AC731,P716:P735,R716:R735)</f>
        <v>0</v>
      </c>
      <c r="AF731" s="6">
        <f ca="1">LOOKUP(AC731,P716:P735,S716:S735)</f>
        <v>0</v>
      </c>
      <c r="AG731" s="6">
        <f ca="1">LOOKUP(AC731,P716:P735,T716:T735)</f>
        <v>0</v>
      </c>
      <c r="AH731" s="6">
        <f ca="1">LOOKUP(AC731,P716:P735,U716:U735)</f>
        <v>0</v>
      </c>
      <c r="AI731" s="6">
        <f ca="1">LOOKUP(AC731,P716:P735,V716:V735)</f>
        <v>0</v>
      </c>
      <c r="AJ731" s="6">
        <f ca="1">LOOKUP(AC731,P716:P735,W716:W735)</f>
        <v>0</v>
      </c>
      <c r="AK731" s="8">
        <f ca="1">LOOKUP(AC731,P716:P735,X716:X735)</f>
        <v>0</v>
      </c>
      <c r="AL731" s="8">
        <f ca="1">LOOKUP(AC731,P716:P735,Y716:Y735)</f>
        <v>0</v>
      </c>
    </row>
    <row r="732" spans="5:38" x14ac:dyDescent="0.25">
      <c r="E732" s="81" t="str">
        <f t="shared" si="515"/>
        <v>Real Valladolid</v>
      </c>
      <c r="F732" s="85">
        <f ca="1">SUMIF(INDIRECT(F715),'1-Configuracion'!E732,INDIRECT(G715))+SUMIF(INDIRECT(H715),'1-Configuracion'!E732,INDIRECT(I715))</f>
        <v>0</v>
      </c>
      <c r="G732" s="6">
        <f ca="1">SUMIF(INDIRECT(F715),'1-Configuracion'!E732,INDIRECT(J715))+SUMIF(INDIRECT(H715),'1-Configuracion'!E732,INDIRECT(J715))</f>
        <v>0</v>
      </c>
      <c r="H732" s="6">
        <f t="shared" ca="1" si="516"/>
        <v>0</v>
      </c>
      <c r="I732" s="6">
        <f t="shared" ca="1" si="517"/>
        <v>0</v>
      </c>
      <c r="J732" s="6">
        <f t="shared" ca="1" si="518"/>
        <v>0</v>
      </c>
      <c r="K732" s="6">
        <f ca="1">SUMIF(INDIRECT(F715),'1-Configuracion'!E732,INDIRECT(K715))+SUMIF(INDIRECT(H715),'1-Configuracion'!E732,INDIRECT(L715))</f>
        <v>0</v>
      </c>
      <c r="L732" s="6">
        <f ca="1">SUMIF(INDIRECT(F715),'1-Configuracion'!E732,INDIRECT(L715))+SUMIF(INDIRECT(H715),'1-Configuracion'!E732,INDIRECT(K715))</f>
        <v>0</v>
      </c>
      <c r="M732" s="100">
        <f t="shared" ca="1" si="519"/>
        <v>0</v>
      </c>
      <c r="N732" s="56">
        <f t="shared" ca="1" si="520"/>
        <v>0</v>
      </c>
      <c r="P732" s="81" t="str">
        <f t="shared" si="521"/>
        <v>Real Valladolid</v>
      </c>
      <c r="Q732" s="85">
        <f t="shared" ca="1" si="522"/>
        <v>0</v>
      </c>
      <c r="R732" s="6">
        <f t="shared" ca="1" si="507"/>
        <v>0</v>
      </c>
      <c r="S732" s="6">
        <f t="shared" ca="1" si="508"/>
        <v>0</v>
      </c>
      <c r="T732" s="6">
        <f t="shared" ca="1" si="509"/>
        <v>0</v>
      </c>
      <c r="U732" s="6">
        <f t="shared" ca="1" si="510"/>
        <v>0</v>
      </c>
      <c r="V732" s="6">
        <f t="shared" ca="1" si="511"/>
        <v>0</v>
      </c>
      <c r="W732" s="6">
        <f t="shared" ca="1" si="512"/>
        <v>0</v>
      </c>
      <c r="X732" s="8">
        <f t="shared" ca="1" si="513"/>
        <v>0</v>
      </c>
      <c r="Y732" s="8">
        <f t="shared" ca="1" si="514"/>
        <v>0</v>
      </c>
      <c r="Z732" s="61" t="e">
        <f ca="1">MATCH(P732,AC716:AC735,0)</f>
        <v>#N/A</v>
      </c>
      <c r="AB732">
        <v>17</v>
      </c>
      <c r="AC732" s="81" t="str">
        <f ca="1">INDEX(P716:P735,MATCH(LARGE(Y716:Y735,AB732),Y716:Y735,0))</f>
        <v>Atlethic Club</v>
      </c>
      <c r="AD732" s="85">
        <f ca="1">LOOKUP(AC732,P716:P735,Q716:Q735)</f>
        <v>0</v>
      </c>
      <c r="AE732" s="6">
        <f ca="1">LOOKUP(AC732,P716:P735,R716:R735)</f>
        <v>0</v>
      </c>
      <c r="AF732" s="6">
        <f ca="1">LOOKUP(AC732,P716:P735,S716:S735)</f>
        <v>0</v>
      </c>
      <c r="AG732" s="6">
        <f ca="1">LOOKUP(AC732,P716:P735,T716:T735)</f>
        <v>0</v>
      </c>
      <c r="AH732" s="6">
        <f ca="1">LOOKUP(AC732,P716:P735,U716:U735)</f>
        <v>0</v>
      </c>
      <c r="AI732" s="6">
        <f ca="1">LOOKUP(AC732,P716:P735,V716:V735)</f>
        <v>0</v>
      </c>
      <c r="AJ732" s="6">
        <f ca="1">LOOKUP(AC732,P716:P735,W716:W735)</f>
        <v>0</v>
      </c>
      <c r="AK732" s="8">
        <f ca="1">LOOKUP(AC732,P716:P735,X716:X735)</f>
        <v>0</v>
      </c>
      <c r="AL732" s="8">
        <f ca="1">LOOKUP(AC732,P716:P735,Y716:Y735)</f>
        <v>0</v>
      </c>
    </row>
    <row r="733" spans="5:38" x14ac:dyDescent="0.25">
      <c r="E733" s="81" t="str">
        <f t="shared" si="515"/>
        <v>Real Zaragoza</v>
      </c>
      <c r="F733" s="85">
        <f ca="1">SUMIF(INDIRECT(F715),'1-Configuracion'!E733,INDIRECT(G715))+SUMIF(INDIRECT(H715),'1-Configuracion'!E733,INDIRECT(I715))</f>
        <v>0</v>
      </c>
      <c r="G733" s="6">
        <f ca="1">SUMIF(INDIRECT(F715),'1-Configuracion'!E733,INDIRECT(J715))+SUMIF(INDIRECT(H715),'1-Configuracion'!E733,INDIRECT(J715))</f>
        <v>0</v>
      </c>
      <c r="H733" s="6">
        <f t="shared" ca="1" si="516"/>
        <v>0</v>
      </c>
      <c r="I733" s="6">
        <f t="shared" ca="1" si="517"/>
        <v>0</v>
      </c>
      <c r="J733" s="6">
        <f t="shared" ca="1" si="518"/>
        <v>0</v>
      </c>
      <c r="K733" s="6">
        <f ca="1">SUMIF(INDIRECT(F715),'1-Configuracion'!E733,INDIRECT(K715))+SUMIF(INDIRECT(H715),'1-Configuracion'!E733,INDIRECT(L715))</f>
        <v>0</v>
      </c>
      <c r="L733" s="6">
        <f ca="1">SUMIF(INDIRECT(F715),'1-Configuracion'!E733,INDIRECT(L715))+SUMIF(INDIRECT(H715),'1-Configuracion'!E733,INDIRECT(K715))</f>
        <v>0</v>
      </c>
      <c r="M733" s="100">
        <f t="shared" ca="1" si="519"/>
        <v>0</v>
      </c>
      <c r="N733" s="56">
        <f t="shared" ca="1" si="520"/>
        <v>0</v>
      </c>
      <c r="P733" s="81" t="str">
        <f t="shared" si="521"/>
        <v>Real Zaragoza</v>
      </c>
      <c r="Q733" s="85">
        <f t="shared" ca="1" si="522"/>
        <v>0</v>
      </c>
      <c r="R733" s="6">
        <f t="shared" ca="1" si="507"/>
        <v>0</v>
      </c>
      <c r="S733" s="6">
        <f t="shared" ca="1" si="508"/>
        <v>0</v>
      </c>
      <c r="T733" s="6">
        <f t="shared" ca="1" si="509"/>
        <v>0</v>
      </c>
      <c r="U733" s="6">
        <f t="shared" ca="1" si="510"/>
        <v>0</v>
      </c>
      <c r="V733" s="6">
        <f t="shared" ca="1" si="511"/>
        <v>0</v>
      </c>
      <c r="W733" s="6">
        <f t="shared" ca="1" si="512"/>
        <v>0</v>
      </c>
      <c r="X733" s="8">
        <f t="shared" ca="1" si="513"/>
        <v>0</v>
      </c>
      <c r="Y733" s="8">
        <f t="shared" ca="1" si="514"/>
        <v>0</v>
      </c>
      <c r="Z733" s="61" t="e">
        <f ca="1">MATCH(P733,AC716:AC735,0)</f>
        <v>#N/A</v>
      </c>
      <c r="AB733">
        <v>18</v>
      </c>
      <c r="AC733" s="81" t="str">
        <f ca="1">INDEX(P716:P735,MATCH(LARGE(Y716:Y735,AB733),Y716:Y735,0))</f>
        <v>Atlethic Club</v>
      </c>
      <c r="AD733" s="85">
        <f ca="1">LOOKUP(AC733,P716:P735,Q716:Q735)</f>
        <v>0</v>
      </c>
      <c r="AE733" s="6">
        <f ca="1">LOOKUP(AC733,P716:P735,R716:R735)</f>
        <v>0</v>
      </c>
      <c r="AF733" s="6">
        <f ca="1">LOOKUP(AC733,P716:P735,S716:S735)</f>
        <v>0</v>
      </c>
      <c r="AG733" s="6">
        <f ca="1">LOOKUP(AC733,P716:P735,T716:T735)</f>
        <v>0</v>
      </c>
      <c r="AH733" s="6">
        <f ca="1">LOOKUP(AC733,P716:P735,U716:U735)</f>
        <v>0</v>
      </c>
      <c r="AI733" s="6">
        <f ca="1">LOOKUP(AC733,P716:P735,V716:V735)</f>
        <v>0</v>
      </c>
      <c r="AJ733" s="6">
        <f ca="1">LOOKUP(AC733,P716:P735,W716:W735)</f>
        <v>0</v>
      </c>
      <c r="AK733" s="8">
        <f ca="1">LOOKUP(AC733,P716:P735,X716:X735)</f>
        <v>0</v>
      </c>
      <c r="AL733" s="8">
        <f ca="1">LOOKUP(AC733,P716:P735,Y716:Y735)</f>
        <v>0</v>
      </c>
    </row>
    <row r="734" spans="5:38" x14ac:dyDescent="0.25">
      <c r="E734" s="81" t="str">
        <f t="shared" si="515"/>
        <v>Sevilla F.C.</v>
      </c>
      <c r="F734" s="85">
        <f ca="1">SUMIF(INDIRECT(F715),'1-Configuracion'!E734,INDIRECT(G715))+SUMIF(INDIRECT(H715),'1-Configuracion'!E734,INDIRECT(I715))</f>
        <v>0</v>
      </c>
      <c r="G734" s="6">
        <f ca="1">SUMIF(INDIRECT(F715),'1-Configuracion'!E734,INDIRECT(J715))+SUMIF(INDIRECT(H715),'1-Configuracion'!E734,INDIRECT(J715))</f>
        <v>0</v>
      </c>
      <c r="H734" s="6">
        <f t="shared" ca="1" si="516"/>
        <v>0</v>
      </c>
      <c r="I734" s="6">
        <f t="shared" ca="1" si="517"/>
        <v>0</v>
      </c>
      <c r="J734" s="6">
        <f t="shared" ca="1" si="518"/>
        <v>0</v>
      </c>
      <c r="K734" s="6">
        <f ca="1">SUMIF(INDIRECT(F715),'1-Configuracion'!E734,INDIRECT(K715))+SUMIF(INDIRECT(H715),'1-Configuracion'!E734,INDIRECT(L715))</f>
        <v>0</v>
      </c>
      <c r="L734" s="6">
        <f ca="1">SUMIF(INDIRECT(F715),'1-Configuracion'!E734,INDIRECT(L715))+SUMIF(INDIRECT(H715),'1-Configuracion'!E734,INDIRECT(K715))</f>
        <v>0</v>
      </c>
      <c r="M734" s="100">
        <f t="shared" ca="1" si="519"/>
        <v>0</v>
      </c>
      <c r="N734" s="56">
        <f t="shared" ca="1" si="520"/>
        <v>0</v>
      </c>
      <c r="P734" s="81" t="str">
        <f t="shared" si="521"/>
        <v>Sevilla F.C.</v>
      </c>
      <c r="Q734" s="85">
        <f t="shared" ca="1" si="522"/>
        <v>0</v>
      </c>
      <c r="R734" s="6">
        <f t="shared" ca="1" si="507"/>
        <v>0</v>
      </c>
      <c r="S734" s="6">
        <f t="shared" ca="1" si="508"/>
        <v>0</v>
      </c>
      <c r="T734" s="6">
        <f t="shared" ca="1" si="509"/>
        <v>0</v>
      </c>
      <c r="U734" s="6">
        <f t="shared" ca="1" si="510"/>
        <v>0</v>
      </c>
      <c r="V734" s="6">
        <f t="shared" ca="1" si="511"/>
        <v>0</v>
      </c>
      <c r="W734" s="6">
        <f t="shared" ca="1" si="512"/>
        <v>0</v>
      </c>
      <c r="X734" s="8">
        <f t="shared" ca="1" si="513"/>
        <v>0</v>
      </c>
      <c r="Y734" s="8">
        <f t="shared" ca="1" si="514"/>
        <v>0</v>
      </c>
      <c r="Z734" s="61" t="e">
        <f ca="1">MATCH(P734,AC716:AC735,0)</f>
        <v>#N/A</v>
      </c>
      <c r="AB734">
        <v>19</v>
      </c>
      <c r="AC734" s="81" t="str">
        <f ca="1">INDEX(P716:P735,MATCH(LARGE(Y716:Y735,AB734),Y716:Y735,0))</f>
        <v>Atlethic Club</v>
      </c>
      <c r="AD734" s="85">
        <f ca="1">LOOKUP(AC734,P716:P735,Q716:Q735)</f>
        <v>0</v>
      </c>
      <c r="AE734" s="6">
        <f ca="1">LOOKUP(AC734,P716:P735,R716:R735)</f>
        <v>0</v>
      </c>
      <c r="AF734" s="6">
        <f ca="1">LOOKUP(AC734,P716:P735,S716:S735)</f>
        <v>0</v>
      </c>
      <c r="AG734" s="6">
        <f ca="1">LOOKUP(AC734,P716:P735,T716:T735)</f>
        <v>0</v>
      </c>
      <c r="AH734" s="6">
        <f ca="1">LOOKUP(AC734,P716:P735,U716:U735)</f>
        <v>0</v>
      </c>
      <c r="AI734" s="6">
        <f ca="1">LOOKUP(AC734,P716:P735,V716:V735)</f>
        <v>0</v>
      </c>
      <c r="AJ734" s="6">
        <f ca="1">LOOKUP(AC734,P716:P735,W716:W735)</f>
        <v>0</v>
      </c>
      <c r="AK734" s="8">
        <f ca="1">LOOKUP(AC734,P716:P735,X716:X735)</f>
        <v>0</v>
      </c>
      <c r="AL734" s="8">
        <f ca="1">LOOKUP(AC734,P716:P735,Y716:Y735)</f>
        <v>0</v>
      </c>
    </row>
    <row r="735" spans="5:38" ht="15.75" thickBot="1" x14ac:dyDescent="0.3">
      <c r="E735" s="82" t="str">
        <f t="shared" si="515"/>
        <v>Valencia C.F.</v>
      </c>
      <c r="F735" s="86">
        <f ca="1">SUMIF(INDIRECT(F715),'1-Configuracion'!E735,INDIRECT(G715))+SUMIF(INDIRECT(H715),'1-Configuracion'!E735,INDIRECT(I715))</f>
        <v>0</v>
      </c>
      <c r="G735" s="34">
        <f ca="1">SUMIF(INDIRECT(F715),'1-Configuracion'!E735,INDIRECT(J715))+SUMIF(INDIRECT(H715),'1-Configuracion'!E735,INDIRECT(J715))</f>
        <v>0</v>
      </c>
      <c r="H735" s="34">
        <f t="shared" ca="1" si="516"/>
        <v>0</v>
      </c>
      <c r="I735" s="34">
        <f t="shared" ca="1" si="517"/>
        <v>0</v>
      </c>
      <c r="J735" s="34">
        <f t="shared" ca="1" si="518"/>
        <v>0</v>
      </c>
      <c r="K735" s="34">
        <f ca="1">SUMIF(INDIRECT(F715),'1-Configuracion'!E735,INDIRECT(K715))+SUMIF(INDIRECT(H715),'1-Configuracion'!E735,INDIRECT(L715))</f>
        <v>0</v>
      </c>
      <c r="L735" s="34">
        <f ca="1">SUMIF(INDIRECT(F715),'1-Configuracion'!E735,INDIRECT(L715))+SUMIF(INDIRECT(H715),'1-Configuracion'!E735,INDIRECT(K715))</f>
        <v>0</v>
      </c>
      <c r="M735" s="101">
        <f t="shared" ca="1" si="519"/>
        <v>0</v>
      </c>
      <c r="N735" s="57">
        <f t="shared" ca="1" si="520"/>
        <v>0</v>
      </c>
      <c r="P735" s="82" t="str">
        <f t="shared" si="521"/>
        <v>Valencia C.F.</v>
      </c>
      <c r="Q735" s="86">
        <f t="shared" ca="1" si="522"/>
        <v>0</v>
      </c>
      <c r="R735" s="34">
        <f t="shared" ca="1" si="507"/>
        <v>0</v>
      </c>
      <c r="S735" s="34">
        <f t="shared" ca="1" si="508"/>
        <v>0</v>
      </c>
      <c r="T735" s="34">
        <f t="shared" ca="1" si="509"/>
        <v>0</v>
      </c>
      <c r="U735" s="34">
        <f t="shared" ca="1" si="510"/>
        <v>0</v>
      </c>
      <c r="V735" s="34">
        <f t="shared" ca="1" si="511"/>
        <v>0</v>
      </c>
      <c r="W735" s="34">
        <f t="shared" ca="1" si="512"/>
        <v>0</v>
      </c>
      <c r="X735" s="37">
        <f t="shared" ca="1" si="513"/>
        <v>0</v>
      </c>
      <c r="Y735" s="37">
        <f t="shared" ca="1" si="514"/>
        <v>0</v>
      </c>
      <c r="Z735" s="61" t="e">
        <f ca="1">MATCH(P735,AC716:AC735,0)</f>
        <v>#N/A</v>
      </c>
      <c r="AB735">
        <v>20</v>
      </c>
      <c r="AC735" s="82" t="str">
        <f ca="1">INDEX(P716:P735,MATCH(LARGE(Y716:Y735,AB735),Y716:Y735,0))</f>
        <v>Atlethic Club</v>
      </c>
      <c r="AD735" s="86">
        <f ca="1">LOOKUP(AC735,P716:P735,Q716:Q735)</f>
        <v>0</v>
      </c>
      <c r="AE735" s="34">
        <f ca="1">LOOKUP(AC735,P716:P735,R716:R735)</f>
        <v>0</v>
      </c>
      <c r="AF735" s="34">
        <f ca="1">LOOKUP(AC735,P716:P735,S716:S735)</f>
        <v>0</v>
      </c>
      <c r="AG735" s="34">
        <f ca="1">LOOKUP(AC735,P716:P735,T716:T735)</f>
        <v>0</v>
      </c>
      <c r="AH735" s="34">
        <f ca="1">LOOKUP(AC735,P716:P735,U716:U735)</f>
        <v>0</v>
      </c>
      <c r="AI735" s="34">
        <f ca="1">LOOKUP(AC735,P716:P735,V716:V735)</f>
        <v>0</v>
      </c>
      <c r="AJ735" s="34">
        <f ca="1">LOOKUP(AC735,P716:P735,W716:W735)</f>
        <v>0</v>
      </c>
      <c r="AK735" s="37">
        <f ca="1">LOOKUP(AC735,P716:P735,X716:X735)</f>
        <v>0</v>
      </c>
      <c r="AL735" s="37">
        <f ca="1">LOOKUP(AC735,P716:P735,Y716:Y735)</f>
        <v>0</v>
      </c>
    </row>
    <row r="736" spans="5:38" ht="15.75" thickBot="1" x14ac:dyDescent="0.3"/>
    <row r="737" spans="5:38" ht="15.75" thickBot="1" x14ac:dyDescent="0.3">
      <c r="E737" s="88">
        <v>33</v>
      </c>
      <c r="F737" s="95" t="s">
        <v>21</v>
      </c>
      <c r="G737" s="95" t="s">
        <v>22</v>
      </c>
      <c r="H737" s="95" t="s">
        <v>23</v>
      </c>
      <c r="I737" s="95" t="s">
        <v>24</v>
      </c>
      <c r="J737" s="95" t="s">
        <v>25</v>
      </c>
      <c r="K737" s="95" t="s">
        <v>26</v>
      </c>
      <c r="L737" s="95" t="s">
        <v>27</v>
      </c>
      <c r="M737" s="96" t="s">
        <v>135</v>
      </c>
      <c r="N737" s="98" t="s">
        <v>136</v>
      </c>
      <c r="P737" s="88">
        <f>E737</f>
        <v>33</v>
      </c>
      <c r="Q737" s="89" t="s">
        <v>21</v>
      </c>
      <c r="R737" s="87" t="s">
        <v>22</v>
      </c>
      <c r="S737" s="83" t="s">
        <v>23</v>
      </c>
      <c r="T737" s="83" t="s">
        <v>24</v>
      </c>
      <c r="U737" s="83" t="s">
        <v>25</v>
      </c>
      <c r="V737" s="83" t="s">
        <v>26</v>
      </c>
      <c r="W737" s="83" t="s">
        <v>27</v>
      </c>
      <c r="X737" s="84" t="s">
        <v>135</v>
      </c>
      <c r="Y737" s="84" t="s">
        <v>136</v>
      </c>
      <c r="AC737" s="88">
        <f>P737</f>
        <v>33</v>
      </c>
      <c r="AD737" s="89" t="s">
        <v>21</v>
      </c>
      <c r="AE737" s="87" t="s">
        <v>22</v>
      </c>
      <c r="AF737" s="83" t="s">
        <v>23</v>
      </c>
      <c r="AG737" s="83" t="s">
        <v>24</v>
      </c>
      <c r="AH737" s="83" t="s">
        <v>25</v>
      </c>
      <c r="AI737" s="83" t="s">
        <v>26</v>
      </c>
      <c r="AJ737" s="83" t="s">
        <v>27</v>
      </c>
      <c r="AK737" s="84" t="s">
        <v>135</v>
      </c>
      <c r="AL737" s="84" t="s">
        <v>136</v>
      </c>
    </row>
    <row r="738" spans="5:38" ht="15.75" thickBot="1" x14ac:dyDescent="0.3">
      <c r="E738" s="91"/>
      <c r="F738" s="93" t="str">
        <f>'1-Rangos'!C33</f>
        <v>'1-Jornadas'!BC68:BC77</v>
      </c>
      <c r="G738" s="93" t="str">
        <f>'1-Rangos'!D33</f>
        <v>'1-Jornadas'!BA68:BA77</v>
      </c>
      <c r="H738" s="93" t="str">
        <f>'1-Rangos'!E33</f>
        <v>'1-Jornadas'!BF68:BF77</v>
      </c>
      <c r="I738" s="93" t="str">
        <f>'1-Rangos'!F33</f>
        <v>'1-Jornadas'!BH68:BH77</v>
      </c>
      <c r="J738" s="93" t="str">
        <f>'1-Rangos'!G33</f>
        <v>'1-Jornadas'!AZ68:AZ77</v>
      </c>
      <c r="K738" s="93" t="str">
        <f>'1-Rangos'!H33</f>
        <v>'1-Jornadas'!BD68:BD77</v>
      </c>
      <c r="L738" s="93" t="str">
        <f>'1-Rangos'!I33</f>
        <v>'1-Jornadas'!BE68:BE77</v>
      </c>
      <c r="M738" s="91"/>
      <c r="N738" s="91"/>
    </row>
    <row r="739" spans="5:38" x14ac:dyDescent="0.25">
      <c r="E739" s="81" t="str">
        <f>E716</f>
        <v>Atlethic Club</v>
      </c>
      <c r="F739" s="97">
        <f ca="1">SUMIF(INDIRECT(F738),'1-Configuracion'!E739,INDIRECT(G738))+SUMIF(INDIRECT(H738),'1-Configuracion'!E739,INDIRECT(I738))</f>
        <v>0</v>
      </c>
      <c r="G739" s="94">
        <f ca="1">SUMIF(INDIRECT(F738),'1-Configuracion'!E739,INDIRECT(J738))+SUMIF(INDIRECT(H738),'1-Configuracion'!E739,INDIRECT(J738))</f>
        <v>0</v>
      </c>
      <c r="H739" s="94">
        <f ca="1">IF(G739&gt;0,IF(F739=3,1,0),0)</f>
        <v>0</v>
      </c>
      <c r="I739" s="94">
        <f ca="1">IF(G739&gt;0,IF(F739=1,1,0),0)</f>
        <v>0</v>
      </c>
      <c r="J739" s="94">
        <f ca="1">IF(G739&gt;0,IF(F739=0,1,0),0)</f>
        <v>0</v>
      </c>
      <c r="K739" s="94">
        <f ca="1">SUMIF(INDIRECT(F738),'1-Configuracion'!E739,INDIRECT(K738))+SUMIF(INDIRECT(H738),'1-Configuracion'!E739,INDIRECT(L738))</f>
        <v>0</v>
      </c>
      <c r="L739" s="94">
        <f ca="1">SUMIF(INDIRECT(F738),'1-Configuracion'!E739,INDIRECT(L738))+SUMIF(INDIRECT(H738),'1-Configuracion'!E739,INDIRECT(K738))</f>
        <v>0</v>
      </c>
      <c r="M739" s="99">
        <f ca="1">K739-L739</f>
        <v>0</v>
      </c>
      <c r="N739" s="102">
        <f ca="1">F739*1000+M739*100+K739</f>
        <v>0</v>
      </c>
      <c r="P739" s="81" t="str">
        <f>E739</f>
        <v>Atlethic Club</v>
      </c>
      <c r="Q739" s="85">
        <f ca="1">F739+Q716</f>
        <v>0</v>
      </c>
      <c r="R739" s="6">
        <f t="shared" ref="R739:R758" ca="1" si="523">G739+R716</f>
        <v>0</v>
      </c>
      <c r="S739" s="6">
        <f t="shared" ref="S739:S758" ca="1" si="524">H739+S716</f>
        <v>0</v>
      </c>
      <c r="T739" s="6">
        <f t="shared" ref="T739:T758" ca="1" si="525">I739+T716</f>
        <v>0</v>
      </c>
      <c r="U739" s="6">
        <f t="shared" ref="U739:U758" ca="1" si="526">J739+U716</f>
        <v>0</v>
      </c>
      <c r="V739" s="6">
        <f t="shared" ref="V739:V758" ca="1" si="527">K739+V716</f>
        <v>0</v>
      </c>
      <c r="W739" s="6">
        <f t="shared" ref="W739:W758" ca="1" si="528">L739+W716</f>
        <v>0</v>
      </c>
      <c r="X739" s="8">
        <f t="shared" ref="X739:X758" ca="1" si="529">M739+X716</f>
        <v>0</v>
      </c>
      <c r="Y739" s="8">
        <f t="shared" ref="Y739:Y758" ca="1" si="530">N739+Y716</f>
        <v>0</v>
      </c>
      <c r="Z739" s="61">
        <f ca="1">MATCH(P739,AC739:AC758,0)</f>
        <v>1</v>
      </c>
      <c r="AB739">
        <v>1</v>
      </c>
      <c r="AC739" s="81" t="str">
        <f ca="1">INDEX(P739:P758,MATCH(LARGE(Y739:Y758,AB739),Y739:Y758,0))</f>
        <v>Atlethic Club</v>
      </c>
      <c r="AD739" s="85">
        <f ca="1">LOOKUP(AC739,P739:P758,Q739:Q758)</f>
        <v>0</v>
      </c>
      <c r="AE739" s="6">
        <f ca="1">LOOKUP(AC739,P739:P758,R739:R758)</f>
        <v>0</v>
      </c>
      <c r="AF739" s="6">
        <f ca="1">LOOKUP(AC739,P739:P758,S739:S758)</f>
        <v>0</v>
      </c>
      <c r="AG739" s="6">
        <f ca="1">LOOKUP(AC739,P739:P758,T739:T758)</f>
        <v>0</v>
      </c>
      <c r="AH739" s="6">
        <f ca="1">LOOKUP(AC739,P739:P758,U739:U758)</f>
        <v>0</v>
      </c>
      <c r="AI739" s="6">
        <f ca="1">LOOKUP(AC739,P739:P758,V739:V758)</f>
        <v>0</v>
      </c>
      <c r="AJ739" s="6">
        <f ca="1">LOOKUP(AC739,P739:P758,W739:W758)</f>
        <v>0</v>
      </c>
      <c r="AK739" s="8">
        <f ca="1">LOOKUP(AC739,P739:P758,X739:X758)</f>
        <v>0</v>
      </c>
      <c r="AL739" s="8">
        <f ca="1">LOOKUP(AC739,P739:P758,Y739:Y758)</f>
        <v>0</v>
      </c>
    </row>
    <row r="740" spans="5:38" x14ac:dyDescent="0.25">
      <c r="E740" s="81" t="str">
        <f t="shared" ref="E740:E758" si="531">E717</f>
        <v>Atlético Madrid</v>
      </c>
      <c r="F740" s="85">
        <f ca="1">SUMIF(INDIRECT(F738),'1-Configuracion'!E740,INDIRECT(G738))+SUMIF(INDIRECT(H738),'1-Configuracion'!E740,INDIRECT(I738))</f>
        <v>0</v>
      </c>
      <c r="G740" s="6">
        <f ca="1">SUMIF(INDIRECT(F738),'1-Configuracion'!E740,INDIRECT(J738))+SUMIF(INDIRECT(H738),'1-Configuracion'!E740,INDIRECT(J738))</f>
        <v>0</v>
      </c>
      <c r="H740" s="6">
        <f t="shared" ref="H740:H758" ca="1" si="532">IF(G740&gt;0,IF(F740=3,1,0),0)</f>
        <v>0</v>
      </c>
      <c r="I740" s="6">
        <f t="shared" ref="I740:I758" ca="1" si="533">IF(G740&gt;0,IF(F740=1,1,0),0)</f>
        <v>0</v>
      </c>
      <c r="J740" s="6">
        <f t="shared" ref="J740:J758" ca="1" si="534">IF(G740&gt;0,IF(F740=0,1,0),0)</f>
        <v>0</v>
      </c>
      <c r="K740" s="6">
        <f ca="1">SUMIF(INDIRECT(F738),'1-Configuracion'!E740,INDIRECT(K738))+SUMIF(INDIRECT(H738),'1-Configuracion'!E740,INDIRECT(L738))</f>
        <v>0</v>
      </c>
      <c r="L740" s="6">
        <f ca="1">SUMIF(INDIRECT(F738),'1-Configuracion'!E740,INDIRECT(L738))+SUMIF(INDIRECT(H738),'1-Configuracion'!E740,INDIRECT(K738))</f>
        <v>0</v>
      </c>
      <c r="M740" s="100">
        <f t="shared" ref="M740:M758" ca="1" si="535">K740-L740</f>
        <v>0</v>
      </c>
      <c r="N740" s="56">
        <f t="shared" ref="N740:N758" ca="1" si="536">F740*1000+M740*100+K740</f>
        <v>0</v>
      </c>
      <c r="P740" s="81" t="str">
        <f t="shared" ref="P740:P758" si="537">E740</f>
        <v>Atlético Madrid</v>
      </c>
      <c r="Q740" s="85">
        <f t="shared" ref="Q740:Q758" ca="1" si="538">F740+Q717</f>
        <v>0</v>
      </c>
      <c r="R740" s="6">
        <f t="shared" ca="1" si="523"/>
        <v>0</v>
      </c>
      <c r="S740" s="6">
        <f t="shared" ca="1" si="524"/>
        <v>0</v>
      </c>
      <c r="T740" s="6">
        <f t="shared" ca="1" si="525"/>
        <v>0</v>
      </c>
      <c r="U740" s="6">
        <f t="shared" ca="1" si="526"/>
        <v>0</v>
      </c>
      <c r="V740" s="6">
        <f t="shared" ca="1" si="527"/>
        <v>0</v>
      </c>
      <c r="W740" s="6">
        <f t="shared" ca="1" si="528"/>
        <v>0</v>
      </c>
      <c r="X740" s="8">
        <f t="shared" ca="1" si="529"/>
        <v>0</v>
      </c>
      <c r="Y740" s="8">
        <f t="shared" ca="1" si="530"/>
        <v>0</v>
      </c>
      <c r="Z740" s="61" t="e">
        <f ca="1">MATCH(P740,AC739:AC758,0)</f>
        <v>#N/A</v>
      </c>
      <c r="AB740">
        <v>2</v>
      </c>
      <c r="AC740" s="81" t="str">
        <f ca="1">INDEX(P739:P758,MATCH(LARGE(Y739:Y758,AB740),Y739:Y758,0))</f>
        <v>Atlethic Club</v>
      </c>
      <c r="AD740" s="85">
        <f ca="1">LOOKUP(AC740,P739:P758,Q739:Q758)</f>
        <v>0</v>
      </c>
      <c r="AE740" s="6">
        <f ca="1">LOOKUP(AC740,P739:P758,R739:R758)</f>
        <v>0</v>
      </c>
      <c r="AF740" s="6">
        <f ca="1">LOOKUP(AC740,P739:P758,S739:S758)</f>
        <v>0</v>
      </c>
      <c r="AG740" s="6">
        <f ca="1">LOOKUP(AC740,P739:P758,T739:T758)</f>
        <v>0</v>
      </c>
      <c r="AH740" s="6">
        <f ca="1">LOOKUP(AC740,P739:P758,U739:U758)</f>
        <v>0</v>
      </c>
      <c r="AI740" s="6">
        <f ca="1">LOOKUP(AC740,P739:P758,V739:V758)</f>
        <v>0</v>
      </c>
      <c r="AJ740" s="6">
        <f ca="1">LOOKUP(AC740,P739:P758,W739:W758)</f>
        <v>0</v>
      </c>
      <c r="AK740" s="8">
        <f ca="1">LOOKUP(AC740,P739:P758,X739:X758)</f>
        <v>0</v>
      </c>
      <c r="AL740" s="8">
        <f ca="1">LOOKUP(AC740,P739:P758,Y739:Y758)</f>
        <v>0</v>
      </c>
    </row>
    <row r="741" spans="5:38" x14ac:dyDescent="0.25">
      <c r="E741" s="81" t="str">
        <f t="shared" si="531"/>
        <v>C.A. Osasuna</v>
      </c>
      <c r="F741" s="85">
        <f ca="1">SUMIF(INDIRECT(F738),'1-Configuracion'!E741,INDIRECT(G738))+SUMIF(INDIRECT(H738),'1-Configuracion'!E741,INDIRECT(I738))</f>
        <v>0</v>
      </c>
      <c r="G741" s="6">
        <f ca="1">SUMIF(INDIRECT(F738),'1-Configuracion'!E741,INDIRECT(J738))+SUMIF(INDIRECT(H738),'1-Configuracion'!E741,INDIRECT(J738))</f>
        <v>0</v>
      </c>
      <c r="H741" s="6">
        <f t="shared" ca="1" si="532"/>
        <v>0</v>
      </c>
      <c r="I741" s="6">
        <f t="shared" ca="1" si="533"/>
        <v>0</v>
      </c>
      <c r="J741" s="6">
        <f t="shared" ca="1" si="534"/>
        <v>0</v>
      </c>
      <c r="K741" s="6">
        <f ca="1">SUMIF(INDIRECT(F738),'1-Configuracion'!E741,INDIRECT(K738))+SUMIF(INDIRECT(H738),'1-Configuracion'!E741,INDIRECT(L738))</f>
        <v>0</v>
      </c>
      <c r="L741" s="6">
        <f ca="1">SUMIF(INDIRECT(F738),'1-Configuracion'!E741,INDIRECT(L738))+SUMIF(INDIRECT(H738),'1-Configuracion'!E741,INDIRECT(K738))</f>
        <v>0</v>
      </c>
      <c r="M741" s="100">
        <f t="shared" ca="1" si="535"/>
        <v>0</v>
      </c>
      <c r="N741" s="56">
        <f t="shared" ca="1" si="536"/>
        <v>0</v>
      </c>
      <c r="P741" s="81" t="str">
        <f t="shared" si="537"/>
        <v>C.A. Osasuna</v>
      </c>
      <c r="Q741" s="85">
        <f t="shared" ca="1" si="538"/>
        <v>0</v>
      </c>
      <c r="R741" s="6">
        <f t="shared" ca="1" si="523"/>
        <v>0</v>
      </c>
      <c r="S741" s="6">
        <f t="shared" ca="1" si="524"/>
        <v>0</v>
      </c>
      <c r="T741" s="6">
        <f t="shared" ca="1" si="525"/>
        <v>0</v>
      </c>
      <c r="U741" s="6">
        <f t="shared" ca="1" si="526"/>
        <v>0</v>
      </c>
      <c r="V741" s="6">
        <f t="shared" ca="1" si="527"/>
        <v>0</v>
      </c>
      <c r="W741" s="6">
        <f t="shared" ca="1" si="528"/>
        <v>0</v>
      </c>
      <c r="X741" s="8">
        <f t="shared" ca="1" si="529"/>
        <v>0</v>
      </c>
      <c r="Y741" s="8">
        <f t="shared" ca="1" si="530"/>
        <v>0</v>
      </c>
      <c r="Z741" s="61" t="e">
        <f ca="1">MATCH(P741,AC739:AC758,0)</f>
        <v>#N/A</v>
      </c>
      <c r="AB741">
        <v>3</v>
      </c>
      <c r="AC741" s="81" t="str">
        <f ca="1">INDEX(P739:P758,MATCH(LARGE(Y739:Y758,AB741),Y739:Y758,0))</f>
        <v>Atlethic Club</v>
      </c>
      <c r="AD741" s="85">
        <f ca="1">LOOKUP(AC741,P739:P758,Q739:Q758)</f>
        <v>0</v>
      </c>
      <c r="AE741" s="6">
        <f ca="1">LOOKUP(AC741,P739:P758,R739:R758)</f>
        <v>0</v>
      </c>
      <c r="AF741" s="6">
        <f ca="1">LOOKUP(AC741,P739:P758,S739:S758)</f>
        <v>0</v>
      </c>
      <c r="AG741" s="6">
        <f ca="1">LOOKUP(AC741,P739:P758,T739:T758)</f>
        <v>0</v>
      </c>
      <c r="AH741" s="6">
        <f ca="1">LOOKUP(AC741,P739:P758,U739:U758)</f>
        <v>0</v>
      </c>
      <c r="AI741" s="6">
        <f ca="1">LOOKUP(AC741,P739:P758,V739:V758)</f>
        <v>0</v>
      </c>
      <c r="AJ741" s="6">
        <f ca="1">LOOKUP(AC741,P739:P758,W739:W758)</f>
        <v>0</v>
      </c>
      <c r="AK741" s="8">
        <f ca="1">LOOKUP(AC741,P739:P758,X739:X758)</f>
        <v>0</v>
      </c>
      <c r="AL741" s="8">
        <f ca="1">LOOKUP(AC741,P739:P758,Y739:Y758)</f>
        <v>0</v>
      </c>
    </row>
    <row r="742" spans="5:38" x14ac:dyDescent="0.25">
      <c r="E742" s="81" t="str">
        <f t="shared" si="531"/>
        <v>Celta de Vigo</v>
      </c>
      <c r="F742" s="85">
        <f ca="1">SUMIF(INDIRECT(F738),'1-Configuracion'!E742,INDIRECT(G738))+SUMIF(INDIRECT(H738),'1-Configuracion'!E742,INDIRECT(I738))</f>
        <v>0</v>
      </c>
      <c r="G742" s="6">
        <f ca="1">SUMIF(INDIRECT(F738),'1-Configuracion'!E742,INDIRECT(J738))+SUMIF(INDIRECT(H738),'1-Configuracion'!E742,INDIRECT(J738))</f>
        <v>0</v>
      </c>
      <c r="H742" s="6">
        <f t="shared" ca="1" si="532"/>
        <v>0</v>
      </c>
      <c r="I742" s="6">
        <f t="shared" ca="1" si="533"/>
        <v>0</v>
      </c>
      <c r="J742" s="6">
        <f t="shared" ca="1" si="534"/>
        <v>0</v>
      </c>
      <c r="K742" s="6">
        <f ca="1">SUMIF(INDIRECT(F738),'1-Configuracion'!E742,INDIRECT(K738))+SUMIF(INDIRECT(H738),'1-Configuracion'!E742,INDIRECT(L738))</f>
        <v>0</v>
      </c>
      <c r="L742" s="6">
        <f ca="1">SUMIF(INDIRECT(F738),'1-Configuracion'!E742,INDIRECT(L738))+SUMIF(INDIRECT(H738),'1-Configuracion'!E742,INDIRECT(K738))</f>
        <v>0</v>
      </c>
      <c r="M742" s="100">
        <f t="shared" ca="1" si="535"/>
        <v>0</v>
      </c>
      <c r="N742" s="56">
        <f t="shared" ca="1" si="536"/>
        <v>0</v>
      </c>
      <c r="P742" s="81" t="str">
        <f t="shared" si="537"/>
        <v>Celta de Vigo</v>
      </c>
      <c r="Q742" s="85">
        <f t="shared" ca="1" si="538"/>
        <v>0</v>
      </c>
      <c r="R742" s="6">
        <f t="shared" ca="1" si="523"/>
        <v>0</v>
      </c>
      <c r="S742" s="6">
        <f t="shared" ca="1" si="524"/>
        <v>0</v>
      </c>
      <c r="T742" s="6">
        <f t="shared" ca="1" si="525"/>
        <v>0</v>
      </c>
      <c r="U742" s="6">
        <f t="shared" ca="1" si="526"/>
        <v>0</v>
      </c>
      <c r="V742" s="6">
        <f t="shared" ca="1" si="527"/>
        <v>0</v>
      </c>
      <c r="W742" s="6">
        <f t="shared" ca="1" si="528"/>
        <v>0</v>
      </c>
      <c r="X742" s="8">
        <f t="shared" ca="1" si="529"/>
        <v>0</v>
      </c>
      <c r="Y742" s="8">
        <f t="shared" ca="1" si="530"/>
        <v>0</v>
      </c>
      <c r="Z742" s="61" t="e">
        <f ca="1">MATCH(P742,AC739:AC758,0)</f>
        <v>#N/A</v>
      </c>
      <c r="AB742">
        <v>4</v>
      </c>
      <c r="AC742" s="81" t="str">
        <f ca="1">INDEX(P739:P758,MATCH(LARGE(Y739:Y758,AB742),Y739:Y758,0))</f>
        <v>Atlethic Club</v>
      </c>
      <c r="AD742" s="85">
        <f ca="1">LOOKUP(AC742,P739:P758,Q739:Q758)</f>
        <v>0</v>
      </c>
      <c r="AE742" s="6">
        <f ca="1">LOOKUP(AC742,P739:P758,R739:R758)</f>
        <v>0</v>
      </c>
      <c r="AF742" s="6">
        <f ca="1">LOOKUP(AC742,P739:P758,S739:S758)</f>
        <v>0</v>
      </c>
      <c r="AG742" s="6">
        <f ca="1">LOOKUP(AC742,P739:P758,T739:T758)</f>
        <v>0</v>
      </c>
      <c r="AH742" s="6">
        <f ca="1">LOOKUP(AC742,P739:P758,U739:U758)</f>
        <v>0</v>
      </c>
      <c r="AI742" s="6">
        <f ca="1">LOOKUP(AC742,P739:P758,V739:V758)</f>
        <v>0</v>
      </c>
      <c r="AJ742" s="6">
        <f ca="1">LOOKUP(AC742,P739:P758,W739:W758)</f>
        <v>0</v>
      </c>
      <c r="AK742" s="8">
        <f ca="1">LOOKUP(AC742,P739:P758,X739:X758)</f>
        <v>0</v>
      </c>
      <c r="AL742" s="8">
        <f ca="1">LOOKUP(AC742,P739:P758,Y739:Y758)</f>
        <v>0</v>
      </c>
    </row>
    <row r="743" spans="5:38" x14ac:dyDescent="0.25">
      <c r="E743" s="81" t="str">
        <f t="shared" si="531"/>
        <v>Deportivo de la Coruña</v>
      </c>
      <c r="F743" s="85">
        <f ca="1">SUMIF(INDIRECT(F738),'1-Configuracion'!E743,INDIRECT(G738))+SUMIF(INDIRECT(H738),'1-Configuracion'!E743,INDIRECT(I738))</f>
        <v>0</v>
      </c>
      <c r="G743" s="6">
        <f ca="1">SUMIF(INDIRECT(F738),'1-Configuracion'!E743,INDIRECT(J738))+SUMIF(INDIRECT(H738),'1-Configuracion'!E743,INDIRECT(J738))</f>
        <v>0</v>
      </c>
      <c r="H743" s="6">
        <f t="shared" ca="1" si="532"/>
        <v>0</v>
      </c>
      <c r="I743" s="6">
        <f t="shared" ca="1" si="533"/>
        <v>0</v>
      </c>
      <c r="J743" s="6">
        <f t="shared" ca="1" si="534"/>
        <v>0</v>
      </c>
      <c r="K743" s="6">
        <f ca="1">SUMIF(INDIRECT(F738),'1-Configuracion'!E743,INDIRECT(K738))+SUMIF(INDIRECT(H738),'1-Configuracion'!E743,INDIRECT(L738))</f>
        <v>0</v>
      </c>
      <c r="L743" s="6">
        <f ca="1">SUMIF(INDIRECT(F738),'1-Configuracion'!E743,INDIRECT(L738))+SUMIF(INDIRECT(H738),'1-Configuracion'!E743,INDIRECT(K738))</f>
        <v>0</v>
      </c>
      <c r="M743" s="100">
        <f t="shared" ca="1" si="535"/>
        <v>0</v>
      </c>
      <c r="N743" s="56">
        <f t="shared" ca="1" si="536"/>
        <v>0</v>
      </c>
      <c r="P743" s="81" t="str">
        <f t="shared" si="537"/>
        <v>Deportivo de la Coruña</v>
      </c>
      <c r="Q743" s="85">
        <f t="shared" ca="1" si="538"/>
        <v>0</v>
      </c>
      <c r="R743" s="6">
        <f t="shared" ca="1" si="523"/>
        <v>0</v>
      </c>
      <c r="S743" s="6">
        <f t="shared" ca="1" si="524"/>
        <v>0</v>
      </c>
      <c r="T743" s="6">
        <f t="shared" ca="1" si="525"/>
        <v>0</v>
      </c>
      <c r="U743" s="6">
        <f t="shared" ca="1" si="526"/>
        <v>0</v>
      </c>
      <c r="V743" s="6">
        <f t="shared" ca="1" si="527"/>
        <v>0</v>
      </c>
      <c r="W743" s="6">
        <f t="shared" ca="1" si="528"/>
        <v>0</v>
      </c>
      <c r="X743" s="8">
        <f t="shared" ca="1" si="529"/>
        <v>0</v>
      </c>
      <c r="Y743" s="8">
        <f t="shared" ca="1" si="530"/>
        <v>0</v>
      </c>
      <c r="Z743" s="61" t="e">
        <f ca="1">MATCH(P743,AC739:AC758,0)</f>
        <v>#N/A</v>
      </c>
      <c r="AB743">
        <v>5</v>
      </c>
      <c r="AC743" s="81" t="str">
        <f ca="1">INDEX(P739:P758,MATCH(LARGE(Y739:Y758,AB743),Y739:Y758,0))</f>
        <v>Atlethic Club</v>
      </c>
      <c r="AD743" s="85">
        <f ca="1">LOOKUP(AC743,P739:P758,Q739:Q758)</f>
        <v>0</v>
      </c>
      <c r="AE743" s="6">
        <f ca="1">LOOKUP(AC743,P739:P758,R739:R758)</f>
        <v>0</v>
      </c>
      <c r="AF743" s="6">
        <f ca="1">LOOKUP(AC743,P739:P758,S739:S758)</f>
        <v>0</v>
      </c>
      <c r="AG743" s="6">
        <f ca="1">LOOKUP(AC743,P739:P758,T739:T758)</f>
        <v>0</v>
      </c>
      <c r="AH743" s="6">
        <f ca="1">LOOKUP(AC743,P739:P758,U739:U758)</f>
        <v>0</v>
      </c>
      <c r="AI743" s="6">
        <f ca="1">LOOKUP(AC743,P739:P758,V739:V758)</f>
        <v>0</v>
      </c>
      <c r="AJ743" s="6">
        <f ca="1">LOOKUP(AC743,P739:P758,W739:W758)</f>
        <v>0</v>
      </c>
      <c r="AK743" s="8">
        <f ca="1">LOOKUP(AC743,P739:P758,X739:X758)</f>
        <v>0</v>
      </c>
      <c r="AL743" s="8">
        <f ca="1">LOOKUP(AC743,P739:P758,Y739:Y758)</f>
        <v>0</v>
      </c>
    </row>
    <row r="744" spans="5:38" x14ac:dyDescent="0.25">
      <c r="E744" s="81" t="str">
        <f t="shared" si="531"/>
        <v>F.C. Barcelona</v>
      </c>
      <c r="F744" s="85">
        <f ca="1">SUMIF(INDIRECT(F738),'1-Configuracion'!E744,INDIRECT(G738))+SUMIF(INDIRECT(H738),'1-Configuracion'!E744,INDIRECT(I738))</f>
        <v>0</v>
      </c>
      <c r="G744" s="6">
        <f ca="1">SUMIF(INDIRECT(F738),'1-Configuracion'!E744,INDIRECT(J738))+SUMIF(INDIRECT(H738),'1-Configuracion'!E744,INDIRECT(J738))</f>
        <v>0</v>
      </c>
      <c r="H744" s="6">
        <f t="shared" ca="1" si="532"/>
        <v>0</v>
      </c>
      <c r="I744" s="6">
        <f t="shared" ca="1" si="533"/>
        <v>0</v>
      </c>
      <c r="J744" s="6">
        <f t="shared" ca="1" si="534"/>
        <v>0</v>
      </c>
      <c r="K744" s="6">
        <f ca="1">SUMIF(INDIRECT(F738),'1-Configuracion'!E744,INDIRECT(K738))+SUMIF(INDIRECT(H738),'1-Configuracion'!E744,INDIRECT(L738))</f>
        <v>0</v>
      </c>
      <c r="L744" s="6">
        <f ca="1">SUMIF(INDIRECT(F738),'1-Configuracion'!E744,INDIRECT(L738))+SUMIF(INDIRECT(H738),'1-Configuracion'!E744,INDIRECT(K738))</f>
        <v>0</v>
      </c>
      <c r="M744" s="100">
        <f t="shared" ca="1" si="535"/>
        <v>0</v>
      </c>
      <c r="N744" s="56">
        <f t="shared" ca="1" si="536"/>
        <v>0</v>
      </c>
      <c r="P744" s="81" t="str">
        <f t="shared" si="537"/>
        <v>F.C. Barcelona</v>
      </c>
      <c r="Q744" s="85">
        <f t="shared" ca="1" si="538"/>
        <v>0</v>
      </c>
      <c r="R744" s="6">
        <f t="shared" ca="1" si="523"/>
        <v>0</v>
      </c>
      <c r="S744" s="6">
        <f t="shared" ca="1" si="524"/>
        <v>0</v>
      </c>
      <c r="T744" s="6">
        <f t="shared" ca="1" si="525"/>
        <v>0</v>
      </c>
      <c r="U744" s="6">
        <f t="shared" ca="1" si="526"/>
        <v>0</v>
      </c>
      <c r="V744" s="6">
        <f t="shared" ca="1" si="527"/>
        <v>0</v>
      </c>
      <c r="W744" s="6">
        <f t="shared" ca="1" si="528"/>
        <v>0</v>
      </c>
      <c r="X744" s="8">
        <f t="shared" ca="1" si="529"/>
        <v>0</v>
      </c>
      <c r="Y744" s="8">
        <f t="shared" ca="1" si="530"/>
        <v>0</v>
      </c>
      <c r="Z744" s="61" t="e">
        <f ca="1">MATCH(P744,AC739:AC758,0)</f>
        <v>#N/A</v>
      </c>
      <c r="AB744">
        <v>6</v>
      </c>
      <c r="AC744" s="81" t="str">
        <f ca="1">INDEX(P739:P758,MATCH(LARGE(Y739:Y758,AB744),Y739:Y758,0))</f>
        <v>Atlethic Club</v>
      </c>
      <c r="AD744" s="85">
        <f ca="1">LOOKUP(AC744,P739:P758,Q739:Q758)</f>
        <v>0</v>
      </c>
      <c r="AE744" s="6">
        <f ca="1">LOOKUP(AC744,P739:P758,R739:R758)</f>
        <v>0</v>
      </c>
      <c r="AF744" s="6">
        <f ca="1">LOOKUP(AC744,P739:P758,S739:S758)</f>
        <v>0</v>
      </c>
      <c r="AG744" s="6">
        <f ca="1">LOOKUP(AC744,P739:P758,T739:T758)</f>
        <v>0</v>
      </c>
      <c r="AH744" s="6">
        <f ca="1">LOOKUP(AC744,P739:P758,U739:U758)</f>
        <v>0</v>
      </c>
      <c r="AI744" s="6">
        <f ca="1">LOOKUP(AC744,P739:P758,V739:V758)</f>
        <v>0</v>
      </c>
      <c r="AJ744" s="6">
        <f ca="1">LOOKUP(AC744,P739:P758,W739:W758)</f>
        <v>0</v>
      </c>
      <c r="AK744" s="8">
        <f ca="1">LOOKUP(AC744,P739:P758,X739:X758)</f>
        <v>0</v>
      </c>
      <c r="AL744" s="8">
        <f ca="1">LOOKUP(AC744,P739:P758,Y739:Y758)</f>
        <v>0</v>
      </c>
    </row>
    <row r="745" spans="5:38" x14ac:dyDescent="0.25">
      <c r="E745" s="81" t="str">
        <f t="shared" si="531"/>
        <v>Getafe C.F.</v>
      </c>
      <c r="F745" s="85">
        <f ca="1">SUMIF(INDIRECT(F738),'1-Configuracion'!E745,INDIRECT(G738))+SUMIF(INDIRECT(H738),'1-Configuracion'!E745,INDIRECT(I738))</f>
        <v>0</v>
      </c>
      <c r="G745" s="6">
        <f ca="1">SUMIF(INDIRECT(F738),'1-Configuracion'!E745,INDIRECT(J738))+SUMIF(INDIRECT(H738),'1-Configuracion'!E745,INDIRECT(J738))</f>
        <v>0</v>
      </c>
      <c r="H745" s="6">
        <f t="shared" ca="1" si="532"/>
        <v>0</v>
      </c>
      <c r="I745" s="6">
        <f t="shared" ca="1" si="533"/>
        <v>0</v>
      </c>
      <c r="J745" s="6">
        <f t="shared" ca="1" si="534"/>
        <v>0</v>
      </c>
      <c r="K745" s="6">
        <f ca="1">SUMIF(INDIRECT(F738),'1-Configuracion'!E745,INDIRECT(K738))+SUMIF(INDIRECT(H738),'1-Configuracion'!E745,INDIRECT(L738))</f>
        <v>0</v>
      </c>
      <c r="L745" s="6">
        <f ca="1">SUMIF(INDIRECT(F738),'1-Configuracion'!E745,INDIRECT(L738))+SUMIF(INDIRECT(H738),'1-Configuracion'!E745,INDIRECT(K738))</f>
        <v>0</v>
      </c>
      <c r="M745" s="100">
        <f t="shared" ca="1" si="535"/>
        <v>0</v>
      </c>
      <c r="N745" s="56">
        <f t="shared" ca="1" si="536"/>
        <v>0</v>
      </c>
      <c r="P745" s="81" t="str">
        <f t="shared" si="537"/>
        <v>Getafe C.F.</v>
      </c>
      <c r="Q745" s="85">
        <f t="shared" ca="1" si="538"/>
        <v>0</v>
      </c>
      <c r="R745" s="6">
        <f t="shared" ca="1" si="523"/>
        <v>0</v>
      </c>
      <c r="S745" s="6">
        <f t="shared" ca="1" si="524"/>
        <v>0</v>
      </c>
      <c r="T745" s="6">
        <f t="shared" ca="1" si="525"/>
        <v>0</v>
      </c>
      <c r="U745" s="6">
        <f t="shared" ca="1" si="526"/>
        <v>0</v>
      </c>
      <c r="V745" s="6">
        <f t="shared" ca="1" si="527"/>
        <v>0</v>
      </c>
      <c r="W745" s="6">
        <f t="shared" ca="1" si="528"/>
        <v>0</v>
      </c>
      <c r="X745" s="8">
        <f t="shared" ca="1" si="529"/>
        <v>0</v>
      </c>
      <c r="Y745" s="8">
        <f t="shared" ca="1" si="530"/>
        <v>0</v>
      </c>
      <c r="Z745" s="61" t="e">
        <f ca="1">MATCH(P745,AC739:AC758,0)</f>
        <v>#N/A</v>
      </c>
      <c r="AB745">
        <v>7</v>
      </c>
      <c r="AC745" s="81" t="str">
        <f ca="1">INDEX(P739:P758,MATCH(LARGE(Y739:Y758,AB745),Y739:Y758,0))</f>
        <v>Atlethic Club</v>
      </c>
      <c r="AD745" s="85">
        <f ca="1">LOOKUP(AC745,P739:P758,Q739:Q758)</f>
        <v>0</v>
      </c>
      <c r="AE745" s="6">
        <f ca="1">LOOKUP(AC745,P739:P758,R739:R758)</f>
        <v>0</v>
      </c>
      <c r="AF745" s="6">
        <f ca="1">LOOKUP(AC745,P739:P758,S739:S758)</f>
        <v>0</v>
      </c>
      <c r="AG745" s="6">
        <f ca="1">LOOKUP(AC745,P739:P758,T739:T758)</f>
        <v>0</v>
      </c>
      <c r="AH745" s="6">
        <f ca="1">LOOKUP(AC745,P739:P758,U739:U758)</f>
        <v>0</v>
      </c>
      <c r="AI745" s="6">
        <f ca="1">LOOKUP(AC745,P739:P758,V739:V758)</f>
        <v>0</v>
      </c>
      <c r="AJ745" s="6">
        <f ca="1">LOOKUP(AC745,P739:P758,W739:W758)</f>
        <v>0</v>
      </c>
      <c r="AK745" s="8">
        <f ca="1">LOOKUP(AC745,P739:P758,X739:X758)</f>
        <v>0</v>
      </c>
      <c r="AL745" s="8">
        <f ca="1">LOOKUP(AC745,P739:P758,Y739:Y758)</f>
        <v>0</v>
      </c>
    </row>
    <row r="746" spans="5:38" x14ac:dyDescent="0.25">
      <c r="E746" s="81" t="str">
        <f t="shared" si="531"/>
        <v>Granada C.F.</v>
      </c>
      <c r="F746" s="85">
        <f ca="1">SUMIF(INDIRECT(F738),'1-Configuracion'!E746,INDIRECT(G738))+SUMIF(INDIRECT(H738),'1-Configuracion'!E746,INDIRECT(I738))</f>
        <v>0</v>
      </c>
      <c r="G746" s="6">
        <f ca="1">SUMIF(INDIRECT(F738),'1-Configuracion'!E746,INDIRECT(J738))+SUMIF(INDIRECT(H738),'1-Configuracion'!E746,INDIRECT(J738))</f>
        <v>0</v>
      </c>
      <c r="H746" s="6">
        <f t="shared" ca="1" si="532"/>
        <v>0</v>
      </c>
      <c r="I746" s="6">
        <f t="shared" ca="1" si="533"/>
        <v>0</v>
      </c>
      <c r="J746" s="6">
        <f t="shared" ca="1" si="534"/>
        <v>0</v>
      </c>
      <c r="K746" s="6">
        <f ca="1">SUMIF(INDIRECT(F738),'1-Configuracion'!E746,INDIRECT(K738))+SUMIF(INDIRECT(H738),'1-Configuracion'!E746,INDIRECT(L738))</f>
        <v>0</v>
      </c>
      <c r="L746" s="6">
        <f ca="1">SUMIF(INDIRECT(F738),'1-Configuracion'!E746,INDIRECT(L738))+SUMIF(INDIRECT(H738),'1-Configuracion'!E746,INDIRECT(K738))</f>
        <v>0</v>
      </c>
      <c r="M746" s="100">
        <f t="shared" ca="1" si="535"/>
        <v>0</v>
      </c>
      <c r="N746" s="56">
        <f t="shared" ca="1" si="536"/>
        <v>0</v>
      </c>
      <c r="P746" s="81" t="str">
        <f t="shared" si="537"/>
        <v>Granada C.F.</v>
      </c>
      <c r="Q746" s="85">
        <f t="shared" ca="1" si="538"/>
        <v>0</v>
      </c>
      <c r="R746" s="6">
        <f t="shared" ca="1" si="523"/>
        <v>0</v>
      </c>
      <c r="S746" s="6">
        <f t="shared" ca="1" si="524"/>
        <v>0</v>
      </c>
      <c r="T746" s="6">
        <f t="shared" ca="1" si="525"/>
        <v>0</v>
      </c>
      <c r="U746" s="6">
        <f t="shared" ca="1" si="526"/>
        <v>0</v>
      </c>
      <c r="V746" s="6">
        <f t="shared" ca="1" si="527"/>
        <v>0</v>
      </c>
      <c r="W746" s="6">
        <f t="shared" ca="1" si="528"/>
        <v>0</v>
      </c>
      <c r="X746" s="8">
        <f t="shared" ca="1" si="529"/>
        <v>0</v>
      </c>
      <c r="Y746" s="8">
        <f t="shared" ca="1" si="530"/>
        <v>0</v>
      </c>
      <c r="Z746" s="61" t="e">
        <f ca="1">MATCH(P746,AC739:AC758,0)</f>
        <v>#N/A</v>
      </c>
      <c r="AB746">
        <v>8</v>
      </c>
      <c r="AC746" s="81" t="str">
        <f ca="1">INDEX(P739:P758,MATCH(LARGE(Y739:Y758,AB746),Y739:Y758,0))</f>
        <v>Atlethic Club</v>
      </c>
      <c r="AD746" s="85">
        <f ca="1">LOOKUP(AC746,P739:P758,Q739:Q758)</f>
        <v>0</v>
      </c>
      <c r="AE746" s="6">
        <f ca="1">LOOKUP(AC746,P739:P758,R739:R758)</f>
        <v>0</v>
      </c>
      <c r="AF746" s="6">
        <f ca="1">LOOKUP(AC746,P739:P758,S739:S758)</f>
        <v>0</v>
      </c>
      <c r="AG746" s="6">
        <f ca="1">LOOKUP(AC746,P739:P758,T739:T758)</f>
        <v>0</v>
      </c>
      <c r="AH746" s="6">
        <f ca="1">LOOKUP(AC746,P739:P758,U739:U758)</f>
        <v>0</v>
      </c>
      <c r="AI746" s="6">
        <f ca="1">LOOKUP(AC746,P739:P758,V739:V758)</f>
        <v>0</v>
      </c>
      <c r="AJ746" s="6">
        <f ca="1">LOOKUP(AC746,P739:P758,W739:W758)</f>
        <v>0</v>
      </c>
      <c r="AK746" s="8">
        <f ca="1">LOOKUP(AC746,P739:P758,X739:X758)</f>
        <v>0</v>
      </c>
      <c r="AL746" s="8">
        <f ca="1">LOOKUP(AC746,P739:P758,Y739:Y758)</f>
        <v>0</v>
      </c>
    </row>
    <row r="747" spans="5:38" x14ac:dyDescent="0.25">
      <c r="E747" s="81" t="str">
        <f t="shared" si="531"/>
        <v>Levante U.D.</v>
      </c>
      <c r="F747" s="85">
        <f ca="1">SUMIF(INDIRECT(F738),'1-Configuracion'!E747,INDIRECT(G738))+SUMIF(INDIRECT(H738),'1-Configuracion'!E747,INDIRECT(I738))</f>
        <v>0</v>
      </c>
      <c r="G747" s="6">
        <f ca="1">SUMIF(INDIRECT(F738),'1-Configuracion'!E747,INDIRECT(J738))+SUMIF(INDIRECT(H738),'1-Configuracion'!E747,INDIRECT(J738))</f>
        <v>0</v>
      </c>
      <c r="H747" s="6">
        <f t="shared" ca="1" si="532"/>
        <v>0</v>
      </c>
      <c r="I747" s="6">
        <f t="shared" ca="1" si="533"/>
        <v>0</v>
      </c>
      <c r="J747" s="6">
        <f t="shared" ca="1" si="534"/>
        <v>0</v>
      </c>
      <c r="K747" s="6">
        <f ca="1">SUMIF(INDIRECT(F738),'1-Configuracion'!E747,INDIRECT(K738))+SUMIF(INDIRECT(H738),'1-Configuracion'!E747,INDIRECT(L738))</f>
        <v>0</v>
      </c>
      <c r="L747" s="6">
        <f ca="1">SUMIF(INDIRECT(F738),'1-Configuracion'!E747,INDIRECT(L738))+SUMIF(INDIRECT(H738),'1-Configuracion'!E747,INDIRECT(K738))</f>
        <v>0</v>
      </c>
      <c r="M747" s="100">
        <f t="shared" ca="1" si="535"/>
        <v>0</v>
      </c>
      <c r="N747" s="56">
        <f t="shared" ca="1" si="536"/>
        <v>0</v>
      </c>
      <c r="P747" s="81" t="str">
        <f t="shared" si="537"/>
        <v>Levante U.D.</v>
      </c>
      <c r="Q747" s="85">
        <f t="shared" ca="1" si="538"/>
        <v>0</v>
      </c>
      <c r="R747" s="6">
        <f t="shared" ca="1" si="523"/>
        <v>0</v>
      </c>
      <c r="S747" s="6">
        <f t="shared" ca="1" si="524"/>
        <v>0</v>
      </c>
      <c r="T747" s="6">
        <f t="shared" ca="1" si="525"/>
        <v>0</v>
      </c>
      <c r="U747" s="6">
        <f t="shared" ca="1" si="526"/>
        <v>0</v>
      </c>
      <c r="V747" s="6">
        <f t="shared" ca="1" si="527"/>
        <v>0</v>
      </c>
      <c r="W747" s="6">
        <f t="shared" ca="1" si="528"/>
        <v>0</v>
      </c>
      <c r="X747" s="8">
        <f t="shared" ca="1" si="529"/>
        <v>0</v>
      </c>
      <c r="Y747" s="8">
        <f t="shared" ca="1" si="530"/>
        <v>0</v>
      </c>
      <c r="Z747" s="61" t="e">
        <f ca="1">MATCH(P747,AC739:AC758,0)</f>
        <v>#N/A</v>
      </c>
      <c r="AB747">
        <v>9</v>
      </c>
      <c r="AC747" s="81" t="str">
        <f ca="1">INDEX(P739:P758,MATCH(LARGE(Y739:Y758,AB747),Y739:Y758,0))</f>
        <v>Atlethic Club</v>
      </c>
      <c r="AD747" s="85">
        <f ca="1">LOOKUP(AC747,P739:P758,Q739:Q758)</f>
        <v>0</v>
      </c>
      <c r="AE747" s="6">
        <f ca="1">LOOKUP(AC747,P739:P758,R739:R758)</f>
        <v>0</v>
      </c>
      <c r="AF747" s="6">
        <f ca="1">LOOKUP(AC747,P739:P758,S739:S758)</f>
        <v>0</v>
      </c>
      <c r="AG747" s="6">
        <f ca="1">LOOKUP(AC747,P739:P758,T739:T758)</f>
        <v>0</v>
      </c>
      <c r="AH747" s="6">
        <f ca="1">LOOKUP(AC747,P739:P758,U739:U758)</f>
        <v>0</v>
      </c>
      <c r="AI747" s="6">
        <f ca="1">LOOKUP(AC747,P739:P758,V739:V758)</f>
        <v>0</v>
      </c>
      <c r="AJ747" s="6">
        <f ca="1">LOOKUP(AC747,P739:P758,W739:W758)</f>
        <v>0</v>
      </c>
      <c r="AK747" s="8">
        <f ca="1">LOOKUP(AC747,P739:P758,X739:X758)</f>
        <v>0</v>
      </c>
      <c r="AL747" s="8">
        <f ca="1">LOOKUP(AC747,P739:P758,Y739:Y758)</f>
        <v>0</v>
      </c>
    </row>
    <row r="748" spans="5:38" x14ac:dyDescent="0.25">
      <c r="E748" s="81" t="str">
        <f t="shared" si="531"/>
        <v>Málaga C.F.</v>
      </c>
      <c r="F748" s="85">
        <f ca="1">SUMIF(INDIRECT(F738),'1-Configuracion'!E748,INDIRECT(G738))+SUMIF(INDIRECT(H738),'1-Configuracion'!E748,INDIRECT(I738))</f>
        <v>0</v>
      </c>
      <c r="G748" s="6">
        <f ca="1">SUMIF(INDIRECT(F738),'1-Configuracion'!E748,INDIRECT(J738))+SUMIF(INDIRECT(H738),'1-Configuracion'!E748,INDIRECT(J738))</f>
        <v>0</v>
      </c>
      <c r="H748" s="6">
        <f t="shared" ca="1" si="532"/>
        <v>0</v>
      </c>
      <c r="I748" s="6">
        <f t="shared" ca="1" si="533"/>
        <v>0</v>
      </c>
      <c r="J748" s="6">
        <f t="shared" ca="1" si="534"/>
        <v>0</v>
      </c>
      <c r="K748" s="6">
        <f ca="1">SUMIF(INDIRECT(F738),'1-Configuracion'!E748,INDIRECT(K738))+SUMIF(INDIRECT(H738),'1-Configuracion'!E748,INDIRECT(L738))</f>
        <v>0</v>
      </c>
      <c r="L748" s="6">
        <f ca="1">SUMIF(INDIRECT(F738),'1-Configuracion'!E748,INDIRECT(L738))+SUMIF(INDIRECT(H738),'1-Configuracion'!E748,INDIRECT(K738))</f>
        <v>0</v>
      </c>
      <c r="M748" s="100">
        <f t="shared" ca="1" si="535"/>
        <v>0</v>
      </c>
      <c r="N748" s="56">
        <f t="shared" ca="1" si="536"/>
        <v>0</v>
      </c>
      <c r="P748" s="81" t="str">
        <f t="shared" si="537"/>
        <v>Málaga C.F.</v>
      </c>
      <c r="Q748" s="85">
        <f t="shared" ca="1" si="538"/>
        <v>0</v>
      </c>
      <c r="R748" s="6">
        <f t="shared" ca="1" si="523"/>
        <v>0</v>
      </c>
      <c r="S748" s="6">
        <f t="shared" ca="1" si="524"/>
        <v>0</v>
      </c>
      <c r="T748" s="6">
        <f t="shared" ca="1" si="525"/>
        <v>0</v>
      </c>
      <c r="U748" s="6">
        <f t="shared" ca="1" si="526"/>
        <v>0</v>
      </c>
      <c r="V748" s="6">
        <f t="shared" ca="1" si="527"/>
        <v>0</v>
      </c>
      <c r="W748" s="6">
        <f t="shared" ca="1" si="528"/>
        <v>0</v>
      </c>
      <c r="X748" s="8">
        <f t="shared" ca="1" si="529"/>
        <v>0</v>
      </c>
      <c r="Y748" s="8">
        <f t="shared" ca="1" si="530"/>
        <v>0</v>
      </c>
      <c r="Z748" s="61" t="e">
        <f ca="1">MATCH(P748,AC739:AC758,0)</f>
        <v>#N/A</v>
      </c>
      <c r="AB748">
        <v>10</v>
      </c>
      <c r="AC748" s="81" t="str">
        <f ca="1">INDEX(P739:P758,MATCH(LARGE(Y739:Y758,AB748),Y739:Y758,0))</f>
        <v>Atlethic Club</v>
      </c>
      <c r="AD748" s="85">
        <f ca="1">LOOKUP(AC748,P739:P758,Q739:Q758)</f>
        <v>0</v>
      </c>
      <c r="AE748" s="6">
        <f ca="1">LOOKUP(AC748,P739:P758,R739:R758)</f>
        <v>0</v>
      </c>
      <c r="AF748" s="6">
        <f ca="1">LOOKUP(AC748,P739:P758,S739:S758)</f>
        <v>0</v>
      </c>
      <c r="AG748" s="6">
        <f ca="1">LOOKUP(AC748,P739:P758,T739:T758)</f>
        <v>0</v>
      </c>
      <c r="AH748" s="6">
        <f ca="1">LOOKUP(AC748,P739:P758,U739:U758)</f>
        <v>0</v>
      </c>
      <c r="AI748" s="6">
        <f ca="1">LOOKUP(AC748,P739:P758,V739:V758)</f>
        <v>0</v>
      </c>
      <c r="AJ748" s="6">
        <f ca="1">LOOKUP(AC748,P739:P758,W739:W758)</f>
        <v>0</v>
      </c>
      <c r="AK748" s="8">
        <f ca="1">LOOKUP(AC748,P739:P758,X739:X758)</f>
        <v>0</v>
      </c>
      <c r="AL748" s="8">
        <f ca="1">LOOKUP(AC748,P739:P758,Y739:Y758)</f>
        <v>0</v>
      </c>
    </row>
    <row r="749" spans="5:38" x14ac:dyDescent="0.25">
      <c r="E749" s="81" t="str">
        <f t="shared" si="531"/>
        <v>R.C.D. Español</v>
      </c>
      <c r="F749" s="85">
        <f ca="1">SUMIF(INDIRECT(F738),'1-Configuracion'!E749,INDIRECT(G738))+SUMIF(INDIRECT(H738),'1-Configuracion'!E749,INDIRECT(I738))</f>
        <v>0</v>
      </c>
      <c r="G749" s="6">
        <f ca="1">SUMIF(INDIRECT(F738),'1-Configuracion'!E749,INDIRECT(J738))+SUMIF(INDIRECT(H738),'1-Configuracion'!E749,INDIRECT(J738))</f>
        <v>0</v>
      </c>
      <c r="H749" s="6">
        <f t="shared" ca="1" si="532"/>
        <v>0</v>
      </c>
      <c r="I749" s="6">
        <f t="shared" ca="1" si="533"/>
        <v>0</v>
      </c>
      <c r="J749" s="6">
        <f t="shared" ca="1" si="534"/>
        <v>0</v>
      </c>
      <c r="K749" s="6">
        <f ca="1">SUMIF(INDIRECT(F738),'1-Configuracion'!E749,INDIRECT(K738))+SUMIF(INDIRECT(H738),'1-Configuracion'!E749,INDIRECT(L738))</f>
        <v>0</v>
      </c>
      <c r="L749" s="6">
        <f ca="1">SUMIF(INDIRECT(F738),'1-Configuracion'!E749,INDIRECT(L738))+SUMIF(INDIRECT(H738),'1-Configuracion'!E749,INDIRECT(K738))</f>
        <v>0</v>
      </c>
      <c r="M749" s="100">
        <f t="shared" ca="1" si="535"/>
        <v>0</v>
      </c>
      <c r="N749" s="56">
        <f t="shared" ca="1" si="536"/>
        <v>0</v>
      </c>
      <c r="P749" s="81" t="str">
        <f t="shared" si="537"/>
        <v>R.C.D. Español</v>
      </c>
      <c r="Q749" s="85">
        <f t="shared" ca="1" si="538"/>
        <v>0</v>
      </c>
      <c r="R749" s="6">
        <f t="shared" ca="1" si="523"/>
        <v>0</v>
      </c>
      <c r="S749" s="6">
        <f t="shared" ca="1" si="524"/>
        <v>0</v>
      </c>
      <c r="T749" s="6">
        <f t="shared" ca="1" si="525"/>
        <v>0</v>
      </c>
      <c r="U749" s="6">
        <f t="shared" ca="1" si="526"/>
        <v>0</v>
      </c>
      <c r="V749" s="6">
        <f t="shared" ca="1" si="527"/>
        <v>0</v>
      </c>
      <c r="W749" s="6">
        <f t="shared" ca="1" si="528"/>
        <v>0</v>
      </c>
      <c r="X749" s="8">
        <f t="shared" ca="1" si="529"/>
        <v>0</v>
      </c>
      <c r="Y749" s="8">
        <f t="shared" ca="1" si="530"/>
        <v>0</v>
      </c>
      <c r="Z749" s="61" t="e">
        <f ca="1">MATCH(P749,AC739:AC758,0)</f>
        <v>#N/A</v>
      </c>
      <c r="AB749">
        <v>11</v>
      </c>
      <c r="AC749" s="81" t="str">
        <f ca="1">INDEX(P739:P758,MATCH(LARGE(Y739:Y758,AB749),Y739:Y758,0))</f>
        <v>Atlethic Club</v>
      </c>
      <c r="AD749" s="85">
        <f ca="1">LOOKUP(AC749,P739:P758,Q739:Q758)</f>
        <v>0</v>
      </c>
      <c r="AE749" s="6">
        <f ca="1">LOOKUP(AC749,P739:P758,R739:R758)</f>
        <v>0</v>
      </c>
      <c r="AF749" s="6">
        <f ca="1">LOOKUP(AC749,P739:P758,S739:S758)</f>
        <v>0</v>
      </c>
      <c r="AG749" s="6">
        <f ca="1">LOOKUP(AC749,P739:P758,T739:T758)</f>
        <v>0</v>
      </c>
      <c r="AH749" s="6">
        <f ca="1">LOOKUP(AC749,P739:P758,U739:U758)</f>
        <v>0</v>
      </c>
      <c r="AI749" s="6">
        <f ca="1">LOOKUP(AC749,P739:P758,V739:V758)</f>
        <v>0</v>
      </c>
      <c r="AJ749" s="6">
        <f ca="1">LOOKUP(AC749,P739:P758,W739:W758)</f>
        <v>0</v>
      </c>
      <c r="AK749" s="8">
        <f ca="1">LOOKUP(AC749,P739:P758,X739:X758)</f>
        <v>0</v>
      </c>
      <c r="AL749" s="8">
        <f ca="1">LOOKUP(AC749,P739:P758,Y739:Y758)</f>
        <v>0</v>
      </c>
    </row>
    <row r="750" spans="5:38" x14ac:dyDescent="0.25">
      <c r="E750" s="81" t="str">
        <f t="shared" si="531"/>
        <v>R.C.D.Mallorca</v>
      </c>
      <c r="F750" s="85">
        <f ca="1">SUMIF(INDIRECT(F738),'1-Configuracion'!E750,INDIRECT(G738))+SUMIF(INDIRECT(H738),'1-Configuracion'!E750,INDIRECT(I738))</f>
        <v>0</v>
      </c>
      <c r="G750" s="6">
        <f ca="1">SUMIF(INDIRECT(F738),'1-Configuracion'!E750,INDIRECT(J738))+SUMIF(INDIRECT(H738),'1-Configuracion'!E750,INDIRECT(J738))</f>
        <v>0</v>
      </c>
      <c r="H750" s="6">
        <f t="shared" ca="1" si="532"/>
        <v>0</v>
      </c>
      <c r="I750" s="6">
        <f t="shared" ca="1" si="533"/>
        <v>0</v>
      </c>
      <c r="J750" s="6">
        <f t="shared" ca="1" si="534"/>
        <v>0</v>
      </c>
      <c r="K750" s="6">
        <f ca="1">SUMIF(INDIRECT(F738),'1-Configuracion'!E750,INDIRECT(K738))+SUMIF(INDIRECT(H738),'1-Configuracion'!E750,INDIRECT(L738))</f>
        <v>0</v>
      </c>
      <c r="L750" s="6">
        <f ca="1">SUMIF(INDIRECT(F738),'1-Configuracion'!E750,INDIRECT(L738))+SUMIF(INDIRECT(H738),'1-Configuracion'!E750,INDIRECT(K738))</f>
        <v>0</v>
      </c>
      <c r="M750" s="100">
        <f t="shared" ca="1" si="535"/>
        <v>0</v>
      </c>
      <c r="N750" s="56">
        <f t="shared" ca="1" si="536"/>
        <v>0</v>
      </c>
      <c r="P750" s="81" t="str">
        <f t="shared" si="537"/>
        <v>R.C.D.Mallorca</v>
      </c>
      <c r="Q750" s="85">
        <f t="shared" ca="1" si="538"/>
        <v>0</v>
      </c>
      <c r="R750" s="6">
        <f t="shared" ca="1" si="523"/>
        <v>0</v>
      </c>
      <c r="S750" s="6">
        <f t="shared" ca="1" si="524"/>
        <v>0</v>
      </c>
      <c r="T750" s="6">
        <f t="shared" ca="1" si="525"/>
        <v>0</v>
      </c>
      <c r="U750" s="6">
        <f t="shared" ca="1" si="526"/>
        <v>0</v>
      </c>
      <c r="V750" s="6">
        <f t="shared" ca="1" si="527"/>
        <v>0</v>
      </c>
      <c r="W750" s="6">
        <f t="shared" ca="1" si="528"/>
        <v>0</v>
      </c>
      <c r="X750" s="8">
        <f t="shared" ca="1" si="529"/>
        <v>0</v>
      </c>
      <c r="Y750" s="8">
        <f t="shared" ca="1" si="530"/>
        <v>0</v>
      </c>
      <c r="Z750" s="61" t="e">
        <f ca="1">MATCH(P750,AC739:AC758,0)</f>
        <v>#N/A</v>
      </c>
      <c r="AB750">
        <v>12</v>
      </c>
      <c r="AC750" s="81" t="str">
        <f ca="1">INDEX(P739:P758,MATCH(LARGE(Y739:Y758,AB750),Y739:Y758,0))</f>
        <v>Atlethic Club</v>
      </c>
      <c r="AD750" s="85">
        <f ca="1">LOOKUP(AC750,P739:P758,Q739:Q758)</f>
        <v>0</v>
      </c>
      <c r="AE750" s="6">
        <f ca="1">LOOKUP(AC750,P739:P758,R739:R758)</f>
        <v>0</v>
      </c>
      <c r="AF750" s="6">
        <f ca="1">LOOKUP(AC750,P739:P758,S739:S758)</f>
        <v>0</v>
      </c>
      <c r="AG750" s="6">
        <f ca="1">LOOKUP(AC750,P739:P758,T739:T758)</f>
        <v>0</v>
      </c>
      <c r="AH750" s="6">
        <f ca="1">LOOKUP(AC750,P739:P758,U739:U758)</f>
        <v>0</v>
      </c>
      <c r="AI750" s="6">
        <f ca="1">LOOKUP(AC750,P739:P758,V739:V758)</f>
        <v>0</v>
      </c>
      <c r="AJ750" s="6">
        <f ca="1">LOOKUP(AC750,P739:P758,W739:W758)</f>
        <v>0</v>
      </c>
      <c r="AK750" s="8">
        <f ca="1">LOOKUP(AC750,P739:P758,X739:X758)</f>
        <v>0</v>
      </c>
      <c r="AL750" s="8">
        <f ca="1">LOOKUP(AC750,P739:P758,Y739:Y758)</f>
        <v>0</v>
      </c>
    </row>
    <row r="751" spans="5:38" x14ac:dyDescent="0.25">
      <c r="E751" s="81" t="str">
        <f t="shared" si="531"/>
        <v>Rayo Vallecano</v>
      </c>
      <c r="F751" s="85">
        <f ca="1">SUMIF(INDIRECT(F738),'1-Configuracion'!E751,INDIRECT(G738))+SUMIF(INDIRECT(H738),'1-Configuracion'!E751,INDIRECT(I738))</f>
        <v>0</v>
      </c>
      <c r="G751" s="6">
        <f ca="1">SUMIF(INDIRECT(F738),'1-Configuracion'!E751,INDIRECT(J738))+SUMIF(INDIRECT(H738),'1-Configuracion'!E751,INDIRECT(J738))</f>
        <v>0</v>
      </c>
      <c r="H751" s="6">
        <f t="shared" ca="1" si="532"/>
        <v>0</v>
      </c>
      <c r="I751" s="6">
        <f t="shared" ca="1" si="533"/>
        <v>0</v>
      </c>
      <c r="J751" s="6">
        <f t="shared" ca="1" si="534"/>
        <v>0</v>
      </c>
      <c r="K751" s="6">
        <f ca="1">SUMIF(INDIRECT(F738),'1-Configuracion'!E751,INDIRECT(K738))+SUMIF(INDIRECT(H738),'1-Configuracion'!E751,INDIRECT(L738))</f>
        <v>0</v>
      </c>
      <c r="L751" s="6">
        <f ca="1">SUMIF(INDIRECT(F738),'1-Configuracion'!E751,INDIRECT(L738))+SUMIF(INDIRECT(H738),'1-Configuracion'!E751,INDIRECT(K738))</f>
        <v>0</v>
      </c>
      <c r="M751" s="100">
        <f t="shared" ca="1" si="535"/>
        <v>0</v>
      </c>
      <c r="N751" s="56">
        <f t="shared" ca="1" si="536"/>
        <v>0</v>
      </c>
      <c r="P751" s="81" t="str">
        <f t="shared" si="537"/>
        <v>Rayo Vallecano</v>
      </c>
      <c r="Q751" s="85">
        <f t="shared" ca="1" si="538"/>
        <v>0</v>
      </c>
      <c r="R751" s="6">
        <f t="shared" ca="1" si="523"/>
        <v>0</v>
      </c>
      <c r="S751" s="6">
        <f t="shared" ca="1" si="524"/>
        <v>0</v>
      </c>
      <c r="T751" s="6">
        <f t="shared" ca="1" si="525"/>
        <v>0</v>
      </c>
      <c r="U751" s="6">
        <f t="shared" ca="1" si="526"/>
        <v>0</v>
      </c>
      <c r="V751" s="6">
        <f t="shared" ca="1" si="527"/>
        <v>0</v>
      </c>
      <c r="W751" s="6">
        <f t="shared" ca="1" si="528"/>
        <v>0</v>
      </c>
      <c r="X751" s="8">
        <f t="shared" ca="1" si="529"/>
        <v>0</v>
      </c>
      <c r="Y751" s="8">
        <f t="shared" ca="1" si="530"/>
        <v>0</v>
      </c>
      <c r="Z751" s="61" t="e">
        <f ca="1">MATCH(P751,AC739:AC758,0)</f>
        <v>#N/A</v>
      </c>
      <c r="AB751">
        <v>13</v>
      </c>
      <c r="AC751" s="81" t="str">
        <f ca="1">INDEX(P739:P758,MATCH(LARGE(Y739:Y758,AB751),Y739:Y758,0))</f>
        <v>Atlethic Club</v>
      </c>
      <c r="AD751" s="85">
        <f ca="1">LOOKUP(AC751,P739:P758,Q739:Q758)</f>
        <v>0</v>
      </c>
      <c r="AE751" s="6">
        <f ca="1">LOOKUP(AC751,P739:P758,R739:R758)</f>
        <v>0</v>
      </c>
      <c r="AF751" s="6">
        <f ca="1">LOOKUP(AC751,P739:P758,S739:S758)</f>
        <v>0</v>
      </c>
      <c r="AG751" s="6">
        <f ca="1">LOOKUP(AC751,P739:P758,T739:T758)</f>
        <v>0</v>
      </c>
      <c r="AH751" s="6">
        <f ca="1">LOOKUP(AC751,P739:P758,U739:U758)</f>
        <v>0</v>
      </c>
      <c r="AI751" s="6">
        <f ca="1">LOOKUP(AC751,P739:P758,V739:V758)</f>
        <v>0</v>
      </c>
      <c r="AJ751" s="6">
        <f ca="1">LOOKUP(AC751,P739:P758,W739:W758)</f>
        <v>0</v>
      </c>
      <c r="AK751" s="8">
        <f ca="1">LOOKUP(AC751,P739:P758,X739:X758)</f>
        <v>0</v>
      </c>
      <c r="AL751" s="8">
        <f ca="1">LOOKUP(AC751,P739:P758,Y739:Y758)</f>
        <v>0</v>
      </c>
    </row>
    <row r="752" spans="5:38" x14ac:dyDescent="0.25">
      <c r="E752" s="81" t="str">
        <f t="shared" si="531"/>
        <v>Real Betis Balompié</v>
      </c>
      <c r="F752" s="85">
        <f ca="1">SUMIF(INDIRECT(F738),'1-Configuracion'!E752,INDIRECT(G738))+SUMIF(INDIRECT(H738),'1-Configuracion'!E752,INDIRECT(I738))</f>
        <v>0</v>
      </c>
      <c r="G752" s="6">
        <f ca="1">SUMIF(INDIRECT(F738),'1-Configuracion'!E752,INDIRECT(J738))+SUMIF(INDIRECT(H738),'1-Configuracion'!E752,INDIRECT(J738))</f>
        <v>0</v>
      </c>
      <c r="H752" s="6">
        <f t="shared" ca="1" si="532"/>
        <v>0</v>
      </c>
      <c r="I752" s="6">
        <f t="shared" ca="1" si="533"/>
        <v>0</v>
      </c>
      <c r="J752" s="6">
        <f t="shared" ca="1" si="534"/>
        <v>0</v>
      </c>
      <c r="K752" s="6">
        <f ca="1">SUMIF(INDIRECT(F738),'1-Configuracion'!E752,INDIRECT(K738))+SUMIF(INDIRECT(H738),'1-Configuracion'!E752,INDIRECT(L738))</f>
        <v>0</v>
      </c>
      <c r="L752" s="6">
        <f ca="1">SUMIF(INDIRECT(F738),'1-Configuracion'!E752,INDIRECT(L738))+SUMIF(INDIRECT(H738),'1-Configuracion'!E752,INDIRECT(K738))</f>
        <v>0</v>
      </c>
      <c r="M752" s="100">
        <f t="shared" ca="1" si="535"/>
        <v>0</v>
      </c>
      <c r="N752" s="56">
        <f t="shared" ca="1" si="536"/>
        <v>0</v>
      </c>
      <c r="P752" s="81" t="str">
        <f t="shared" si="537"/>
        <v>Real Betis Balompié</v>
      </c>
      <c r="Q752" s="85">
        <f t="shared" ca="1" si="538"/>
        <v>0</v>
      </c>
      <c r="R752" s="6">
        <f t="shared" ca="1" si="523"/>
        <v>0</v>
      </c>
      <c r="S752" s="6">
        <f t="shared" ca="1" si="524"/>
        <v>0</v>
      </c>
      <c r="T752" s="6">
        <f t="shared" ca="1" si="525"/>
        <v>0</v>
      </c>
      <c r="U752" s="6">
        <f t="shared" ca="1" si="526"/>
        <v>0</v>
      </c>
      <c r="V752" s="6">
        <f t="shared" ca="1" si="527"/>
        <v>0</v>
      </c>
      <c r="W752" s="6">
        <f t="shared" ca="1" si="528"/>
        <v>0</v>
      </c>
      <c r="X752" s="8">
        <f t="shared" ca="1" si="529"/>
        <v>0</v>
      </c>
      <c r="Y752" s="8">
        <f t="shared" ca="1" si="530"/>
        <v>0</v>
      </c>
      <c r="Z752" s="61" t="e">
        <f ca="1">MATCH(P752,AC739:AC758,0)</f>
        <v>#N/A</v>
      </c>
      <c r="AB752">
        <v>14</v>
      </c>
      <c r="AC752" s="81" t="str">
        <f ca="1">INDEX(P739:P758,MATCH(LARGE(Y739:Y758,AB752),Y739:Y758,0))</f>
        <v>Atlethic Club</v>
      </c>
      <c r="AD752" s="85">
        <f ca="1">LOOKUP(AC752,P739:P758,Q739:Q758)</f>
        <v>0</v>
      </c>
      <c r="AE752" s="6">
        <f ca="1">LOOKUP(AC752,P739:P758,R739:R758)</f>
        <v>0</v>
      </c>
      <c r="AF752" s="6">
        <f ca="1">LOOKUP(AC752,P739:P758,S739:S758)</f>
        <v>0</v>
      </c>
      <c r="AG752" s="6">
        <f ca="1">LOOKUP(AC752,P739:P758,T739:T758)</f>
        <v>0</v>
      </c>
      <c r="AH752" s="6">
        <f ca="1">LOOKUP(AC752,P739:P758,U739:U758)</f>
        <v>0</v>
      </c>
      <c r="AI752" s="6">
        <f ca="1">LOOKUP(AC752,P739:P758,V739:V758)</f>
        <v>0</v>
      </c>
      <c r="AJ752" s="6">
        <f ca="1">LOOKUP(AC752,P739:P758,W739:W758)</f>
        <v>0</v>
      </c>
      <c r="AK752" s="8">
        <f ca="1">LOOKUP(AC752,P739:P758,X739:X758)</f>
        <v>0</v>
      </c>
      <c r="AL752" s="8">
        <f ca="1">LOOKUP(AC752,P739:P758,Y739:Y758)</f>
        <v>0</v>
      </c>
    </row>
    <row r="753" spans="5:38" x14ac:dyDescent="0.25">
      <c r="E753" s="81" t="str">
        <f t="shared" si="531"/>
        <v>Real Madrid</v>
      </c>
      <c r="F753" s="85">
        <f ca="1">SUMIF(INDIRECT(F738),'1-Configuracion'!E753,INDIRECT(G738))+SUMIF(INDIRECT(H738),'1-Configuracion'!E753,INDIRECT(I738))</f>
        <v>0</v>
      </c>
      <c r="G753" s="6">
        <f ca="1">SUMIF(INDIRECT(F738),'1-Configuracion'!E753,INDIRECT(J738))+SUMIF(INDIRECT(H738),'1-Configuracion'!E753,INDIRECT(J738))</f>
        <v>0</v>
      </c>
      <c r="H753" s="6">
        <f t="shared" ca="1" si="532"/>
        <v>0</v>
      </c>
      <c r="I753" s="6">
        <f t="shared" ca="1" si="533"/>
        <v>0</v>
      </c>
      <c r="J753" s="6">
        <f t="shared" ca="1" si="534"/>
        <v>0</v>
      </c>
      <c r="K753" s="6">
        <f ca="1">SUMIF(INDIRECT(F738),'1-Configuracion'!E753,INDIRECT(K738))+SUMIF(INDIRECT(H738),'1-Configuracion'!E753,INDIRECT(L738))</f>
        <v>0</v>
      </c>
      <c r="L753" s="6">
        <f ca="1">SUMIF(INDIRECT(F738),'1-Configuracion'!E753,INDIRECT(L738))+SUMIF(INDIRECT(H738),'1-Configuracion'!E753,INDIRECT(K738))</f>
        <v>0</v>
      </c>
      <c r="M753" s="100">
        <f t="shared" ca="1" si="535"/>
        <v>0</v>
      </c>
      <c r="N753" s="56">
        <f t="shared" ca="1" si="536"/>
        <v>0</v>
      </c>
      <c r="P753" s="81" t="str">
        <f t="shared" si="537"/>
        <v>Real Madrid</v>
      </c>
      <c r="Q753" s="85">
        <f t="shared" ca="1" si="538"/>
        <v>0</v>
      </c>
      <c r="R753" s="6">
        <f t="shared" ca="1" si="523"/>
        <v>0</v>
      </c>
      <c r="S753" s="6">
        <f t="shared" ca="1" si="524"/>
        <v>0</v>
      </c>
      <c r="T753" s="6">
        <f t="shared" ca="1" si="525"/>
        <v>0</v>
      </c>
      <c r="U753" s="6">
        <f t="shared" ca="1" si="526"/>
        <v>0</v>
      </c>
      <c r="V753" s="6">
        <f t="shared" ca="1" si="527"/>
        <v>0</v>
      </c>
      <c r="W753" s="6">
        <f t="shared" ca="1" si="528"/>
        <v>0</v>
      </c>
      <c r="X753" s="8">
        <f t="shared" ca="1" si="529"/>
        <v>0</v>
      </c>
      <c r="Y753" s="8">
        <f t="shared" ca="1" si="530"/>
        <v>0</v>
      </c>
      <c r="Z753" s="61" t="e">
        <f ca="1">MATCH(P753,AC739:AC758,0)</f>
        <v>#N/A</v>
      </c>
      <c r="AB753">
        <v>15</v>
      </c>
      <c r="AC753" s="81" t="str">
        <f ca="1">INDEX(P739:P758,MATCH(LARGE(Y739:Y758,AB753),Y739:Y758,0))</f>
        <v>Atlethic Club</v>
      </c>
      <c r="AD753" s="85">
        <f ca="1">LOOKUP(AC753,P739:P758,Q739:Q758)</f>
        <v>0</v>
      </c>
      <c r="AE753" s="6">
        <f ca="1">LOOKUP(AC753,P739:P758,R739:R758)</f>
        <v>0</v>
      </c>
      <c r="AF753" s="6">
        <f ca="1">LOOKUP(AC753,P739:P758,S739:S758)</f>
        <v>0</v>
      </c>
      <c r="AG753" s="6">
        <f ca="1">LOOKUP(AC753,P739:P758,T739:T758)</f>
        <v>0</v>
      </c>
      <c r="AH753" s="6">
        <f ca="1">LOOKUP(AC753,P739:P758,U739:U758)</f>
        <v>0</v>
      </c>
      <c r="AI753" s="6">
        <f ca="1">LOOKUP(AC753,P739:P758,V739:V758)</f>
        <v>0</v>
      </c>
      <c r="AJ753" s="6">
        <f ca="1">LOOKUP(AC753,P739:P758,W739:W758)</f>
        <v>0</v>
      </c>
      <c r="AK753" s="8">
        <f ca="1">LOOKUP(AC753,P739:P758,X739:X758)</f>
        <v>0</v>
      </c>
      <c r="AL753" s="8">
        <f ca="1">LOOKUP(AC753,P739:P758,Y739:Y758)</f>
        <v>0</v>
      </c>
    </row>
    <row r="754" spans="5:38" x14ac:dyDescent="0.25">
      <c r="E754" s="81" t="str">
        <f t="shared" si="531"/>
        <v>Real Sociedad</v>
      </c>
      <c r="F754" s="85">
        <f ca="1">SUMIF(INDIRECT(F738),'1-Configuracion'!E754,INDIRECT(G738))+SUMIF(INDIRECT(H738),'1-Configuracion'!E754,INDIRECT(I738))</f>
        <v>0</v>
      </c>
      <c r="G754" s="6">
        <f ca="1">SUMIF(INDIRECT(F738),'1-Configuracion'!E754,INDIRECT(J738))+SUMIF(INDIRECT(H738),'1-Configuracion'!E754,INDIRECT(J738))</f>
        <v>0</v>
      </c>
      <c r="H754" s="6">
        <f t="shared" ca="1" si="532"/>
        <v>0</v>
      </c>
      <c r="I754" s="6">
        <f t="shared" ca="1" si="533"/>
        <v>0</v>
      </c>
      <c r="J754" s="6">
        <f t="shared" ca="1" si="534"/>
        <v>0</v>
      </c>
      <c r="K754" s="6">
        <f ca="1">SUMIF(INDIRECT(F738),'1-Configuracion'!E754,INDIRECT(K738))+SUMIF(INDIRECT(H738),'1-Configuracion'!E754,INDIRECT(L738))</f>
        <v>0</v>
      </c>
      <c r="L754" s="6">
        <f ca="1">SUMIF(INDIRECT(F738),'1-Configuracion'!E754,INDIRECT(L738))+SUMIF(INDIRECT(H738),'1-Configuracion'!E754,INDIRECT(K738))</f>
        <v>0</v>
      </c>
      <c r="M754" s="100">
        <f t="shared" ca="1" si="535"/>
        <v>0</v>
      </c>
      <c r="N754" s="56">
        <f t="shared" ca="1" si="536"/>
        <v>0</v>
      </c>
      <c r="P754" s="81" t="str">
        <f t="shared" si="537"/>
        <v>Real Sociedad</v>
      </c>
      <c r="Q754" s="85">
        <f t="shared" ca="1" si="538"/>
        <v>0</v>
      </c>
      <c r="R754" s="6">
        <f t="shared" ca="1" si="523"/>
        <v>0</v>
      </c>
      <c r="S754" s="6">
        <f t="shared" ca="1" si="524"/>
        <v>0</v>
      </c>
      <c r="T754" s="6">
        <f t="shared" ca="1" si="525"/>
        <v>0</v>
      </c>
      <c r="U754" s="6">
        <f t="shared" ca="1" si="526"/>
        <v>0</v>
      </c>
      <c r="V754" s="6">
        <f t="shared" ca="1" si="527"/>
        <v>0</v>
      </c>
      <c r="W754" s="6">
        <f t="shared" ca="1" si="528"/>
        <v>0</v>
      </c>
      <c r="X754" s="8">
        <f t="shared" ca="1" si="529"/>
        <v>0</v>
      </c>
      <c r="Y754" s="8">
        <f t="shared" ca="1" si="530"/>
        <v>0</v>
      </c>
      <c r="Z754" s="61" t="e">
        <f ca="1">MATCH(P754,AC739:AC758,0)</f>
        <v>#N/A</v>
      </c>
      <c r="AB754">
        <v>16</v>
      </c>
      <c r="AC754" s="81" t="str">
        <f ca="1">INDEX(P739:P758,MATCH(LARGE(Y739:Y758,AB754),Y739:Y758,0))</f>
        <v>Atlethic Club</v>
      </c>
      <c r="AD754" s="85">
        <f ca="1">LOOKUP(AC754,P739:P758,Q739:Q758)</f>
        <v>0</v>
      </c>
      <c r="AE754" s="6">
        <f ca="1">LOOKUP(AC754,P739:P758,R739:R758)</f>
        <v>0</v>
      </c>
      <c r="AF754" s="6">
        <f ca="1">LOOKUP(AC754,P739:P758,S739:S758)</f>
        <v>0</v>
      </c>
      <c r="AG754" s="6">
        <f ca="1">LOOKUP(AC754,P739:P758,T739:T758)</f>
        <v>0</v>
      </c>
      <c r="AH754" s="6">
        <f ca="1">LOOKUP(AC754,P739:P758,U739:U758)</f>
        <v>0</v>
      </c>
      <c r="AI754" s="6">
        <f ca="1">LOOKUP(AC754,P739:P758,V739:V758)</f>
        <v>0</v>
      </c>
      <c r="AJ754" s="6">
        <f ca="1">LOOKUP(AC754,P739:P758,W739:W758)</f>
        <v>0</v>
      </c>
      <c r="AK754" s="8">
        <f ca="1">LOOKUP(AC754,P739:P758,X739:X758)</f>
        <v>0</v>
      </c>
      <c r="AL754" s="8">
        <f ca="1">LOOKUP(AC754,P739:P758,Y739:Y758)</f>
        <v>0</v>
      </c>
    </row>
    <row r="755" spans="5:38" x14ac:dyDescent="0.25">
      <c r="E755" s="81" t="str">
        <f t="shared" si="531"/>
        <v>Real Valladolid</v>
      </c>
      <c r="F755" s="85">
        <f ca="1">SUMIF(INDIRECT(F738),'1-Configuracion'!E755,INDIRECT(G738))+SUMIF(INDIRECT(H738),'1-Configuracion'!E755,INDIRECT(I738))</f>
        <v>0</v>
      </c>
      <c r="G755" s="6">
        <f ca="1">SUMIF(INDIRECT(F738),'1-Configuracion'!E755,INDIRECT(J738))+SUMIF(INDIRECT(H738),'1-Configuracion'!E755,INDIRECT(J738))</f>
        <v>0</v>
      </c>
      <c r="H755" s="6">
        <f t="shared" ca="1" si="532"/>
        <v>0</v>
      </c>
      <c r="I755" s="6">
        <f t="shared" ca="1" si="533"/>
        <v>0</v>
      </c>
      <c r="J755" s="6">
        <f t="shared" ca="1" si="534"/>
        <v>0</v>
      </c>
      <c r="K755" s="6">
        <f ca="1">SUMIF(INDIRECT(F738),'1-Configuracion'!E755,INDIRECT(K738))+SUMIF(INDIRECT(H738),'1-Configuracion'!E755,INDIRECT(L738))</f>
        <v>0</v>
      </c>
      <c r="L755" s="6">
        <f ca="1">SUMIF(INDIRECT(F738),'1-Configuracion'!E755,INDIRECT(L738))+SUMIF(INDIRECT(H738),'1-Configuracion'!E755,INDIRECT(K738))</f>
        <v>0</v>
      </c>
      <c r="M755" s="100">
        <f t="shared" ca="1" si="535"/>
        <v>0</v>
      </c>
      <c r="N755" s="56">
        <f t="shared" ca="1" si="536"/>
        <v>0</v>
      </c>
      <c r="P755" s="81" t="str">
        <f t="shared" si="537"/>
        <v>Real Valladolid</v>
      </c>
      <c r="Q755" s="85">
        <f t="shared" ca="1" si="538"/>
        <v>0</v>
      </c>
      <c r="R755" s="6">
        <f t="shared" ca="1" si="523"/>
        <v>0</v>
      </c>
      <c r="S755" s="6">
        <f t="shared" ca="1" si="524"/>
        <v>0</v>
      </c>
      <c r="T755" s="6">
        <f t="shared" ca="1" si="525"/>
        <v>0</v>
      </c>
      <c r="U755" s="6">
        <f t="shared" ca="1" si="526"/>
        <v>0</v>
      </c>
      <c r="V755" s="6">
        <f t="shared" ca="1" si="527"/>
        <v>0</v>
      </c>
      <c r="W755" s="6">
        <f t="shared" ca="1" si="528"/>
        <v>0</v>
      </c>
      <c r="X755" s="8">
        <f t="shared" ca="1" si="529"/>
        <v>0</v>
      </c>
      <c r="Y755" s="8">
        <f t="shared" ca="1" si="530"/>
        <v>0</v>
      </c>
      <c r="Z755" s="61" t="e">
        <f ca="1">MATCH(P755,AC739:AC758,0)</f>
        <v>#N/A</v>
      </c>
      <c r="AB755">
        <v>17</v>
      </c>
      <c r="AC755" s="81" t="str">
        <f ca="1">INDEX(P739:P758,MATCH(LARGE(Y739:Y758,AB755),Y739:Y758,0))</f>
        <v>Atlethic Club</v>
      </c>
      <c r="AD755" s="85">
        <f ca="1">LOOKUP(AC755,P739:P758,Q739:Q758)</f>
        <v>0</v>
      </c>
      <c r="AE755" s="6">
        <f ca="1">LOOKUP(AC755,P739:P758,R739:R758)</f>
        <v>0</v>
      </c>
      <c r="AF755" s="6">
        <f ca="1">LOOKUP(AC755,P739:P758,S739:S758)</f>
        <v>0</v>
      </c>
      <c r="AG755" s="6">
        <f ca="1">LOOKUP(AC755,P739:P758,T739:T758)</f>
        <v>0</v>
      </c>
      <c r="AH755" s="6">
        <f ca="1">LOOKUP(AC755,P739:P758,U739:U758)</f>
        <v>0</v>
      </c>
      <c r="AI755" s="6">
        <f ca="1">LOOKUP(AC755,P739:P758,V739:V758)</f>
        <v>0</v>
      </c>
      <c r="AJ755" s="6">
        <f ca="1">LOOKUP(AC755,P739:P758,W739:W758)</f>
        <v>0</v>
      </c>
      <c r="AK755" s="8">
        <f ca="1">LOOKUP(AC755,P739:P758,X739:X758)</f>
        <v>0</v>
      </c>
      <c r="AL755" s="8">
        <f ca="1">LOOKUP(AC755,P739:P758,Y739:Y758)</f>
        <v>0</v>
      </c>
    </row>
    <row r="756" spans="5:38" x14ac:dyDescent="0.25">
      <c r="E756" s="81" t="str">
        <f t="shared" si="531"/>
        <v>Real Zaragoza</v>
      </c>
      <c r="F756" s="85">
        <f ca="1">SUMIF(INDIRECT(F738),'1-Configuracion'!E756,INDIRECT(G738))+SUMIF(INDIRECT(H738),'1-Configuracion'!E756,INDIRECT(I738))</f>
        <v>0</v>
      </c>
      <c r="G756" s="6">
        <f ca="1">SUMIF(INDIRECT(F738),'1-Configuracion'!E756,INDIRECT(J738))+SUMIF(INDIRECT(H738),'1-Configuracion'!E756,INDIRECT(J738))</f>
        <v>0</v>
      </c>
      <c r="H756" s="6">
        <f t="shared" ca="1" si="532"/>
        <v>0</v>
      </c>
      <c r="I756" s="6">
        <f t="shared" ca="1" si="533"/>
        <v>0</v>
      </c>
      <c r="J756" s="6">
        <f t="shared" ca="1" si="534"/>
        <v>0</v>
      </c>
      <c r="K756" s="6">
        <f ca="1">SUMIF(INDIRECT(F738),'1-Configuracion'!E756,INDIRECT(K738))+SUMIF(INDIRECT(H738),'1-Configuracion'!E756,INDIRECT(L738))</f>
        <v>0</v>
      </c>
      <c r="L756" s="6">
        <f ca="1">SUMIF(INDIRECT(F738),'1-Configuracion'!E756,INDIRECT(L738))+SUMIF(INDIRECT(H738),'1-Configuracion'!E756,INDIRECT(K738))</f>
        <v>0</v>
      </c>
      <c r="M756" s="100">
        <f t="shared" ca="1" si="535"/>
        <v>0</v>
      </c>
      <c r="N756" s="56">
        <f t="shared" ca="1" si="536"/>
        <v>0</v>
      </c>
      <c r="P756" s="81" t="str">
        <f t="shared" si="537"/>
        <v>Real Zaragoza</v>
      </c>
      <c r="Q756" s="85">
        <f t="shared" ca="1" si="538"/>
        <v>0</v>
      </c>
      <c r="R756" s="6">
        <f t="shared" ca="1" si="523"/>
        <v>0</v>
      </c>
      <c r="S756" s="6">
        <f t="shared" ca="1" si="524"/>
        <v>0</v>
      </c>
      <c r="T756" s="6">
        <f t="shared" ca="1" si="525"/>
        <v>0</v>
      </c>
      <c r="U756" s="6">
        <f t="shared" ca="1" si="526"/>
        <v>0</v>
      </c>
      <c r="V756" s="6">
        <f t="shared" ca="1" si="527"/>
        <v>0</v>
      </c>
      <c r="W756" s="6">
        <f t="shared" ca="1" si="528"/>
        <v>0</v>
      </c>
      <c r="X756" s="8">
        <f t="shared" ca="1" si="529"/>
        <v>0</v>
      </c>
      <c r="Y756" s="8">
        <f t="shared" ca="1" si="530"/>
        <v>0</v>
      </c>
      <c r="Z756" s="61" t="e">
        <f ca="1">MATCH(P756,AC739:AC758,0)</f>
        <v>#N/A</v>
      </c>
      <c r="AB756">
        <v>18</v>
      </c>
      <c r="AC756" s="81" t="str">
        <f ca="1">INDEX(P739:P758,MATCH(LARGE(Y739:Y758,AB756),Y739:Y758,0))</f>
        <v>Atlethic Club</v>
      </c>
      <c r="AD756" s="85">
        <f ca="1">LOOKUP(AC756,P739:P758,Q739:Q758)</f>
        <v>0</v>
      </c>
      <c r="AE756" s="6">
        <f ca="1">LOOKUP(AC756,P739:P758,R739:R758)</f>
        <v>0</v>
      </c>
      <c r="AF756" s="6">
        <f ca="1">LOOKUP(AC756,P739:P758,S739:S758)</f>
        <v>0</v>
      </c>
      <c r="AG756" s="6">
        <f ca="1">LOOKUP(AC756,P739:P758,T739:T758)</f>
        <v>0</v>
      </c>
      <c r="AH756" s="6">
        <f ca="1">LOOKUP(AC756,P739:P758,U739:U758)</f>
        <v>0</v>
      </c>
      <c r="AI756" s="6">
        <f ca="1">LOOKUP(AC756,P739:P758,V739:V758)</f>
        <v>0</v>
      </c>
      <c r="AJ756" s="6">
        <f ca="1">LOOKUP(AC756,P739:P758,W739:W758)</f>
        <v>0</v>
      </c>
      <c r="AK756" s="8">
        <f ca="1">LOOKUP(AC756,P739:P758,X739:X758)</f>
        <v>0</v>
      </c>
      <c r="AL756" s="8">
        <f ca="1">LOOKUP(AC756,P739:P758,Y739:Y758)</f>
        <v>0</v>
      </c>
    </row>
    <row r="757" spans="5:38" x14ac:dyDescent="0.25">
      <c r="E757" s="81" t="str">
        <f t="shared" si="531"/>
        <v>Sevilla F.C.</v>
      </c>
      <c r="F757" s="85">
        <f ca="1">SUMIF(INDIRECT(F738),'1-Configuracion'!E757,INDIRECT(G738))+SUMIF(INDIRECT(H738),'1-Configuracion'!E757,INDIRECT(I738))</f>
        <v>0</v>
      </c>
      <c r="G757" s="6">
        <f ca="1">SUMIF(INDIRECT(F738),'1-Configuracion'!E757,INDIRECT(J738))+SUMIF(INDIRECT(H738),'1-Configuracion'!E757,INDIRECT(J738))</f>
        <v>0</v>
      </c>
      <c r="H757" s="6">
        <f t="shared" ca="1" si="532"/>
        <v>0</v>
      </c>
      <c r="I757" s="6">
        <f t="shared" ca="1" si="533"/>
        <v>0</v>
      </c>
      <c r="J757" s="6">
        <f t="shared" ca="1" si="534"/>
        <v>0</v>
      </c>
      <c r="K757" s="6">
        <f ca="1">SUMIF(INDIRECT(F738),'1-Configuracion'!E757,INDIRECT(K738))+SUMIF(INDIRECT(H738),'1-Configuracion'!E757,INDIRECT(L738))</f>
        <v>0</v>
      </c>
      <c r="L757" s="6">
        <f ca="1">SUMIF(INDIRECT(F738),'1-Configuracion'!E757,INDIRECT(L738))+SUMIF(INDIRECT(H738),'1-Configuracion'!E757,INDIRECT(K738))</f>
        <v>0</v>
      </c>
      <c r="M757" s="100">
        <f t="shared" ca="1" si="535"/>
        <v>0</v>
      </c>
      <c r="N757" s="56">
        <f t="shared" ca="1" si="536"/>
        <v>0</v>
      </c>
      <c r="P757" s="81" t="str">
        <f t="shared" si="537"/>
        <v>Sevilla F.C.</v>
      </c>
      <c r="Q757" s="85">
        <f t="shared" ca="1" si="538"/>
        <v>0</v>
      </c>
      <c r="R757" s="6">
        <f t="shared" ca="1" si="523"/>
        <v>0</v>
      </c>
      <c r="S757" s="6">
        <f t="shared" ca="1" si="524"/>
        <v>0</v>
      </c>
      <c r="T757" s="6">
        <f t="shared" ca="1" si="525"/>
        <v>0</v>
      </c>
      <c r="U757" s="6">
        <f t="shared" ca="1" si="526"/>
        <v>0</v>
      </c>
      <c r="V757" s="6">
        <f t="shared" ca="1" si="527"/>
        <v>0</v>
      </c>
      <c r="W757" s="6">
        <f t="shared" ca="1" si="528"/>
        <v>0</v>
      </c>
      <c r="X757" s="8">
        <f t="shared" ca="1" si="529"/>
        <v>0</v>
      </c>
      <c r="Y757" s="8">
        <f t="shared" ca="1" si="530"/>
        <v>0</v>
      </c>
      <c r="Z757" s="61" t="e">
        <f ca="1">MATCH(P757,AC739:AC758,0)</f>
        <v>#N/A</v>
      </c>
      <c r="AB757">
        <v>19</v>
      </c>
      <c r="AC757" s="81" t="str">
        <f ca="1">INDEX(P739:P758,MATCH(LARGE(Y739:Y758,AB757),Y739:Y758,0))</f>
        <v>Atlethic Club</v>
      </c>
      <c r="AD757" s="85">
        <f ca="1">LOOKUP(AC757,P739:P758,Q739:Q758)</f>
        <v>0</v>
      </c>
      <c r="AE757" s="6">
        <f ca="1">LOOKUP(AC757,P739:P758,R739:R758)</f>
        <v>0</v>
      </c>
      <c r="AF757" s="6">
        <f ca="1">LOOKUP(AC757,P739:P758,S739:S758)</f>
        <v>0</v>
      </c>
      <c r="AG757" s="6">
        <f ca="1">LOOKUP(AC757,P739:P758,T739:T758)</f>
        <v>0</v>
      </c>
      <c r="AH757" s="6">
        <f ca="1">LOOKUP(AC757,P739:P758,U739:U758)</f>
        <v>0</v>
      </c>
      <c r="AI757" s="6">
        <f ca="1">LOOKUP(AC757,P739:P758,V739:V758)</f>
        <v>0</v>
      </c>
      <c r="AJ757" s="6">
        <f ca="1">LOOKUP(AC757,P739:P758,W739:W758)</f>
        <v>0</v>
      </c>
      <c r="AK757" s="8">
        <f ca="1">LOOKUP(AC757,P739:P758,X739:X758)</f>
        <v>0</v>
      </c>
      <c r="AL757" s="8">
        <f ca="1">LOOKUP(AC757,P739:P758,Y739:Y758)</f>
        <v>0</v>
      </c>
    </row>
    <row r="758" spans="5:38" ht="15.75" thickBot="1" x14ac:dyDescent="0.3">
      <c r="E758" s="82" t="str">
        <f t="shared" si="531"/>
        <v>Valencia C.F.</v>
      </c>
      <c r="F758" s="86">
        <f ca="1">SUMIF(INDIRECT(F738),'1-Configuracion'!E758,INDIRECT(G738))+SUMIF(INDIRECT(H738),'1-Configuracion'!E758,INDIRECT(I738))</f>
        <v>0</v>
      </c>
      <c r="G758" s="34">
        <f ca="1">SUMIF(INDIRECT(F738),'1-Configuracion'!E758,INDIRECT(J738))+SUMIF(INDIRECT(H738),'1-Configuracion'!E758,INDIRECT(J738))</f>
        <v>0</v>
      </c>
      <c r="H758" s="34">
        <f t="shared" ca="1" si="532"/>
        <v>0</v>
      </c>
      <c r="I758" s="34">
        <f t="shared" ca="1" si="533"/>
        <v>0</v>
      </c>
      <c r="J758" s="34">
        <f t="shared" ca="1" si="534"/>
        <v>0</v>
      </c>
      <c r="K758" s="34">
        <f ca="1">SUMIF(INDIRECT(F738),'1-Configuracion'!E758,INDIRECT(K738))+SUMIF(INDIRECT(H738),'1-Configuracion'!E758,INDIRECT(L738))</f>
        <v>0</v>
      </c>
      <c r="L758" s="34">
        <f ca="1">SUMIF(INDIRECT(F738),'1-Configuracion'!E758,INDIRECT(L738))+SUMIF(INDIRECT(H738),'1-Configuracion'!E758,INDIRECT(K738))</f>
        <v>0</v>
      </c>
      <c r="M758" s="101">
        <f t="shared" ca="1" si="535"/>
        <v>0</v>
      </c>
      <c r="N758" s="57">
        <f t="shared" ca="1" si="536"/>
        <v>0</v>
      </c>
      <c r="P758" s="82" t="str">
        <f t="shared" si="537"/>
        <v>Valencia C.F.</v>
      </c>
      <c r="Q758" s="86">
        <f t="shared" ca="1" si="538"/>
        <v>0</v>
      </c>
      <c r="R758" s="34">
        <f t="shared" ca="1" si="523"/>
        <v>0</v>
      </c>
      <c r="S758" s="34">
        <f t="shared" ca="1" si="524"/>
        <v>0</v>
      </c>
      <c r="T758" s="34">
        <f t="shared" ca="1" si="525"/>
        <v>0</v>
      </c>
      <c r="U758" s="34">
        <f t="shared" ca="1" si="526"/>
        <v>0</v>
      </c>
      <c r="V758" s="34">
        <f t="shared" ca="1" si="527"/>
        <v>0</v>
      </c>
      <c r="W758" s="34">
        <f t="shared" ca="1" si="528"/>
        <v>0</v>
      </c>
      <c r="X758" s="37">
        <f t="shared" ca="1" si="529"/>
        <v>0</v>
      </c>
      <c r="Y758" s="37">
        <f t="shared" ca="1" si="530"/>
        <v>0</v>
      </c>
      <c r="Z758" s="61" t="e">
        <f ca="1">MATCH(P758,AC739:AC758,0)</f>
        <v>#N/A</v>
      </c>
      <c r="AB758">
        <v>20</v>
      </c>
      <c r="AC758" s="82" t="str">
        <f ca="1">INDEX(P739:P758,MATCH(LARGE(Y739:Y758,AB758),Y739:Y758,0))</f>
        <v>Atlethic Club</v>
      </c>
      <c r="AD758" s="86">
        <f ca="1">LOOKUP(AC758,P739:P758,Q739:Q758)</f>
        <v>0</v>
      </c>
      <c r="AE758" s="34">
        <f ca="1">LOOKUP(AC758,P739:P758,R739:R758)</f>
        <v>0</v>
      </c>
      <c r="AF758" s="34">
        <f ca="1">LOOKUP(AC758,P739:P758,S739:S758)</f>
        <v>0</v>
      </c>
      <c r="AG758" s="34">
        <f ca="1">LOOKUP(AC758,P739:P758,T739:T758)</f>
        <v>0</v>
      </c>
      <c r="AH758" s="34">
        <f ca="1">LOOKUP(AC758,P739:P758,U739:U758)</f>
        <v>0</v>
      </c>
      <c r="AI758" s="34">
        <f ca="1">LOOKUP(AC758,P739:P758,V739:V758)</f>
        <v>0</v>
      </c>
      <c r="AJ758" s="34">
        <f ca="1">LOOKUP(AC758,P739:P758,W739:W758)</f>
        <v>0</v>
      </c>
      <c r="AK758" s="37">
        <f ca="1">LOOKUP(AC758,P739:P758,X739:X758)</f>
        <v>0</v>
      </c>
      <c r="AL758" s="37">
        <f ca="1">LOOKUP(AC758,P739:P758,Y739:Y758)</f>
        <v>0</v>
      </c>
    </row>
    <row r="759" spans="5:38" ht="15.75" thickBot="1" x14ac:dyDescent="0.3"/>
    <row r="760" spans="5:38" ht="15.75" thickBot="1" x14ac:dyDescent="0.3">
      <c r="E760" s="88">
        <v>34</v>
      </c>
      <c r="F760" s="95" t="s">
        <v>21</v>
      </c>
      <c r="G760" s="95" t="s">
        <v>22</v>
      </c>
      <c r="H760" s="95" t="s">
        <v>23</v>
      </c>
      <c r="I760" s="95" t="s">
        <v>24</v>
      </c>
      <c r="J760" s="95" t="s">
        <v>25</v>
      </c>
      <c r="K760" s="95" t="s">
        <v>26</v>
      </c>
      <c r="L760" s="95" t="s">
        <v>27</v>
      </c>
      <c r="M760" s="96" t="s">
        <v>135</v>
      </c>
      <c r="N760" s="98" t="s">
        <v>136</v>
      </c>
      <c r="P760" s="88">
        <f>E760</f>
        <v>34</v>
      </c>
      <c r="Q760" s="89" t="s">
        <v>21</v>
      </c>
      <c r="R760" s="87" t="s">
        <v>22</v>
      </c>
      <c r="S760" s="83" t="s">
        <v>23</v>
      </c>
      <c r="T760" s="83" t="s">
        <v>24</v>
      </c>
      <c r="U760" s="83" t="s">
        <v>25</v>
      </c>
      <c r="V760" s="83" t="s">
        <v>26</v>
      </c>
      <c r="W760" s="83" t="s">
        <v>27</v>
      </c>
      <c r="X760" s="84" t="s">
        <v>135</v>
      </c>
      <c r="Y760" s="84" t="s">
        <v>136</v>
      </c>
      <c r="AC760" s="88">
        <f>P760</f>
        <v>34</v>
      </c>
      <c r="AD760" s="89" t="s">
        <v>21</v>
      </c>
      <c r="AE760" s="87" t="s">
        <v>22</v>
      </c>
      <c r="AF760" s="83" t="s">
        <v>23</v>
      </c>
      <c r="AG760" s="83" t="s">
        <v>24</v>
      </c>
      <c r="AH760" s="83" t="s">
        <v>25</v>
      </c>
      <c r="AI760" s="83" t="s">
        <v>26</v>
      </c>
      <c r="AJ760" s="83" t="s">
        <v>27</v>
      </c>
      <c r="AK760" s="84" t="s">
        <v>135</v>
      </c>
      <c r="AL760" s="84" t="s">
        <v>136</v>
      </c>
    </row>
    <row r="761" spans="5:38" ht="15.75" thickBot="1" x14ac:dyDescent="0.3">
      <c r="E761" s="91"/>
      <c r="F761" s="93" t="str">
        <f>'1-Rangos'!C34</f>
        <v>'1-Jornadas'!BC80:BC89</v>
      </c>
      <c r="G761" s="93" t="str">
        <f>'1-Rangos'!D34</f>
        <v>'1-Jornadas'!BA80:BA89</v>
      </c>
      <c r="H761" s="93" t="str">
        <f>'1-Rangos'!E34</f>
        <v>'1-Jornadas'!BF80:BF89</v>
      </c>
      <c r="I761" s="93" t="str">
        <f>'1-Rangos'!F34</f>
        <v>'1-Jornadas'!BH80:BH89</v>
      </c>
      <c r="J761" s="93" t="str">
        <f>'1-Rangos'!G34</f>
        <v>'1-Jornadas'!AZ80:AZ89</v>
      </c>
      <c r="K761" s="93" t="str">
        <f>'1-Rangos'!H34</f>
        <v>'1-Jornadas'!BD80:BD89</v>
      </c>
      <c r="L761" s="93" t="str">
        <f>'1-Rangos'!I34</f>
        <v>'1-Jornadas'!BE80:BE89</v>
      </c>
      <c r="M761" s="91"/>
      <c r="N761" s="91"/>
    </row>
    <row r="762" spans="5:38" x14ac:dyDescent="0.25">
      <c r="E762" s="81" t="str">
        <f>E739</f>
        <v>Atlethic Club</v>
      </c>
      <c r="F762" s="97">
        <f ca="1">SUMIF(INDIRECT(F761),'1-Configuracion'!E762,INDIRECT(G761))+SUMIF(INDIRECT(H761),'1-Configuracion'!E762,INDIRECT(I761))</f>
        <v>0</v>
      </c>
      <c r="G762" s="94">
        <f ca="1">SUMIF(INDIRECT(F761),'1-Configuracion'!E762,INDIRECT(J761))+SUMIF(INDIRECT(H761),'1-Configuracion'!E762,INDIRECT(J761))</f>
        <v>0</v>
      </c>
      <c r="H762" s="94">
        <f ca="1">IF(G762&gt;0,IF(F762=3,1,0),0)</f>
        <v>0</v>
      </c>
      <c r="I762" s="94">
        <f ca="1">IF(G762&gt;0,IF(F762=1,1,0),0)</f>
        <v>0</v>
      </c>
      <c r="J762" s="94">
        <f ca="1">IF(G762&gt;0,IF(F762=0,1,0),0)</f>
        <v>0</v>
      </c>
      <c r="K762" s="94">
        <f ca="1">SUMIF(INDIRECT(F761),'1-Configuracion'!E762,INDIRECT(K761))+SUMIF(INDIRECT(H761),'1-Configuracion'!E762,INDIRECT(L761))</f>
        <v>0</v>
      </c>
      <c r="L762" s="94">
        <f ca="1">SUMIF(INDIRECT(F761),'1-Configuracion'!E762,INDIRECT(L761))+SUMIF(INDIRECT(H761),'1-Configuracion'!E762,INDIRECT(K761))</f>
        <v>0</v>
      </c>
      <c r="M762" s="99">
        <f ca="1">K762-L762</f>
        <v>0</v>
      </c>
      <c r="N762" s="102">
        <f ca="1">F762*1000+M762*100+K762</f>
        <v>0</v>
      </c>
      <c r="P762" s="81" t="str">
        <f>E762</f>
        <v>Atlethic Club</v>
      </c>
      <c r="Q762" s="85">
        <f ca="1">F762+Q739</f>
        <v>0</v>
      </c>
      <c r="R762" s="6">
        <f t="shared" ref="R762:R781" ca="1" si="539">G762+R739</f>
        <v>0</v>
      </c>
      <c r="S762" s="6">
        <f t="shared" ref="S762:S781" ca="1" si="540">H762+S739</f>
        <v>0</v>
      </c>
      <c r="T762" s="6">
        <f t="shared" ref="T762:T781" ca="1" si="541">I762+T739</f>
        <v>0</v>
      </c>
      <c r="U762" s="6">
        <f t="shared" ref="U762:U781" ca="1" si="542">J762+U739</f>
        <v>0</v>
      </c>
      <c r="V762" s="6">
        <f t="shared" ref="V762:V781" ca="1" si="543">K762+V739</f>
        <v>0</v>
      </c>
      <c r="W762" s="6">
        <f t="shared" ref="W762:W781" ca="1" si="544">L762+W739</f>
        <v>0</v>
      </c>
      <c r="X762" s="8">
        <f t="shared" ref="X762:X781" ca="1" si="545">M762+X739</f>
        <v>0</v>
      </c>
      <c r="Y762" s="8">
        <f t="shared" ref="Y762:Y781" ca="1" si="546">N762+Y739</f>
        <v>0</v>
      </c>
      <c r="Z762" s="61">
        <f ca="1">MATCH(P762,AC762:AC781,0)</f>
        <v>1</v>
      </c>
      <c r="AB762">
        <v>1</v>
      </c>
      <c r="AC762" s="81" t="str">
        <f ca="1">INDEX(P762:P781,MATCH(LARGE(Y762:Y781,AB762),Y762:Y781,0))</f>
        <v>Atlethic Club</v>
      </c>
      <c r="AD762" s="85">
        <f ca="1">LOOKUP(AC762,P762:P781,Q762:Q781)</f>
        <v>0</v>
      </c>
      <c r="AE762" s="6">
        <f ca="1">LOOKUP(AC762,P762:P781,R762:R781)</f>
        <v>0</v>
      </c>
      <c r="AF762" s="6">
        <f ca="1">LOOKUP(AC762,P762:P781,S762:S781)</f>
        <v>0</v>
      </c>
      <c r="AG762" s="6">
        <f ca="1">LOOKUP(AC762,P762:P781,T762:T781)</f>
        <v>0</v>
      </c>
      <c r="AH762" s="6">
        <f ca="1">LOOKUP(AC762,P762:P781,U762:U781)</f>
        <v>0</v>
      </c>
      <c r="AI762" s="6">
        <f ca="1">LOOKUP(AC762,P762:P781,V762:V781)</f>
        <v>0</v>
      </c>
      <c r="AJ762" s="6">
        <f ca="1">LOOKUP(AC762,P762:P781,W762:W781)</f>
        <v>0</v>
      </c>
      <c r="AK762" s="8">
        <f ca="1">LOOKUP(AC762,P762:P781,X762:X781)</f>
        <v>0</v>
      </c>
      <c r="AL762" s="8">
        <f ca="1">LOOKUP(AC762,P762:P781,Y762:Y781)</f>
        <v>0</v>
      </c>
    </row>
    <row r="763" spans="5:38" x14ac:dyDescent="0.25">
      <c r="E763" s="81" t="str">
        <f t="shared" ref="E763:E781" si="547">E740</f>
        <v>Atlético Madrid</v>
      </c>
      <c r="F763" s="85">
        <f ca="1">SUMIF(INDIRECT(F761),'1-Configuracion'!E763,INDIRECT(G761))+SUMIF(INDIRECT(H761),'1-Configuracion'!E763,INDIRECT(I761))</f>
        <v>0</v>
      </c>
      <c r="G763" s="6">
        <f ca="1">SUMIF(INDIRECT(F761),'1-Configuracion'!E763,INDIRECT(J761))+SUMIF(INDIRECT(H761),'1-Configuracion'!E763,INDIRECT(J761))</f>
        <v>0</v>
      </c>
      <c r="H763" s="6">
        <f t="shared" ref="H763:H781" ca="1" si="548">IF(G763&gt;0,IF(F763=3,1,0),0)</f>
        <v>0</v>
      </c>
      <c r="I763" s="6">
        <f t="shared" ref="I763:I781" ca="1" si="549">IF(G763&gt;0,IF(F763=1,1,0),0)</f>
        <v>0</v>
      </c>
      <c r="J763" s="6">
        <f t="shared" ref="J763:J781" ca="1" si="550">IF(G763&gt;0,IF(F763=0,1,0),0)</f>
        <v>0</v>
      </c>
      <c r="K763" s="6">
        <f ca="1">SUMIF(INDIRECT(F761),'1-Configuracion'!E763,INDIRECT(K761))+SUMIF(INDIRECT(H761),'1-Configuracion'!E763,INDIRECT(L761))</f>
        <v>0</v>
      </c>
      <c r="L763" s="6">
        <f ca="1">SUMIF(INDIRECT(F761),'1-Configuracion'!E763,INDIRECT(L761))+SUMIF(INDIRECT(H761),'1-Configuracion'!E763,INDIRECT(K761))</f>
        <v>0</v>
      </c>
      <c r="M763" s="100">
        <f t="shared" ref="M763:M781" ca="1" si="551">K763-L763</f>
        <v>0</v>
      </c>
      <c r="N763" s="56">
        <f t="shared" ref="N763:N781" ca="1" si="552">F763*1000+M763*100+K763</f>
        <v>0</v>
      </c>
      <c r="P763" s="81" t="str">
        <f t="shared" ref="P763:P781" si="553">E763</f>
        <v>Atlético Madrid</v>
      </c>
      <c r="Q763" s="85">
        <f t="shared" ref="Q763:Q781" ca="1" si="554">F763+Q740</f>
        <v>0</v>
      </c>
      <c r="R763" s="6">
        <f t="shared" ca="1" si="539"/>
        <v>0</v>
      </c>
      <c r="S763" s="6">
        <f t="shared" ca="1" si="540"/>
        <v>0</v>
      </c>
      <c r="T763" s="6">
        <f t="shared" ca="1" si="541"/>
        <v>0</v>
      </c>
      <c r="U763" s="6">
        <f t="shared" ca="1" si="542"/>
        <v>0</v>
      </c>
      <c r="V763" s="6">
        <f t="shared" ca="1" si="543"/>
        <v>0</v>
      </c>
      <c r="W763" s="6">
        <f t="shared" ca="1" si="544"/>
        <v>0</v>
      </c>
      <c r="X763" s="8">
        <f t="shared" ca="1" si="545"/>
        <v>0</v>
      </c>
      <c r="Y763" s="8">
        <f t="shared" ca="1" si="546"/>
        <v>0</v>
      </c>
      <c r="Z763" s="61" t="e">
        <f ca="1">MATCH(P763,AC762:AC781,0)</f>
        <v>#N/A</v>
      </c>
      <c r="AB763">
        <v>2</v>
      </c>
      <c r="AC763" s="81" t="str">
        <f ca="1">INDEX(P762:P781,MATCH(LARGE(Y762:Y781,AB763),Y762:Y781,0))</f>
        <v>Atlethic Club</v>
      </c>
      <c r="AD763" s="85">
        <f ca="1">LOOKUP(AC763,P762:P781,Q762:Q781)</f>
        <v>0</v>
      </c>
      <c r="AE763" s="6">
        <f ca="1">LOOKUP(AC763,P762:P781,R762:R781)</f>
        <v>0</v>
      </c>
      <c r="AF763" s="6">
        <f ca="1">LOOKUP(AC763,P762:P781,S762:S781)</f>
        <v>0</v>
      </c>
      <c r="AG763" s="6">
        <f ca="1">LOOKUP(AC763,P762:P781,T762:T781)</f>
        <v>0</v>
      </c>
      <c r="AH763" s="6">
        <f ca="1">LOOKUP(AC763,P762:P781,U762:U781)</f>
        <v>0</v>
      </c>
      <c r="AI763" s="6">
        <f ca="1">LOOKUP(AC763,P762:P781,V762:V781)</f>
        <v>0</v>
      </c>
      <c r="AJ763" s="6">
        <f ca="1">LOOKUP(AC763,P762:P781,W762:W781)</f>
        <v>0</v>
      </c>
      <c r="AK763" s="8">
        <f ca="1">LOOKUP(AC763,P762:P781,X762:X781)</f>
        <v>0</v>
      </c>
      <c r="AL763" s="8">
        <f ca="1">LOOKUP(AC763,P762:P781,Y762:Y781)</f>
        <v>0</v>
      </c>
    </row>
    <row r="764" spans="5:38" x14ac:dyDescent="0.25">
      <c r="E764" s="81" t="str">
        <f t="shared" si="547"/>
        <v>C.A. Osasuna</v>
      </c>
      <c r="F764" s="85">
        <f ca="1">SUMIF(INDIRECT(F761),'1-Configuracion'!E764,INDIRECT(G761))+SUMIF(INDIRECT(H761),'1-Configuracion'!E764,INDIRECT(I761))</f>
        <v>0</v>
      </c>
      <c r="G764" s="6">
        <f ca="1">SUMIF(INDIRECT(F761),'1-Configuracion'!E764,INDIRECT(J761))+SUMIF(INDIRECT(H761),'1-Configuracion'!E764,INDIRECT(J761))</f>
        <v>0</v>
      </c>
      <c r="H764" s="6">
        <f t="shared" ca="1" si="548"/>
        <v>0</v>
      </c>
      <c r="I764" s="6">
        <f t="shared" ca="1" si="549"/>
        <v>0</v>
      </c>
      <c r="J764" s="6">
        <f t="shared" ca="1" si="550"/>
        <v>0</v>
      </c>
      <c r="K764" s="6">
        <f ca="1">SUMIF(INDIRECT(F761),'1-Configuracion'!E764,INDIRECT(K761))+SUMIF(INDIRECT(H761),'1-Configuracion'!E764,INDIRECT(L761))</f>
        <v>0</v>
      </c>
      <c r="L764" s="6">
        <f ca="1">SUMIF(INDIRECT(F761),'1-Configuracion'!E764,INDIRECT(L761))+SUMIF(INDIRECT(H761),'1-Configuracion'!E764,INDIRECT(K761))</f>
        <v>0</v>
      </c>
      <c r="M764" s="100">
        <f t="shared" ca="1" si="551"/>
        <v>0</v>
      </c>
      <c r="N764" s="56">
        <f t="shared" ca="1" si="552"/>
        <v>0</v>
      </c>
      <c r="P764" s="81" t="str">
        <f t="shared" si="553"/>
        <v>C.A. Osasuna</v>
      </c>
      <c r="Q764" s="85">
        <f t="shared" ca="1" si="554"/>
        <v>0</v>
      </c>
      <c r="R764" s="6">
        <f t="shared" ca="1" si="539"/>
        <v>0</v>
      </c>
      <c r="S764" s="6">
        <f t="shared" ca="1" si="540"/>
        <v>0</v>
      </c>
      <c r="T764" s="6">
        <f t="shared" ca="1" si="541"/>
        <v>0</v>
      </c>
      <c r="U764" s="6">
        <f t="shared" ca="1" si="542"/>
        <v>0</v>
      </c>
      <c r="V764" s="6">
        <f t="shared" ca="1" si="543"/>
        <v>0</v>
      </c>
      <c r="W764" s="6">
        <f t="shared" ca="1" si="544"/>
        <v>0</v>
      </c>
      <c r="X764" s="8">
        <f t="shared" ca="1" si="545"/>
        <v>0</v>
      </c>
      <c r="Y764" s="8">
        <f t="shared" ca="1" si="546"/>
        <v>0</v>
      </c>
      <c r="Z764" s="61" t="e">
        <f ca="1">MATCH(P764,AC762:AC781,0)</f>
        <v>#N/A</v>
      </c>
      <c r="AB764">
        <v>3</v>
      </c>
      <c r="AC764" s="81" t="str">
        <f ca="1">INDEX(P762:P781,MATCH(LARGE(Y762:Y781,AB764),Y762:Y781,0))</f>
        <v>Atlethic Club</v>
      </c>
      <c r="AD764" s="85">
        <f ca="1">LOOKUP(AC764,P762:P781,Q762:Q781)</f>
        <v>0</v>
      </c>
      <c r="AE764" s="6">
        <f ca="1">LOOKUP(AC764,P762:P781,R762:R781)</f>
        <v>0</v>
      </c>
      <c r="AF764" s="6">
        <f ca="1">LOOKUP(AC764,P762:P781,S762:S781)</f>
        <v>0</v>
      </c>
      <c r="AG764" s="6">
        <f ca="1">LOOKUP(AC764,P762:P781,T762:T781)</f>
        <v>0</v>
      </c>
      <c r="AH764" s="6">
        <f ca="1">LOOKUP(AC764,P762:P781,U762:U781)</f>
        <v>0</v>
      </c>
      <c r="AI764" s="6">
        <f ca="1">LOOKUP(AC764,P762:P781,V762:V781)</f>
        <v>0</v>
      </c>
      <c r="AJ764" s="6">
        <f ca="1">LOOKUP(AC764,P762:P781,W762:W781)</f>
        <v>0</v>
      </c>
      <c r="AK764" s="8">
        <f ca="1">LOOKUP(AC764,P762:P781,X762:X781)</f>
        <v>0</v>
      </c>
      <c r="AL764" s="8">
        <f ca="1">LOOKUP(AC764,P762:P781,Y762:Y781)</f>
        <v>0</v>
      </c>
    </row>
    <row r="765" spans="5:38" x14ac:dyDescent="0.25">
      <c r="E765" s="81" t="str">
        <f t="shared" si="547"/>
        <v>Celta de Vigo</v>
      </c>
      <c r="F765" s="85">
        <f ca="1">SUMIF(INDIRECT(F761),'1-Configuracion'!E765,INDIRECT(G761))+SUMIF(INDIRECT(H761),'1-Configuracion'!E765,INDIRECT(I761))</f>
        <v>0</v>
      </c>
      <c r="G765" s="6">
        <f ca="1">SUMIF(INDIRECT(F761),'1-Configuracion'!E765,INDIRECT(J761))+SUMIF(INDIRECT(H761),'1-Configuracion'!E765,INDIRECT(J761))</f>
        <v>0</v>
      </c>
      <c r="H765" s="6">
        <f t="shared" ca="1" si="548"/>
        <v>0</v>
      </c>
      <c r="I765" s="6">
        <f t="shared" ca="1" si="549"/>
        <v>0</v>
      </c>
      <c r="J765" s="6">
        <f t="shared" ca="1" si="550"/>
        <v>0</v>
      </c>
      <c r="K765" s="6">
        <f ca="1">SUMIF(INDIRECT(F761),'1-Configuracion'!E765,INDIRECT(K761))+SUMIF(INDIRECT(H761),'1-Configuracion'!E765,INDIRECT(L761))</f>
        <v>0</v>
      </c>
      <c r="L765" s="6">
        <f ca="1">SUMIF(INDIRECT(F761),'1-Configuracion'!E765,INDIRECT(L761))+SUMIF(INDIRECT(H761),'1-Configuracion'!E765,INDIRECT(K761))</f>
        <v>0</v>
      </c>
      <c r="M765" s="100">
        <f t="shared" ca="1" si="551"/>
        <v>0</v>
      </c>
      <c r="N765" s="56">
        <f t="shared" ca="1" si="552"/>
        <v>0</v>
      </c>
      <c r="P765" s="81" t="str">
        <f t="shared" si="553"/>
        <v>Celta de Vigo</v>
      </c>
      <c r="Q765" s="85">
        <f t="shared" ca="1" si="554"/>
        <v>0</v>
      </c>
      <c r="R765" s="6">
        <f t="shared" ca="1" si="539"/>
        <v>0</v>
      </c>
      <c r="S765" s="6">
        <f t="shared" ca="1" si="540"/>
        <v>0</v>
      </c>
      <c r="T765" s="6">
        <f t="shared" ca="1" si="541"/>
        <v>0</v>
      </c>
      <c r="U765" s="6">
        <f t="shared" ca="1" si="542"/>
        <v>0</v>
      </c>
      <c r="V765" s="6">
        <f t="shared" ca="1" si="543"/>
        <v>0</v>
      </c>
      <c r="W765" s="6">
        <f t="shared" ca="1" si="544"/>
        <v>0</v>
      </c>
      <c r="X765" s="8">
        <f t="shared" ca="1" si="545"/>
        <v>0</v>
      </c>
      <c r="Y765" s="8">
        <f t="shared" ca="1" si="546"/>
        <v>0</v>
      </c>
      <c r="Z765" s="61" t="e">
        <f ca="1">MATCH(P765,AC762:AC781,0)</f>
        <v>#N/A</v>
      </c>
      <c r="AB765">
        <v>4</v>
      </c>
      <c r="AC765" s="81" t="str">
        <f ca="1">INDEX(P762:P781,MATCH(LARGE(Y762:Y781,AB765),Y762:Y781,0))</f>
        <v>Atlethic Club</v>
      </c>
      <c r="AD765" s="85">
        <f ca="1">LOOKUP(AC765,P762:P781,Q762:Q781)</f>
        <v>0</v>
      </c>
      <c r="AE765" s="6">
        <f ca="1">LOOKUP(AC765,P762:P781,R762:R781)</f>
        <v>0</v>
      </c>
      <c r="AF765" s="6">
        <f ca="1">LOOKUP(AC765,P762:P781,S762:S781)</f>
        <v>0</v>
      </c>
      <c r="AG765" s="6">
        <f ca="1">LOOKUP(AC765,P762:P781,T762:T781)</f>
        <v>0</v>
      </c>
      <c r="AH765" s="6">
        <f ca="1">LOOKUP(AC765,P762:P781,U762:U781)</f>
        <v>0</v>
      </c>
      <c r="AI765" s="6">
        <f ca="1">LOOKUP(AC765,P762:P781,V762:V781)</f>
        <v>0</v>
      </c>
      <c r="AJ765" s="6">
        <f ca="1">LOOKUP(AC765,P762:P781,W762:W781)</f>
        <v>0</v>
      </c>
      <c r="AK765" s="8">
        <f ca="1">LOOKUP(AC765,P762:P781,X762:X781)</f>
        <v>0</v>
      </c>
      <c r="AL765" s="8">
        <f ca="1">LOOKUP(AC765,P762:P781,Y762:Y781)</f>
        <v>0</v>
      </c>
    </row>
    <row r="766" spans="5:38" x14ac:dyDescent="0.25">
      <c r="E766" s="81" t="str">
        <f t="shared" si="547"/>
        <v>Deportivo de la Coruña</v>
      </c>
      <c r="F766" s="85">
        <f ca="1">SUMIF(INDIRECT(F761),'1-Configuracion'!E766,INDIRECT(G761))+SUMIF(INDIRECT(H761),'1-Configuracion'!E766,INDIRECT(I761))</f>
        <v>0</v>
      </c>
      <c r="G766" s="6">
        <f ca="1">SUMIF(INDIRECT(F761),'1-Configuracion'!E766,INDIRECT(J761))+SUMIF(INDIRECT(H761),'1-Configuracion'!E766,INDIRECT(J761))</f>
        <v>0</v>
      </c>
      <c r="H766" s="6">
        <f t="shared" ca="1" si="548"/>
        <v>0</v>
      </c>
      <c r="I766" s="6">
        <f t="shared" ca="1" si="549"/>
        <v>0</v>
      </c>
      <c r="J766" s="6">
        <f t="shared" ca="1" si="550"/>
        <v>0</v>
      </c>
      <c r="K766" s="6">
        <f ca="1">SUMIF(INDIRECT(F761),'1-Configuracion'!E766,INDIRECT(K761))+SUMIF(INDIRECT(H761),'1-Configuracion'!E766,INDIRECT(L761))</f>
        <v>0</v>
      </c>
      <c r="L766" s="6">
        <f ca="1">SUMIF(INDIRECT(F761),'1-Configuracion'!E766,INDIRECT(L761))+SUMIF(INDIRECT(H761),'1-Configuracion'!E766,INDIRECT(K761))</f>
        <v>0</v>
      </c>
      <c r="M766" s="100">
        <f t="shared" ca="1" si="551"/>
        <v>0</v>
      </c>
      <c r="N766" s="56">
        <f t="shared" ca="1" si="552"/>
        <v>0</v>
      </c>
      <c r="P766" s="81" t="str">
        <f t="shared" si="553"/>
        <v>Deportivo de la Coruña</v>
      </c>
      <c r="Q766" s="85">
        <f t="shared" ca="1" si="554"/>
        <v>0</v>
      </c>
      <c r="R766" s="6">
        <f t="shared" ca="1" si="539"/>
        <v>0</v>
      </c>
      <c r="S766" s="6">
        <f t="shared" ca="1" si="540"/>
        <v>0</v>
      </c>
      <c r="T766" s="6">
        <f t="shared" ca="1" si="541"/>
        <v>0</v>
      </c>
      <c r="U766" s="6">
        <f t="shared" ca="1" si="542"/>
        <v>0</v>
      </c>
      <c r="V766" s="6">
        <f t="shared" ca="1" si="543"/>
        <v>0</v>
      </c>
      <c r="W766" s="6">
        <f t="shared" ca="1" si="544"/>
        <v>0</v>
      </c>
      <c r="X766" s="8">
        <f t="shared" ca="1" si="545"/>
        <v>0</v>
      </c>
      <c r="Y766" s="8">
        <f t="shared" ca="1" si="546"/>
        <v>0</v>
      </c>
      <c r="Z766" s="61" t="e">
        <f ca="1">MATCH(P766,AC762:AC781,0)</f>
        <v>#N/A</v>
      </c>
      <c r="AB766">
        <v>5</v>
      </c>
      <c r="AC766" s="81" t="str">
        <f ca="1">INDEX(P762:P781,MATCH(LARGE(Y762:Y781,AB766),Y762:Y781,0))</f>
        <v>Atlethic Club</v>
      </c>
      <c r="AD766" s="85">
        <f ca="1">LOOKUP(AC766,P762:P781,Q762:Q781)</f>
        <v>0</v>
      </c>
      <c r="AE766" s="6">
        <f ca="1">LOOKUP(AC766,P762:P781,R762:R781)</f>
        <v>0</v>
      </c>
      <c r="AF766" s="6">
        <f ca="1">LOOKUP(AC766,P762:P781,S762:S781)</f>
        <v>0</v>
      </c>
      <c r="AG766" s="6">
        <f ca="1">LOOKUP(AC766,P762:P781,T762:T781)</f>
        <v>0</v>
      </c>
      <c r="AH766" s="6">
        <f ca="1">LOOKUP(AC766,P762:P781,U762:U781)</f>
        <v>0</v>
      </c>
      <c r="AI766" s="6">
        <f ca="1">LOOKUP(AC766,P762:P781,V762:V781)</f>
        <v>0</v>
      </c>
      <c r="AJ766" s="6">
        <f ca="1">LOOKUP(AC766,P762:P781,W762:W781)</f>
        <v>0</v>
      </c>
      <c r="AK766" s="8">
        <f ca="1">LOOKUP(AC766,P762:P781,X762:X781)</f>
        <v>0</v>
      </c>
      <c r="AL766" s="8">
        <f ca="1">LOOKUP(AC766,P762:P781,Y762:Y781)</f>
        <v>0</v>
      </c>
    </row>
    <row r="767" spans="5:38" x14ac:dyDescent="0.25">
      <c r="E767" s="81" t="str">
        <f t="shared" si="547"/>
        <v>F.C. Barcelona</v>
      </c>
      <c r="F767" s="85">
        <f ca="1">SUMIF(INDIRECT(F761),'1-Configuracion'!E767,INDIRECT(G761))+SUMIF(INDIRECT(H761),'1-Configuracion'!E767,INDIRECT(I761))</f>
        <v>0</v>
      </c>
      <c r="G767" s="6">
        <f ca="1">SUMIF(INDIRECT(F761),'1-Configuracion'!E767,INDIRECT(J761))+SUMIF(INDIRECT(H761),'1-Configuracion'!E767,INDIRECT(J761))</f>
        <v>0</v>
      </c>
      <c r="H767" s="6">
        <f t="shared" ca="1" si="548"/>
        <v>0</v>
      </c>
      <c r="I767" s="6">
        <f t="shared" ca="1" si="549"/>
        <v>0</v>
      </c>
      <c r="J767" s="6">
        <f t="shared" ca="1" si="550"/>
        <v>0</v>
      </c>
      <c r="K767" s="6">
        <f ca="1">SUMIF(INDIRECT(F761),'1-Configuracion'!E767,INDIRECT(K761))+SUMIF(INDIRECT(H761),'1-Configuracion'!E767,INDIRECT(L761))</f>
        <v>0</v>
      </c>
      <c r="L767" s="6">
        <f ca="1">SUMIF(INDIRECT(F761),'1-Configuracion'!E767,INDIRECT(L761))+SUMIF(INDIRECT(H761),'1-Configuracion'!E767,INDIRECT(K761))</f>
        <v>0</v>
      </c>
      <c r="M767" s="100">
        <f t="shared" ca="1" si="551"/>
        <v>0</v>
      </c>
      <c r="N767" s="56">
        <f t="shared" ca="1" si="552"/>
        <v>0</v>
      </c>
      <c r="P767" s="81" t="str">
        <f t="shared" si="553"/>
        <v>F.C. Barcelona</v>
      </c>
      <c r="Q767" s="85">
        <f t="shared" ca="1" si="554"/>
        <v>0</v>
      </c>
      <c r="R767" s="6">
        <f t="shared" ca="1" si="539"/>
        <v>0</v>
      </c>
      <c r="S767" s="6">
        <f t="shared" ca="1" si="540"/>
        <v>0</v>
      </c>
      <c r="T767" s="6">
        <f t="shared" ca="1" si="541"/>
        <v>0</v>
      </c>
      <c r="U767" s="6">
        <f t="shared" ca="1" si="542"/>
        <v>0</v>
      </c>
      <c r="V767" s="6">
        <f t="shared" ca="1" si="543"/>
        <v>0</v>
      </c>
      <c r="W767" s="6">
        <f t="shared" ca="1" si="544"/>
        <v>0</v>
      </c>
      <c r="X767" s="8">
        <f t="shared" ca="1" si="545"/>
        <v>0</v>
      </c>
      <c r="Y767" s="8">
        <f t="shared" ca="1" si="546"/>
        <v>0</v>
      </c>
      <c r="Z767" s="61" t="e">
        <f ca="1">MATCH(P767,AC762:AC781,0)</f>
        <v>#N/A</v>
      </c>
      <c r="AB767">
        <v>6</v>
      </c>
      <c r="AC767" s="81" t="str">
        <f ca="1">INDEX(P762:P781,MATCH(LARGE(Y762:Y781,AB767),Y762:Y781,0))</f>
        <v>Atlethic Club</v>
      </c>
      <c r="AD767" s="85">
        <f ca="1">LOOKUP(AC767,P762:P781,Q762:Q781)</f>
        <v>0</v>
      </c>
      <c r="AE767" s="6">
        <f ca="1">LOOKUP(AC767,P762:P781,R762:R781)</f>
        <v>0</v>
      </c>
      <c r="AF767" s="6">
        <f ca="1">LOOKUP(AC767,P762:P781,S762:S781)</f>
        <v>0</v>
      </c>
      <c r="AG767" s="6">
        <f ca="1">LOOKUP(AC767,P762:P781,T762:T781)</f>
        <v>0</v>
      </c>
      <c r="AH767" s="6">
        <f ca="1">LOOKUP(AC767,P762:P781,U762:U781)</f>
        <v>0</v>
      </c>
      <c r="AI767" s="6">
        <f ca="1">LOOKUP(AC767,P762:P781,V762:V781)</f>
        <v>0</v>
      </c>
      <c r="AJ767" s="6">
        <f ca="1">LOOKUP(AC767,P762:P781,W762:W781)</f>
        <v>0</v>
      </c>
      <c r="AK767" s="8">
        <f ca="1">LOOKUP(AC767,P762:P781,X762:X781)</f>
        <v>0</v>
      </c>
      <c r="AL767" s="8">
        <f ca="1">LOOKUP(AC767,P762:P781,Y762:Y781)</f>
        <v>0</v>
      </c>
    </row>
    <row r="768" spans="5:38" x14ac:dyDescent="0.25">
      <c r="E768" s="81" t="str">
        <f t="shared" si="547"/>
        <v>Getafe C.F.</v>
      </c>
      <c r="F768" s="85">
        <f ca="1">SUMIF(INDIRECT(F761),'1-Configuracion'!E768,INDIRECT(G761))+SUMIF(INDIRECT(H761),'1-Configuracion'!E768,INDIRECT(I761))</f>
        <v>0</v>
      </c>
      <c r="G768" s="6">
        <f ca="1">SUMIF(INDIRECT(F761),'1-Configuracion'!E768,INDIRECT(J761))+SUMIF(INDIRECT(H761),'1-Configuracion'!E768,INDIRECT(J761))</f>
        <v>0</v>
      </c>
      <c r="H768" s="6">
        <f t="shared" ca="1" si="548"/>
        <v>0</v>
      </c>
      <c r="I768" s="6">
        <f t="shared" ca="1" si="549"/>
        <v>0</v>
      </c>
      <c r="J768" s="6">
        <f t="shared" ca="1" si="550"/>
        <v>0</v>
      </c>
      <c r="K768" s="6">
        <f ca="1">SUMIF(INDIRECT(F761),'1-Configuracion'!E768,INDIRECT(K761))+SUMIF(INDIRECT(H761),'1-Configuracion'!E768,INDIRECT(L761))</f>
        <v>0</v>
      </c>
      <c r="L768" s="6">
        <f ca="1">SUMIF(INDIRECT(F761),'1-Configuracion'!E768,INDIRECT(L761))+SUMIF(INDIRECT(H761),'1-Configuracion'!E768,INDIRECT(K761))</f>
        <v>0</v>
      </c>
      <c r="M768" s="100">
        <f t="shared" ca="1" si="551"/>
        <v>0</v>
      </c>
      <c r="N768" s="56">
        <f t="shared" ca="1" si="552"/>
        <v>0</v>
      </c>
      <c r="P768" s="81" t="str">
        <f t="shared" si="553"/>
        <v>Getafe C.F.</v>
      </c>
      <c r="Q768" s="85">
        <f t="shared" ca="1" si="554"/>
        <v>0</v>
      </c>
      <c r="R768" s="6">
        <f t="shared" ca="1" si="539"/>
        <v>0</v>
      </c>
      <c r="S768" s="6">
        <f t="shared" ca="1" si="540"/>
        <v>0</v>
      </c>
      <c r="T768" s="6">
        <f t="shared" ca="1" si="541"/>
        <v>0</v>
      </c>
      <c r="U768" s="6">
        <f t="shared" ca="1" si="542"/>
        <v>0</v>
      </c>
      <c r="V768" s="6">
        <f t="shared" ca="1" si="543"/>
        <v>0</v>
      </c>
      <c r="W768" s="6">
        <f t="shared" ca="1" si="544"/>
        <v>0</v>
      </c>
      <c r="X768" s="8">
        <f t="shared" ca="1" si="545"/>
        <v>0</v>
      </c>
      <c r="Y768" s="8">
        <f t="shared" ca="1" si="546"/>
        <v>0</v>
      </c>
      <c r="Z768" s="61" t="e">
        <f ca="1">MATCH(P768,AC762:AC781,0)</f>
        <v>#N/A</v>
      </c>
      <c r="AB768">
        <v>7</v>
      </c>
      <c r="AC768" s="81" t="str">
        <f ca="1">INDEX(P762:P781,MATCH(LARGE(Y762:Y781,AB768),Y762:Y781,0))</f>
        <v>Atlethic Club</v>
      </c>
      <c r="AD768" s="85">
        <f ca="1">LOOKUP(AC768,P762:P781,Q762:Q781)</f>
        <v>0</v>
      </c>
      <c r="AE768" s="6">
        <f ca="1">LOOKUP(AC768,P762:P781,R762:R781)</f>
        <v>0</v>
      </c>
      <c r="AF768" s="6">
        <f ca="1">LOOKUP(AC768,P762:P781,S762:S781)</f>
        <v>0</v>
      </c>
      <c r="AG768" s="6">
        <f ca="1">LOOKUP(AC768,P762:P781,T762:T781)</f>
        <v>0</v>
      </c>
      <c r="AH768" s="6">
        <f ca="1">LOOKUP(AC768,P762:P781,U762:U781)</f>
        <v>0</v>
      </c>
      <c r="AI768" s="6">
        <f ca="1">LOOKUP(AC768,P762:P781,V762:V781)</f>
        <v>0</v>
      </c>
      <c r="AJ768" s="6">
        <f ca="1">LOOKUP(AC768,P762:P781,W762:W781)</f>
        <v>0</v>
      </c>
      <c r="AK768" s="8">
        <f ca="1">LOOKUP(AC768,P762:P781,X762:X781)</f>
        <v>0</v>
      </c>
      <c r="AL768" s="8">
        <f ca="1">LOOKUP(AC768,P762:P781,Y762:Y781)</f>
        <v>0</v>
      </c>
    </row>
    <row r="769" spans="5:38" x14ac:dyDescent="0.25">
      <c r="E769" s="81" t="str">
        <f t="shared" si="547"/>
        <v>Granada C.F.</v>
      </c>
      <c r="F769" s="85">
        <f ca="1">SUMIF(INDIRECT(F761),'1-Configuracion'!E769,INDIRECT(G761))+SUMIF(INDIRECT(H761),'1-Configuracion'!E769,INDIRECT(I761))</f>
        <v>0</v>
      </c>
      <c r="G769" s="6">
        <f ca="1">SUMIF(INDIRECT(F761),'1-Configuracion'!E769,INDIRECT(J761))+SUMIF(INDIRECT(H761),'1-Configuracion'!E769,INDIRECT(J761))</f>
        <v>0</v>
      </c>
      <c r="H769" s="6">
        <f t="shared" ca="1" si="548"/>
        <v>0</v>
      </c>
      <c r="I769" s="6">
        <f t="shared" ca="1" si="549"/>
        <v>0</v>
      </c>
      <c r="J769" s="6">
        <f t="shared" ca="1" si="550"/>
        <v>0</v>
      </c>
      <c r="K769" s="6">
        <f ca="1">SUMIF(INDIRECT(F761),'1-Configuracion'!E769,INDIRECT(K761))+SUMIF(INDIRECT(H761),'1-Configuracion'!E769,INDIRECT(L761))</f>
        <v>0</v>
      </c>
      <c r="L769" s="6">
        <f ca="1">SUMIF(INDIRECT(F761),'1-Configuracion'!E769,INDIRECT(L761))+SUMIF(INDIRECT(H761),'1-Configuracion'!E769,INDIRECT(K761))</f>
        <v>0</v>
      </c>
      <c r="M769" s="100">
        <f t="shared" ca="1" si="551"/>
        <v>0</v>
      </c>
      <c r="N769" s="56">
        <f t="shared" ca="1" si="552"/>
        <v>0</v>
      </c>
      <c r="P769" s="81" t="str">
        <f t="shared" si="553"/>
        <v>Granada C.F.</v>
      </c>
      <c r="Q769" s="85">
        <f t="shared" ca="1" si="554"/>
        <v>0</v>
      </c>
      <c r="R769" s="6">
        <f t="shared" ca="1" si="539"/>
        <v>0</v>
      </c>
      <c r="S769" s="6">
        <f t="shared" ca="1" si="540"/>
        <v>0</v>
      </c>
      <c r="T769" s="6">
        <f t="shared" ca="1" si="541"/>
        <v>0</v>
      </c>
      <c r="U769" s="6">
        <f t="shared" ca="1" si="542"/>
        <v>0</v>
      </c>
      <c r="V769" s="6">
        <f t="shared" ca="1" si="543"/>
        <v>0</v>
      </c>
      <c r="W769" s="6">
        <f t="shared" ca="1" si="544"/>
        <v>0</v>
      </c>
      <c r="X769" s="8">
        <f t="shared" ca="1" si="545"/>
        <v>0</v>
      </c>
      <c r="Y769" s="8">
        <f t="shared" ca="1" si="546"/>
        <v>0</v>
      </c>
      <c r="Z769" s="61" t="e">
        <f ca="1">MATCH(P769,AC762:AC781,0)</f>
        <v>#N/A</v>
      </c>
      <c r="AB769">
        <v>8</v>
      </c>
      <c r="AC769" s="81" t="str">
        <f ca="1">INDEX(P762:P781,MATCH(LARGE(Y762:Y781,AB769),Y762:Y781,0))</f>
        <v>Atlethic Club</v>
      </c>
      <c r="AD769" s="85">
        <f ca="1">LOOKUP(AC769,P762:P781,Q762:Q781)</f>
        <v>0</v>
      </c>
      <c r="AE769" s="6">
        <f ca="1">LOOKUP(AC769,P762:P781,R762:R781)</f>
        <v>0</v>
      </c>
      <c r="AF769" s="6">
        <f ca="1">LOOKUP(AC769,P762:P781,S762:S781)</f>
        <v>0</v>
      </c>
      <c r="AG769" s="6">
        <f ca="1">LOOKUP(AC769,P762:P781,T762:T781)</f>
        <v>0</v>
      </c>
      <c r="AH769" s="6">
        <f ca="1">LOOKUP(AC769,P762:P781,U762:U781)</f>
        <v>0</v>
      </c>
      <c r="AI769" s="6">
        <f ca="1">LOOKUP(AC769,P762:P781,V762:V781)</f>
        <v>0</v>
      </c>
      <c r="AJ769" s="6">
        <f ca="1">LOOKUP(AC769,P762:P781,W762:W781)</f>
        <v>0</v>
      </c>
      <c r="AK769" s="8">
        <f ca="1">LOOKUP(AC769,P762:P781,X762:X781)</f>
        <v>0</v>
      </c>
      <c r="AL769" s="8">
        <f ca="1">LOOKUP(AC769,P762:P781,Y762:Y781)</f>
        <v>0</v>
      </c>
    </row>
    <row r="770" spans="5:38" x14ac:dyDescent="0.25">
      <c r="E770" s="81" t="str">
        <f t="shared" si="547"/>
        <v>Levante U.D.</v>
      </c>
      <c r="F770" s="85">
        <f ca="1">SUMIF(INDIRECT(F761),'1-Configuracion'!E770,INDIRECT(G761))+SUMIF(INDIRECT(H761),'1-Configuracion'!E770,INDIRECT(I761))</f>
        <v>0</v>
      </c>
      <c r="G770" s="6">
        <f ca="1">SUMIF(INDIRECT(F761),'1-Configuracion'!E770,INDIRECT(J761))+SUMIF(INDIRECT(H761),'1-Configuracion'!E770,INDIRECT(J761))</f>
        <v>0</v>
      </c>
      <c r="H770" s="6">
        <f t="shared" ca="1" si="548"/>
        <v>0</v>
      </c>
      <c r="I770" s="6">
        <f t="shared" ca="1" si="549"/>
        <v>0</v>
      </c>
      <c r="J770" s="6">
        <f t="shared" ca="1" si="550"/>
        <v>0</v>
      </c>
      <c r="K770" s="6">
        <f ca="1">SUMIF(INDIRECT(F761),'1-Configuracion'!E770,INDIRECT(K761))+SUMIF(INDIRECT(H761),'1-Configuracion'!E770,INDIRECT(L761))</f>
        <v>0</v>
      </c>
      <c r="L770" s="6">
        <f ca="1">SUMIF(INDIRECT(F761),'1-Configuracion'!E770,INDIRECT(L761))+SUMIF(INDIRECT(H761),'1-Configuracion'!E770,INDIRECT(K761))</f>
        <v>0</v>
      </c>
      <c r="M770" s="100">
        <f t="shared" ca="1" si="551"/>
        <v>0</v>
      </c>
      <c r="N770" s="56">
        <f t="shared" ca="1" si="552"/>
        <v>0</v>
      </c>
      <c r="P770" s="81" t="str">
        <f t="shared" si="553"/>
        <v>Levante U.D.</v>
      </c>
      <c r="Q770" s="85">
        <f t="shared" ca="1" si="554"/>
        <v>0</v>
      </c>
      <c r="R770" s="6">
        <f t="shared" ca="1" si="539"/>
        <v>0</v>
      </c>
      <c r="S770" s="6">
        <f t="shared" ca="1" si="540"/>
        <v>0</v>
      </c>
      <c r="T770" s="6">
        <f t="shared" ca="1" si="541"/>
        <v>0</v>
      </c>
      <c r="U770" s="6">
        <f t="shared" ca="1" si="542"/>
        <v>0</v>
      </c>
      <c r="V770" s="6">
        <f t="shared" ca="1" si="543"/>
        <v>0</v>
      </c>
      <c r="W770" s="6">
        <f t="shared" ca="1" si="544"/>
        <v>0</v>
      </c>
      <c r="X770" s="8">
        <f t="shared" ca="1" si="545"/>
        <v>0</v>
      </c>
      <c r="Y770" s="8">
        <f t="shared" ca="1" si="546"/>
        <v>0</v>
      </c>
      <c r="Z770" s="61" t="e">
        <f ca="1">MATCH(P770,AC762:AC781,0)</f>
        <v>#N/A</v>
      </c>
      <c r="AB770">
        <v>9</v>
      </c>
      <c r="AC770" s="81" t="str">
        <f ca="1">INDEX(P762:P781,MATCH(LARGE(Y762:Y781,AB770),Y762:Y781,0))</f>
        <v>Atlethic Club</v>
      </c>
      <c r="AD770" s="85">
        <f ca="1">LOOKUP(AC770,P762:P781,Q762:Q781)</f>
        <v>0</v>
      </c>
      <c r="AE770" s="6">
        <f ca="1">LOOKUP(AC770,P762:P781,R762:R781)</f>
        <v>0</v>
      </c>
      <c r="AF770" s="6">
        <f ca="1">LOOKUP(AC770,P762:P781,S762:S781)</f>
        <v>0</v>
      </c>
      <c r="AG770" s="6">
        <f ca="1">LOOKUP(AC770,P762:P781,T762:T781)</f>
        <v>0</v>
      </c>
      <c r="AH770" s="6">
        <f ca="1">LOOKUP(AC770,P762:P781,U762:U781)</f>
        <v>0</v>
      </c>
      <c r="AI770" s="6">
        <f ca="1">LOOKUP(AC770,P762:P781,V762:V781)</f>
        <v>0</v>
      </c>
      <c r="AJ770" s="6">
        <f ca="1">LOOKUP(AC770,P762:P781,W762:W781)</f>
        <v>0</v>
      </c>
      <c r="AK770" s="8">
        <f ca="1">LOOKUP(AC770,P762:P781,X762:X781)</f>
        <v>0</v>
      </c>
      <c r="AL770" s="8">
        <f ca="1">LOOKUP(AC770,P762:P781,Y762:Y781)</f>
        <v>0</v>
      </c>
    </row>
    <row r="771" spans="5:38" x14ac:dyDescent="0.25">
      <c r="E771" s="81" t="str">
        <f t="shared" si="547"/>
        <v>Málaga C.F.</v>
      </c>
      <c r="F771" s="85">
        <f ca="1">SUMIF(INDIRECT(F761),'1-Configuracion'!E771,INDIRECT(G761))+SUMIF(INDIRECT(H761),'1-Configuracion'!E771,INDIRECT(I761))</f>
        <v>0</v>
      </c>
      <c r="G771" s="6">
        <f ca="1">SUMIF(INDIRECT(F761),'1-Configuracion'!E771,INDIRECT(J761))+SUMIF(INDIRECT(H761),'1-Configuracion'!E771,INDIRECT(J761))</f>
        <v>0</v>
      </c>
      <c r="H771" s="6">
        <f t="shared" ca="1" si="548"/>
        <v>0</v>
      </c>
      <c r="I771" s="6">
        <f t="shared" ca="1" si="549"/>
        <v>0</v>
      </c>
      <c r="J771" s="6">
        <f t="shared" ca="1" si="550"/>
        <v>0</v>
      </c>
      <c r="K771" s="6">
        <f ca="1">SUMIF(INDIRECT(F761),'1-Configuracion'!E771,INDIRECT(K761))+SUMIF(INDIRECT(H761),'1-Configuracion'!E771,INDIRECT(L761))</f>
        <v>0</v>
      </c>
      <c r="L771" s="6">
        <f ca="1">SUMIF(INDIRECT(F761),'1-Configuracion'!E771,INDIRECT(L761))+SUMIF(INDIRECT(H761),'1-Configuracion'!E771,INDIRECT(K761))</f>
        <v>0</v>
      </c>
      <c r="M771" s="100">
        <f t="shared" ca="1" si="551"/>
        <v>0</v>
      </c>
      <c r="N771" s="56">
        <f t="shared" ca="1" si="552"/>
        <v>0</v>
      </c>
      <c r="P771" s="81" t="str">
        <f t="shared" si="553"/>
        <v>Málaga C.F.</v>
      </c>
      <c r="Q771" s="85">
        <f t="shared" ca="1" si="554"/>
        <v>0</v>
      </c>
      <c r="R771" s="6">
        <f t="shared" ca="1" si="539"/>
        <v>0</v>
      </c>
      <c r="S771" s="6">
        <f t="shared" ca="1" si="540"/>
        <v>0</v>
      </c>
      <c r="T771" s="6">
        <f t="shared" ca="1" si="541"/>
        <v>0</v>
      </c>
      <c r="U771" s="6">
        <f t="shared" ca="1" si="542"/>
        <v>0</v>
      </c>
      <c r="V771" s="6">
        <f t="shared" ca="1" si="543"/>
        <v>0</v>
      </c>
      <c r="W771" s="6">
        <f t="shared" ca="1" si="544"/>
        <v>0</v>
      </c>
      <c r="X771" s="8">
        <f t="shared" ca="1" si="545"/>
        <v>0</v>
      </c>
      <c r="Y771" s="8">
        <f t="shared" ca="1" si="546"/>
        <v>0</v>
      </c>
      <c r="Z771" s="61" t="e">
        <f ca="1">MATCH(P771,AC762:AC781,0)</f>
        <v>#N/A</v>
      </c>
      <c r="AB771">
        <v>10</v>
      </c>
      <c r="AC771" s="81" t="str">
        <f ca="1">INDEX(P762:P781,MATCH(LARGE(Y762:Y781,AB771),Y762:Y781,0))</f>
        <v>Atlethic Club</v>
      </c>
      <c r="AD771" s="85">
        <f ca="1">LOOKUP(AC771,P762:P781,Q762:Q781)</f>
        <v>0</v>
      </c>
      <c r="AE771" s="6">
        <f ca="1">LOOKUP(AC771,P762:P781,R762:R781)</f>
        <v>0</v>
      </c>
      <c r="AF771" s="6">
        <f ca="1">LOOKUP(AC771,P762:P781,S762:S781)</f>
        <v>0</v>
      </c>
      <c r="AG771" s="6">
        <f ca="1">LOOKUP(AC771,P762:P781,T762:T781)</f>
        <v>0</v>
      </c>
      <c r="AH771" s="6">
        <f ca="1">LOOKUP(AC771,P762:P781,U762:U781)</f>
        <v>0</v>
      </c>
      <c r="AI771" s="6">
        <f ca="1">LOOKUP(AC771,P762:P781,V762:V781)</f>
        <v>0</v>
      </c>
      <c r="AJ771" s="6">
        <f ca="1">LOOKUP(AC771,P762:P781,W762:W781)</f>
        <v>0</v>
      </c>
      <c r="AK771" s="8">
        <f ca="1">LOOKUP(AC771,P762:P781,X762:X781)</f>
        <v>0</v>
      </c>
      <c r="AL771" s="8">
        <f ca="1">LOOKUP(AC771,P762:P781,Y762:Y781)</f>
        <v>0</v>
      </c>
    </row>
    <row r="772" spans="5:38" x14ac:dyDescent="0.25">
      <c r="E772" s="81" t="str">
        <f t="shared" si="547"/>
        <v>R.C.D. Español</v>
      </c>
      <c r="F772" s="85">
        <f ca="1">SUMIF(INDIRECT(F761),'1-Configuracion'!E772,INDIRECT(G761))+SUMIF(INDIRECT(H761),'1-Configuracion'!E772,INDIRECT(I761))</f>
        <v>0</v>
      </c>
      <c r="G772" s="6">
        <f ca="1">SUMIF(INDIRECT(F761),'1-Configuracion'!E772,INDIRECT(J761))+SUMIF(INDIRECT(H761),'1-Configuracion'!E772,INDIRECT(J761))</f>
        <v>0</v>
      </c>
      <c r="H772" s="6">
        <f t="shared" ca="1" si="548"/>
        <v>0</v>
      </c>
      <c r="I772" s="6">
        <f t="shared" ca="1" si="549"/>
        <v>0</v>
      </c>
      <c r="J772" s="6">
        <f t="shared" ca="1" si="550"/>
        <v>0</v>
      </c>
      <c r="K772" s="6">
        <f ca="1">SUMIF(INDIRECT(F761),'1-Configuracion'!E772,INDIRECT(K761))+SUMIF(INDIRECT(H761),'1-Configuracion'!E772,INDIRECT(L761))</f>
        <v>0</v>
      </c>
      <c r="L772" s="6">
        <f ca="1">SUMIF(INDIRECT(F761),'1-Configuracion'!E772,INDIRECT(L761))+SUMIF(INDIRECT(H761),'1-Configuracion'!E772,INDIRECT(K761))</f>
        <v>0</v>
      </c>
      <c r="M772" s="100">
        <f t="shared" ca="1" si="551"/>
        <v>0</v>
      </c>
      <c r="N772" s="56">
        <f t="shared" ca="1" si="552"/>
        <v>0</v>
      </c>
      <c r="P772" s="81" t="str">
        <f t="shared" si="553"/>
        <v>R.C.D. Español</v>
      </c>
      <c r="Q772" s="85">
        <f t="shared" ca="1" si="554"/>
        <v>0</v>
      </c>
      <c r="R772" s="6">
        <f t="shared" ca="1" si="539"/>
        <v>0</v>
      </c>
      <c r="S772" s="6">
        <f t="shared" ca="1" si="540"/>
        <v>0</v>
      </c>
      <c r="T772" s="6">
        <f t="shared" ca="1" si="541"/>
        <v>0</v>
      </c>
      <c r="U772" s="6">
        <f t="shared" ca="1" si="542"/>
        <v>0</v>
      </c>
      <c r="V772" s="6">
        <f t="shared" ca="1" si="543"/>
        <v>0</v>
      </c>
      <c r="W772" s="6">
        <f t="shared" ca="1" si="544"/>
        <v>0</v>
      </c>
      <c r="X772" s="8">
        <f t="shared" ca="1" si="545"/>
        <v>0</v>
      </c>
      <c r="Y772" s="8">
        <f t="shared" ca="1" si="546"/>
        <v>0</v>
      </c>
      <c r="Z772" s="61" t="e">
        <f ca="1">MATCH(P772,AC762:AC781,0)</f>
        <v>#N/A</v>
      </c>
      <c r="AB772">
        <v>11</v>
      </c>
      <c r="AC772" s="81" t="str">
        <f ca="1">INDEX(P762:P781,MATCH(LARGE(Y762:Y781,AB772),Y762:Y781,0))</f>
        <v>Atlethic Club</v>
      </c>
      <c r="AD772" s="85">
        <f ca="1">LOOKUP(AC772,P762:P781,Q762:Q781)</f>
        <v>0</v>
      </c>
      <c r="AE772" s="6">
        <f ca="1">LOOKUP(AC772,P762:P781,R762:R781)</f>
        <v>0</v>
      </c>
      <c r="AF772" s="6">
        <f ca="1">LOOKUP(AC772,P762:P781,S762:S781)</f>
        <v>0</v>
      </c>
      <c r="AG772" s="6">
        <f ca="1">LOOKUP(AC772,P762:P781,T762:T781)</f>
        <v>0</v>
      </c>
      <c r="AH772" s="6">
        <f ca="1">LOOKUP(AC772,P762:P781,U762:U781)</f>
        <v>0</v>
      </c>
      <c r="AI772" s="6">
        <f ca="1">LOOKUP(AC772,P762:P781,V762:V781)</f>
        <v>0</v>
      </c>
      <c r="AJ772" s="6">
        <f ca="1">LOOKUP(AC772,P762:P781,W762:W781)</f>
        <v>0</v>
      </c>
      <c r="AK772" s="8">
        <f ca="1">LOOKUP(AC772,P762:P781,X762:X781)</f>
        <v>0</v>
      </c>
      <c r="AL772" s="8">
        <f ca="1">LOOKUP(AC772,P762:P781,Y762:Y781)</f>
        <v>0</v>
      </c>
    </row>
    <row r="773" spans="5:38" x14ac:dyDescent="0.25">
      <c r="E773" s="81" t="str">
        <f t="shared" si="547"/>
        <v>R.C.D.Mallorca</v>
      </c>
      <c r="F773" s="85">
        <f ca="1">SUMIF(INDIRECT(F761),'1-Configuracion'!E773,INDIRECT(G761))+SUMIF(INDIRECT(H761),'1-Configuracion'!E773,INDIRECT(I761))</f>
        <v>0</v>
      </c>
      <c r="G773" s="6">
        <f ca="1">SUMIF(INDIRECT(F761),'1-Configuracion'!E773,INDIRECT(J761))+SUMIF(INDIRECT(H761),'1-Configuracion'!E773,INDIRECT(J761))</f>
        <v>0</v>
      </c>
      <c r="H773" s="6">
        <f t="shared" ca="1" si="548"/>
        <v>0</v>
      </c>
      <c r="I773" s="6">
        <f t="shared" ca="1" si="549"/>
        <v>0</v>
      </c>
      <c r="J773" s="6">
        <f t="shared" ca="1" si="550"/>
        <v>0</v>
      </c>
      <c r="K773" s="6">
        <f ca="1">SUMIF(INDIRECT(F761),'1-Configuracion'!E773,INDIRECT(K761))+SUMIF(INDIRECT(H761),'1-Configuracion'!E773,INDIRECT(L761))</f>
        <v>0</v>
      </c>
      <c r="L773" s="6">
        <f ca="1">SUMIF(INDIRECT(F761),'1-Configuracion'!E773,INDIRECT(L761))+SUMIF(INDIRECT(H761),'1-Configuracion'!E773,INDIRECT(K761))</f>
        <v>0</v>
      </c>
      <c r="M773" s="100">
        <f t="shared" ca="1" si="551"/>
        <v>0</v>
      </c>
      <c r="N773" s="56">
        <f t="shared" ca="1" si="552"/>
        <v>0</v>
      </c>
      <c r="P773" s="81" t="str">
        <f t="shared" si="553"/>
        <v>R.C.D.Mallorca</v>
      </c>
      <c r="Q773" s="85">
        <f t="shared" ca="1" si="554"/>
        <v>0</v>
      </c>
      <c r="R773" s="6">
        <f t="shared" ca="1" si="539"/>
        <v>0</v>
      </c>
      <c r="S773" s="6">
        <f t="shared" ca="1" si="540"/>
        <v>0</v>
      </c>
      <c r="T773" s="6">
        <f t="shared" ca="1" si="541"/>
        <v>0</v>
      </c>
      <c r="U773" s="6">
        <f t="shared" ca="1" si="542"/>
        <v>0</v>
      </c>
      <c r="V773" s="6">
        <f t="shared" ca="1" si="543"/>
        <v>0</v>
      </c>
      <c r="W773" s="6">
        <f t="shared" ca="1" si="544"/>
        <v>0</v>
      </c>
      <c r="X773" s="8">
        <f t="shared" ca="1" si="545"/>
        <v>0</v>
      </c>
      <c r="Y773" s="8">
        <f t="shared" ca="1" si="546"/>
        <v>0</v>
      </c>
      <c r="Z773" s="61" t="e">
        <f ca="1">MATCH(P773,AC762:AC781,0)</f>
        <v>#N/A</v>
      </c>
      <c r="AB773">
        <v>12</v>
      </c>
      <c r="AC773" s="81" t="str">
        <f ca="1">INDEX(P762:P781,MATCH(LARGE(Y762:Y781,AB773),Y762:Y781,0))</f>
        <v>Atlethic Club</v>
      </c>
      <c r="AD773" s="85">
        <f ca="1">LOOKUP(AC773,P762:P781,Q762:Q781)</f>
        <v>0</v>
      </c>
      <c r="AE773" s="6">
        <f ca="1">LOOKUP(AC773,P762:P781,R762:R781)</f>
        <v>0</v>
      </c>
      <c r="AF773" s="6">
        <f ca="1">LOOKUP(AC773,P762:P781,S762:S781)</f>
        <v>0</v>
      </c>
      <c r="AG773" s="6">
        <f ca="1">LOOKUP(AC773,P762:P781,T762:T781)</f>
        <v>0</v>
      </c>
      <c r="AH773" s="6">
        <f ca="1">LOOKUP(AC773,P762:P781,U762:U781)</f>
        <v>0</v>
      </c>
      <c r="AI773" s="6">
        <f ca="1">LOOKUP(AC773,P762:P781,V762:V781)</f>
        <v>0</v>
      </c>
      <c r="AJ773" s="6">
        <f ca="1">LOOKUP(AC773,P762:P781,W762:W781)</f>
        <v>0</v>
      </c>
      <c r="AK773" s="8">
        <f ca="1">LOOKUP(AC773,P762:P781,X762:X781)</f>
        <v>0</v>
      </c>
      <c r="AL773" s="8">
        <f ca="1">LOOKUP(AC773,P762:P781,Y762:Y781)</f>
        <v>0</v>
      </c>
    </row>
    <row r="774" spans="5:38" x14ac:dyDescent="0.25">
      <c r="E774" s="81" t="str">
        <f t="shared" si="547"/>
        <v>Rayo Vallecano</v>
      </c>
      <c r="F774" s="85">
        <f ca="1">SUMIF(INDIRECT(F761),'1-Configuracion'!E774,INDIRECT(G761))+SUMIF(INDIRECT(H761),'1-Configuracion'!E774,INDIRECT(I761))</f>
        <v>0</v>
      </c>
      <c r="G774" s="6">
        <f ca="1">SUMIF(INDIRECT(F761),'1-Configuracion'!E774,INDIRECT(J761))+SUMIF(INDIRECT(H761),'1-Configuracion'!E774,INDIRECT(J761))</f>
        <v>0</v>
      </c>
      <c r="H774" s="6">
        <f t="shared" ca="1" si="548"/>
        <v>0</v>
      </c>
      <c r="I774" s="6">
        <f t="shared" ca="1" si="549"/>
        <v>0</v>
      </c>
      <c r="J774" s="6">
        <f t="shared" ca="1" si="550"/>
        <v>0</v>
      </c>
      <c r="K774" s="6">
        <f ca="1">SUMIF(INDIRECT(F761),'1-Configuracion'!E774,INDIRECT(K761))+SUMIF(INDIRECT(H761),'1-Configuracion'!E774,INDIRECT(L761))</f>
        <v>0</v>
      </c>
      <c r="L774" s="6">
        <f ca="1">SUMIF(INDIRECT(F761),'1-Configuracion'!E774,INDIRECT(L761))+SUMIF(INDIRECT(H761),'1-Configuracion'!E774,INDIRECT(K761))</f>
        <v>0</v>
      </c>
      <c r="M774" s="100">
        <f t="shared" ca="1" si="551"/>
        <v>0</v>
      </c>
      <c r="N774" s="56">
        <f t="shared" ca="1" si="552"/>
        <v>0</v>
      </c>
      <c r="P774" s="81" t="str">
        <f t="shared" si="553"/>
        <v>Rayo Vallecano</v>
      </c>
      <c r="Q774" s="85">
        <f t="shared" ca="1" si="554"/>
        <v>0</v>
      </c>
      <c r="R774" s="6">
        <f t="shared" ca="1" si="539"/>
        <v>0</v>
      </c>
      <c r="S774" s="6">
        <f t="shared" ca="1" si="540"/>
        <v>0</v>
      </c>
      <c r="T774" s="6">
        <f t="shared" ca="1" si="541"/>
        <v>0</v>
      </c>
      <c r="U774" s="6">
        <f t="shared" ca="1" si="542"/>
        <v>0</v>
      </c>
      <c r="V774" s="6">
        <f t="shared" ca="1" si="543"/>
        <v>0</v>
      </c>
      <c r="W774" s="6">
        <f t="shared" ca="1" si="544"/>
        <v>0</v>
      </c>
      <c r="X774" s="8">
        <f t="shared" ca="1" si="545"/>
        <v>0</v>
      </c>
      <c r="Y774" s="8">
        <f t="shared" ca="1" si="546"/>
        <v>0</v>
      </c>
      <c r="Z774" s="61" t="e">
        <f ca="1">MATCH(P774,AC762:AC781,0)</f>
        <v>#N/A</v>
      </c>
      <c r="AB774">
        <v>13</v>
      </c>
      <c r="AC774" s="81" t="str">
        <f ca="1">INDEX(P762:P781,MATCH(LARGE(Y762:Y781,AB774),Y762:Y781,0))</f>
        <v>Atlethic Club</v>
      </c>
      <c r="AD774" s="85">
        <f ca="1">LOOKUP(AC774,P762:P781,Q762:Q781)</f>
        <v>0</v>
      </c>
      <c r="AE774" s="6">
        <f ca="1">LOOKUP(AC774,P762:P781,R762:R781)</f>
        <v>0</v>
      </c>
      <c r="AF774" s="6">
        <f ca="1">LOOKUP(AC774,P762:P781,S762:S781)</f>
        <v>0</v>
      </c>
      <c r="AG774" s="6">
        <f ca="1">LOOKUP(AC774,P762:P781,T762:T781)</f>
        <v>0</v>
      </c>
      <c r="AH774" s="6">
        <f ca="1">LOOKUP(AC774,P762:P781,U762:U781)</f>
        <v>0</v>
      </c>
      <c r="AI774" s="6">
        <f ca="1">LOOKUP(AC774,P762:P781,V762:V781)</f>
        <v>0</v>
      </c>
      <c r="AJ774" s="6">
        <f ca="1">LOOKUP(AC774,P762:P781,W762:W781)</f>
        <v>0</v>
      </c>
      <c r="AK774" s="8">
        <f ca="1">LOOKUP(AC774,P762:P781,X762:X781)</f>
        <v>0</v>
      </c>
      <c r="AL774" s="8">
        <f ca="1">LOOKUP(AC774,P762:P781,Y762:Y781)</f>
        <v>0</v>
      </c>
    </row>
    <row r="775" spans="5:38" x14ac:dyDescent="0.25">
      <c r="E775" s="81" t="str">
        <f t="shared" si="547"/>
        <v>Real Betis Balompié</v>
      </c>
      <c r="F775" s="85">
        <f ca="1">SUMIF(INDIRECT(F761),'1-Configuracion'!E775,INDIRECT(G761))+SUMIF(INDIRECT(H761),'1-Configuracion'!E775,INDIRECT(I761))</f>
        <v>0</v>
      </c>
      <c r="G775" s="6">
        <f ca="1">SUMIF(INDIRECT(F761),'1-Configuracion'!E775,INDIRECT(J761))+SUMIF(INDIRECT(H761),'1-Configuracion'!E775,INDIRECT(J761))</f>
        <v>0</v>
      </c>
      <c r="H775" s="6">
        <f t="shared" ca="1" si="548"/>
        <v>0</v>
      </c>
      <c r="I775" s="6">
        <f t="shared" ca="1" si="549"/>
        <v>0</v>
      </c>
      <c r="J775" s="6">
        <f t="shared" ca="1" si="550"/>
        <v>0</v>
      </c>
      <c r="K775" s="6">
        <f ca="1">SUMIF(INDIRECT(F761),'1-Configuracion'!E775,INDIRECT(K761))+SUMIF(INDIRECT(H761),'1-Configuracion'!E775,INDIRECT(L761))</f>
        <v>0</v>
      </c>
      <c r="L775" s="6">
        <f ca="1">SUMIF(INDIRECT(F761),'1-Configuracion'!E775,INDIRECT(L761))+SUMIF(INDIRECT(H761),'1-Configuracion'!E775,INDIRECT(K761))</f>
        <v>0</v>
      </c>
      <c r="M775" s="100">
        <f t="shared" ca="1" si="551"/>
        <v>0</v>
      </c>
      <c r="N775" s="56">
        <f t="shared" ca="1" si="552"/>
        <v>0</v>
      </c>
      <c r="P775" s="81" t="str">
        <f t="shared" si="553"/>
        <v>Real Betis Balompié</v>
      </c>
      <c r="Q775" s="85">
        <f t="shared" ca="1" si="554"/>
        <v>0</v>
      </c>
      <c r="R775" s="6">
        <f t="shared" ca="1" si="539"/>
        <v>0</v>
      </c>
      <c r="S775" s="6">
        <f t="shared" ca="1" si="540"/>
        <v>0</v>
      </c>
      <c r="T775" s="6">
        <f t="shared" ca="1" si="541"/>
        <v>0</v>
      </c>
      <c r="U775" s="6">
        <f t="shared" ca="1" si="542"/>
        <v>0</v>
      </c>
      <c r="V775" s="6">
        <f t="shared" ca="1" si="543"/>
        <v>0</v>
      </c>
      <c r="W775" s="6">
        <f t="shared" ca="1" si="544"/>
        <v>0</v>
      </c>
      <c r="X775" s="8">
        <f t="shared" ca="1" si="545"/>
        <v>0</v>
      </c>
      <c r="Y775" s="8">
        <f t="shared" ca="1" si="546"/>
        <v>0</v>
      </c>
      <c r="Z775" s="61" t="e">
        <f ca="1">MATCH(P775,AC762:AC781,0)</f>
        <v>#N/A</v>
      </c>
      <c r="AB775">
        <v>14</v>
      </c>
      <c r="AC775" s="81" t="str">
        <f ca="1">INDEX(P762:P781,MATCH(LARGE(Y762:Y781,AB775),Y762:Y781,0))</f>
        <v>Atlethic Club</v>
      </c>
      <c r="AD775" s="85">
        <f ca="1">LOOKUP(AC775,P762:P781,Q762:Q781)</f>
        <v>0</v>
      </c>
      <c r="AE775" s="6">
        <f ca="1">LOOKUP(AC775,P762:P781,R762:R781)</f>
        <v>0</v>
      </c>
      <c r="AF775" s="6">
        <f ca="1">LOOKUP(AC775,P762:P781,S762:S781)</f>
        <v>0</v>
      </c>
      <c r="AG775" s="6">
        <f ca="1">LOOKUP(AC775,P762:P781,T762:T781)</f>
        <v>0</v>
      </c>
      <c r="AH775" s="6">
        <f ca="1">LOOKUP(AC775,P762:P781,U762:U781)</f>
        <v>0</v>
      </c>
      <c r="AI775" s="6">
        <f ca="1">LOOKUP(AC775,P762:P781,V762:V781)</f>
        <v>0</v>
      </c>
      <c r="AJ775" s="6">
        <f ca="1">LOOKUP(AC775,P762:P781,W762:W781)</f>
        <v>0</v>
      </c>
      <c r="AK775" s="8">
        <f ca="1">LOOKUP(AC775,P762:P781,X762:X781)</f>
        <v>0</v>
      </c>
      <c r="AL775" s="8">
        <f ca="1">LOOKUP(AC775,P762:P781,Y762:Y781)</f>
        <v>0</v>
      </c>
    </row>
    <row r="776" spans="5:38" x14ac:dyDescent="0.25">
      <c r="E776" s="81" t="str">
        <f t="shared" si="547"/>
        <v>Real Madrid</v>
      </c>
      <c r="F776" s="85">
        <f ca="1">SUMIF(INDIRECT(F761),'1-Configuracion'!E776,INDIRECT(G761))+SUMIF(INDIRECT(H761),'1-Configuracion'!E776,INDIRECT(I761))</f>
        <v>0</v>
      </c>
      <c r="G776" s="6">
        <f ca="1">SUMIF(INDIRECT(F761),'1-Configuracion'!E776,INDIRECT(J761))+SUMIF(INDIRECT(H761),'1-Configuracion'!E776,INDIRECT(J761))</f>
        <v>0</v>
      </c>
      <c r="H776" s="6">
        <f t="shared" ca="1" si="548"/>
        <v>0</v>
      </c>
      <c r="I776" s="6">
        <f t="shared" ca="1" si="549"/>
        <v>0</v>
      </c>
      <c r="J776" s="6">
        <f t="shared" ca="1" si="550"/>
        <v>0</v>
      </c>
      <c r="K776" s="6">
        <f ca="1">SUMIF(INDIRECT(F761),'1-Configuracion'!E776,INDIRECT(K761))+SUMIF(INDIRECT(H761),'1-Configuracion'!E776,INDIRECT(L761))</f>
        <v>0</v>
      </c>
      <c r="L776" s="6">
        <f ca="1">SUMIF(INDIRECT(F761),'1-Configuracion'!E776,INDIRECT(L761))+SUMIF(INDIRECT(H761),'1-Configuracion'!E776,INDIRECT(K761))</f>
        <v>0</v>
      </c>
      <c r="M776" s="100">
        <f t="shared" ca="1" si="551"/>
        <v>0</v>
      </c>
      <c r="N776" s="56">
        <f t="shared" ca="1" si="552"/>
        <v>0</v>
      </c>
      <c r="P776" s="81" t="str">
        <f t="shared" si="553"/>
        <v>Real Madrid</v>
      </c>
      <c r="Q776" s="85">
        <f t="shared" ca="1" si="554"/>
        <v>0</v>
      </c>
      <c r="R776" s="6">
        <f t="shared" ca="1" si="539"/>
        <v>0</v>
      </c>
      <c r="S776" s="6">
        <f t="shared" ca="1" si="540"/>
        <v>0</v>
      </c>
      <c r="T776" s="6">
        <f t="shared" ca="1" si="541"/>
        <v>0</v>
      </c>
      <c r="U776" s="6">
        <f t="shared" ca="1" si="542"/>
        <v>0</v>
      </c>
      <c r="V776" s="6">
        <f t="shared" ca="1" si="543"/>
        <v>0</v>
      </c>
      <c r="W776" s="6">
        <f t="shared" ca="1" si="544"/>
        <v>0</v>
      </c>
      <c r="X776" s="8">
        <f t="shared" ca="1" si="545"/>
        <v>0</v>
      </c>
      <c r="Y776" s="8">
        <f t="shared" ca="1" si="546"/>
        <v>0</v>
      </c>
      <c r="Z776" s="61" t="e">
        <f ca="1">MATCH(P776,AC762:AC781,0)</f>
        <v>#N/A</v>
      </c>
      <c r="AB776">
        <v>15</v>
      </c>
      <c r="AC776" s="81" t="str">
        <f ca="1">INDEX(P762:P781,MATCH(LARGE(Y762:Y781,AB776),Y762:Y781,0))</f>
        <v>Atlethic Club</v>
      </c>
      <c r="AD776" s="85">
        <f ca="1">LOOKUP(AC776,P762:P781,Q762:Q781)</f>
        <v>0</v>
      </c>
      <c r="AE776" s="6">
        <f ca="1">LOOKUP(AC776,P762:P781,R762:R781)</f>
        <v>0</v>
      </c>
      <c r="AF776" s="6">
        <f ca="1">LOOKUP(AC776,P762:P781,S762:S781)</f>
        <v>0</v>
      </c>
      <c r="AG776" s="6">
        <f ca="1">LOOKUP(AC776,P762:P781,T762:T781)</f>
        <v>0</v>
      </c>
      <c r="AH776" s="6">
        <f ca="1">LOOKUP(AC776,P762:P781,U762:U781)</f>
        <v>0</v>
      </c>
      <c r="AI776" s="6">
        <f ca="1">LOOKUP(AC776,P762:P781,V762:V781)</f>
        <v>0</v>
      </c>
      <c r="AJ776" s="6">
        <f ca="1">LOOKUP(AC776,P762:P781,W762:W781)</f>
        <v>0</v>
      </c>
      <c r="AK776" s="8">
        <f ca="1">LOOKUP(AC776,P762:P781,X762:X781)</f>
        <v>0</v>
      </c>
      <c r="AL776" s="8">
        <f ca="1">LOOKUP(AC776,P762:P781,Y762:Y781)</f>
        <v>0</v>
      </c>
    </row>
    <row r="777" spans="5:38" x14ac:dyDescent="0.25">
      <c r="E777" s="81" t="str">
        <f t="shared" si="547"/>
        <v>Real Sociedad</v>
      </c>
      <c r="F777" s="85">
        <f ca="1">SUMIF(INDIRECT(F761),'1-Configuracion'!E777,INDIRECT(G761))+SUMIF(INDIRECT(H761),'1-Configuracion'!E777,INDIRECT(I761))</f>
        <v>0</v>
      </c>
      <c r="G777" s="6">
        <f ca="1">SUMIF(INDIRECT(F761),'1-Configuracion'!E777,INDIRECT(J761))+SUMIF(INDIRECT(H761),'1-Configuracion'!E777,INDIRECT(J761))</f>
        <v>0</v>
      </c>
      <c r="H777" s="6">
        <f t="shared" ca="1" si="548"/>
        <v>0</v>
      </c>
      <c r="I777" s="6">
        <f t="shared" ca="1" si="549"/>
        <v>0</v>
      </c>
      <c r="J777" s="6">
        <f t="shared" ca="1" si="550"/>
        <v>0</v>
      </c>
      <c r="K777" s="6">
        <f ca="1">SUMIF(INDIRECT(F761),'1-Configuracion'!E777,INDIRECT(K761))+SUMIF(INDIRECT(H761),'1-Configuracion'!E777,INDIRECT(L761))</f>
        <v>0</v>
      </c>
      <c r="L777" s="6">
        <f ca="1">SUMIF(INDIRECT(F761),'1-Configuracion'!E777,INDIRECT(L761))+SUMIF(INDIRECT(H761),'1-Configuracion'!E777,INDIRECT(K761))</f>
        <v>0</v>
      </c>
      <c r="M777" s="100">
        <f t="shared" ca="1" si="551"/>
        <v>0</v>
      </c>
      <c r="N777" s="56">
        <f t="shared" ca="1" si="552"/>
        <v>0</v>
      </c>
      <c r="P777" s="81" t="str">
        <f t="shared" si="553"/>
        <v>Real Sociedad</v>
      </c>
      <c r="Q777" s="85">
        <f t="shared" ca="1" si="554"/>
        <v>0</v>
      </c>
      <c r="R777" s="6">
        <f t="shared" ca="1" si="539"/>
        <v>0</v>
      </c>
      <c r="S777" s="6">
        <f t="shared" ca="1" si="540"/>
        <v>0</v>
      </c>
      <c r="T777" s="6">
        <f t="shared" ca="1" si="541"/>
        <v>0</v>
      </c>
      <c r="U777" s="6">
        <f t="shared" ca="1" si="542"/>
        <v>0</v>
      </c>
      <c r="V777" s="6">
        <f t="shared" ca="1" si="543"/>
        <v>0</v>
      </c>
      <c r="W777" s="6">
        <f t="shared" ca="1" si="544"/>
        <v>0</v>
      </c>
      <c r="X777" s="8">
        <f t="shared" ca="1" si="545"/>
        <v>0</v>
      </c>
      <c r="Y777" s="8">
        <f t="shared" ca="1" si="546"/>
        <v>0</v>
      </c>
      <c r="Z777" s="61" t="e">
        <f ca="1">MATCH(P777,AC762:AC781,0)</f>
        <v>#N/A</v>
      </c>
      <c r="AB777">
        <v>16</v>
      </c>
      <c r="AC777" s="81" t="str">
        <f ca="1">INDEX(P762:P781,MATCH(LARGE(Y762:Y781,AB777),Y762:Y781,0))</f>
        <v>Atlethic Club</v>
      </c>
      <c r="AD777" s="85">
        <f ca="1">LOOKUP(AC777,P762:P781,Q762:Q781)</f>
        <v>0</v>
      </c>
      <c r="AE777" s="6">
        <f ca="1">LOOKUP(AC777,P762:P781,R762:R781)</f>
        <v>0</v>
      </c>
      <c r="AF777" s="6">
        <f ca="1">LOOKUP(AC777,P762:P781,S762:S781)</f>
        <v>0</v>
      </c>
      <c r="AG777" s="6">
        <f ca="1">LOOKUP(AC777,P762:P781,T762:T781)</f>
        <v>0</v>
      </c>
      <c r="AH777" s="6">
        <f ca="1">LOOKUP(AC777,P762:P781,U762:U781)</f>
        <v>0</v>
      </c>
      <c r="AI777" s="6">
        <f ca="1">LOOKUP(AC777,P762:P781,V762:V781)</f>
        <v>0</v>
      </c>
      <c r="AJ777" s="6">
        <f ca="1">LOOKUP(AC777,P762:P781,W762:W781)</f>
        <v>0</v>
      </c>
      <c r="AK777" s="8">
        <f ca="1">LOOKUP(AC777,P762:P781,X762:X781)</f>
        <v>0</v>
      </c>
      <c r="AL777" s="8">
        <f ca="1">LOOKUP(AC777,P762:P781,Y762:Y781)</f>
        <v>0</v>
      </c>
    </row>
    <row r="778" spans="5:38" x14ac:dyDescent="0.25">
      <c r="E778" s="81" t="str">
        <f t="shared" si="547"/>
        <v>Real Valladolid</v>
      </c>
      <c r="F778" s="85">
        <f ca="1">SUMIF(INDIRECT(F761),'1-Configuracion'!E778,INDIRECT(G761))+SUMIF(INDIRECT(H761),'1-Configuracion'!E778,INDIRECT(I761))</f>
        <v>0</v>
      </c>
      <c r="G778" s="6">
        <f ca="1">SUMIF(INDIRECT(F761),'1-Configuracion'!E778,INDIRECT(J761))+SUMIF(INDIRECT(H761),'1-Configuracion'!E778,INDIRECT(J761))</f>
        <v>0</v>
      </c>
      <c r="H778" s="6">
        <f t="shared" ca="1" si="548"/>
        <v>0</v>
      </c>
      <c r="I778" s="6">
        <f t="shared" ca="1" si="549"/>
        <v>0</v>
      </c>
      <c r="J778" s="6">
        <f t="shared" ca="1" si="550"/>
        <v>0</v>
      </c>
      <c r="K778" s="6">
        <f ca="1">SUMIF(INDIRECT(F761),'1-Configuracion'!E778,INDIRECT(K761))+SUMIF(INDIRECT(H761),'1-Configuracion'!E778,INDIRECT(L761))</f>
        <v>0</v>
      </c>
      <c r="L778" s="6">
        <f ca="1">SUMIF(INDIRECT(F761),'1-Configuracion'!E778,INDIRECT(L761))+SUMIF(INDIRECT(H761),'1-Configuracion'!E778,INDIRECT(K761))</f>
        <v>0</v>
      </c>
      <c r="M778" s="100">
        <f t="shared" ca="1" si="551"/>
        <v>0</v>
      </c>
      <c r="N778" s="56">
        <f t="shared" ca="1" si="552"/>
        <v>0</v>
      </c>
      <c r="P778" s="81" t="str">
        <f t="shared" si="553"/>
        <v>Real Valladolid</v>
      </c>
      <c r="Q778" s="85">
        <f t="shared" ca="1" si="554"/>
        <v>0</v>
      </c>
      <c r="R778" s="6">
        <f t="shared" ca="1" si="539"/>
        <v>0</v>
      </c>
      <c r="S778" s="6">
        <f t="shared" ca="1" si="540"/>
        <v>0</v>
      </c>
      <c r="T778" s="6">
        <f t="shared" ca="1" si="541"/>
        <v>0</v>
      </c>
      <c r="U778" s="6">
        <f t="shared" ca="1" si="542"/>
        <v>0</v>
      </c>
      <c r="V778" s="6">
        <f t="shared" ca="1" si="543"/>
        <v>0</v>
      </c>
      <c r="W778" s="6">
        <f t="shared" ca="1" si="544"/>
        <v>0</v>
      </c>
      <c r="X778" s="8">
        <f t="shared" ca="1" si="545"/>
        <v>0</v>
      </c>
      <c r="Y778" s="8">
        <f t="shared" ca="1" si="546"/>
        <v>0</v>
      </c>
      <c r="Z778" s="61" t="e">
        <f ca="1">MATCH(P778,AC762:AC781,0)</f>
        <v>#N/A</v>
      </c>
      <c r="AB778">
        <v>17</v>
      </c>
      <c r="AC778" s="81" t="str">
        <f ca="1">INDEX(P762:P781,MATCH(LARGE(Y762:Y781,AB778),Y762:Y781,0))</f>
        <v>Atlethic Club</v>
      </c>
      <c r="AD778" s="85">
        <f ca="1">LOOKUP(AC778,P762:P781,Q762:Q781)</f>
        <v>0</v>
      </c>
      <c r="AE778" s="6">
        <f ca="1">LOOKUP(AC778,P762:P781,R762:R781)</f>
        <v>0</v>
      </c>
      <c r="AF778" s="6">
        <f ca="1">LOOKUP(AC778,P762:P781,S762:S781)</f>
        <v>0</v>
      </c>
      <c r="AG778" s="6">
        <f ca="1">LOOKUP(AC778,P762:P781,T762:T781)</f>
        <v>0</v>
      </c>
      <c r="AH778" s="6">
        <f ca="1">LOOKUP(AC778,P762:P781,U762:U781)</f>
        <v>0</v>
      </c>
      <c r="AI778" s="6">
        <f ca="1">LOOKUP(AC778,P762:P781,V762:V781)</f>
        <v>0</v>
      </c>
      <c r="AJ778" s="6">
        <f ca="1">LOOKUP(AC778,P762:P781,W762:W781)</f>
        <v>0</v>
      </c>
      <c r="AK778" s="8">
        <f ca="1">LOOKUP(AC778,P762:P781,X762:X781)</f>
        <v>0</v>
      </c>
      <c r="AL778" s="8">
        <f ca="1">LOOKUP(AC778,P762:P781,Y762:Y781)</f>
        <v>0</v>
      </c>
    </row>
    <row r="779" spans="5:38" x14ac:dyDescent="0.25">
      <c r="E779" s="81" t="str">
        <f t="shared" si="547"/>
        <v>Real Zaragoza</v>
      </c>
      <c r="F779" s="85">
        <f ca="1">SUMIF(INDIRECT(F761),'1-Configuracion'!E779,INDIRECT(G761))+SUMIF(INDIRECT(H761),'1-Configuracion'!E779,INDIRECT(I761))</f>
        <v>0</v>
      </c>
      <c r="G779" s="6">
        <f ca="1">SUMIF(INDIRECT(F761),'1-Configuracion'!E779,INDIRECT(J761))+SUMIF(INDIRECT(H761),'1-Configuracion'!E779,INDIRECT(J761))</f>
        <v>0</v>
      </c>
      <c r="H779" s="6">
        <f t="shared" ca="1" si="548"/>
        <v>0</v>
      </c>
      <c r="I779" s="6">
        <f t="shared" ca="1" si="549"/>
        <v>0</v>
      </c>
      <c r="J779" s="6">
        <f t="shared" ca="1" si="550"/>
        <v>0</v>
      </c>
      <c r="K779" s="6">
        <f ca="1">SUMIF(INDIRECT(F761),'1-Configuracion'!E779,INDIRECT(K761))+SUMIF(INDIRECT(H761),'1-Configuracion'!E779,INDIRECT(L761))</f>
        <v>0</v>
      </c>
      <c r="L779" s="6">
        <f ca="1">SUMIF(INDIRECT(F761),'1-Configuracion'!E779,INDIRECT(L761))+SUMIF(INDIRECT(H761),'1-Configuracion'!E779,INDIRECT(K761))</f>
        <v>0</v>
      </c>
      <c r="M779" s="100">
        <f t="shared" ca="1" si="551"/>
        <v>0</v>
      </c>
      <c r="N779" s="56">
        <f t="shared" ca="1" si="552"/>
        <v>0</v>
      </c>
      <c r="P779" s="81" t="str">
        <f t="shared" si="553"/>
        <v>Real Zaragoza</v>
      </c>
      <c r="Q779" s="85">
        <f t="shared" ca="1" si="554"/>
        <v>0</v>
      </c>
      <c r="R779" s="6">
        <f t="shared" ca="1" si="539"/>
        <v>0</v>
      </c>
      <c r="S779" s="6">
        <f t="shared" ca="1" si="540"/>
        <v>0</v>
      </c>
      <c r="T779" s="6">
        <f t="shared" ca="1" si="541"/>
        <v>0</v>
      </c>
      <c r="U779" s="6">
        <f t="shared" ca="1" si="542"/>
        <v>0</v>
      </c>
      <c r="V779" s="6">
        <f t="shared" ca="1" si="543"/>
        <v>0</v>
      </c>
      <c r="W779" s="6">
        <f t="shared" ca="1" si="544"/>
        <v>0</v>
      </c>
      <c r="X779" s="8">
        <f t="shared" ca="1" si="545"/>
        <v>0</v>
      </c>
      <c r="Y779" s="8">
        <f t="shared" ca="1" si="546"/>
        <v>0</v>
      </c>
      <c r="Z779" s="61" t="e">
        <f ca="1">MATCH(P779,AC762:AC781,0)</f>
        <v>#N/A</v>
      </c>
      <c r="AB779">
        <v>18</v>
      </c>
      <c r="AC779" s="81" t="str">
        <f ca="1">INDEX(P762:P781,MATCH(LARGE(Y762:Y781,AB779),Y762:Y781,0))</f>
        <v>Atlethic Club</v>
      </c>
      <c r="AD779" s="85">
        <f ca="1">LOOKUP(AC779,P762:P781,Q762:Q781)</f>
        <v>0</v>
      </c>
      <c r="AE779" s="6">
        <f ca="1">LOOKUP(AC779,P762:P781,R762:R781)</f>
        <v>0</v>
      </c>
      <c r="AF779" s="6">
        <f ca="1">LOOKUP(AC779,P762:P781,S762:S781)</f>
        <v>0</v>
      </c>
      <c r="AG779" s="6">
        <f ca="1">LOOKUP(AC779,P762:P781,T762:T781)</f>
        <v>0</v>
      </c>
      <c r="AH779" s="6">
        <f ca="1">LOOKUP(AC779,P762:P781,U762:U781)</f>
        <v>0</v>
      </c>
      <c r="AI779" s="6">
        <f ca="1">LOOKUP(AC779,P762:P781,V762:V781)</f>
        <v>0</v>
      </c>
      <c r="AJ779" s="6">
        <f ca="1">LOOKUP(AC779,P762:P781,W762:W781)</f>
        <v>0</v>
      </c>
      <c r="AK779" s="8">
        <f ca="1">LOOKUP(AC779,P762:P781,X762:X781)</f>
        <v>0</v>
      </c>
      <c r="AL779" s="8">
        <f ca="1">LOOKUP(AC779,P762:P781,Y762:Y781)</f>
        <v>0</v>
      </c>
    </row>
    <row r="780" spans="5:38" x14ac:dyDescent="0.25">
      <c r="E780" s="81" t="str">
        <f t="shared" si="547"/>
        <v>Sevilla F.C.</v>
      </c>
      <c r="F780" s="85">
        <f ca="1">SUMIF(INDIRECT(F761),'1-Configuracion'!E780,INDIRECT(G761))+SUMIF(INDIRECT(H761),'1-Configuracion'!E780,INDIRECT(I761))</f>
        <v>0</v>
      </c>
      <c r="G780" s="6">
        <f ca="1">SUMIF(INDIRECT(F761),'1-Configuracion'!E780,INDIRECT(J761))+SUMIF(INDIRECT(H761),'1-Configuracion'!E780,INDIRECT(J761))</f>
        <v>0</v>
      </c>
      <c r="H780" s="6">
        <f t="shared" ca="1" si="548"/>
        <v>0</v>
      </c>
      <c r="I780" s="6">
        <f t="shared" ca="1" si="549"/>
        <v>0</v>
      </c>
      <c r="J780" s="6">
        <f t="shared" ca="1" si="550"/>
        <v>0</v>
      </c>
      <c r="K780" s="6">
        <f ca="1">SUMIF(INDIRECT(F761),'1-Configuracion'!E780,INDIRECT(K761))+SUMIF(INDIRECT(H761),'1-Configuracion'!E780,INDIRECT(L761))</f>
        <v>0</v>
      </c>
      <c r="L780" s="6">
        <f ca="1">SUMIF(INDIRECT(F761),'1-Configuracion'!E780,INDIRECT(L761))+SUMIF(INDIRECT(H761),'1-Configuracion'!E780,INDIRECT(K761))</f>
        <v>0</v>
      </c>
      <c r="M780" s="100">
        <f t="shared" ca="1" si="551"/>
        <v>0</v>
      </c>
      <c r="N780" s="56">
        <f t="shared" ca="1" si="552"/>
        <v>0</v>
      </c>
      <c r="P780" s="81" t="str">
        <f t="shared" si="553"/>
        <v>Sevilla F.C.</v>
      </c>
      <c r="Q780" s="85">
        <f t="shared" ca="1" si="554"/>
        <v>0</v>
      </c>
      <c r="R780" s="6">
        <f t="shared" ca="1" si="539"/>
        <v>0</v>
      </c>
      <c r="S780" s="6">
        <f t="shared" ca="1" si="540"/>
        <v>0</v>
      </c>
      <c r="T780" s="6">
        <f t="shared" ca="1" si="541"/>
        <v>0</v>
      </c>
      <c r="U780" s="6">
        <f t="shared" ca="1" si="542"/>
        <v>0</v>
      </c>
      <c r="V780" s="6">
        <f t="shared" ca="1" si="543"/>
        <v>0</v>
      </c>
      <c r="W780" s="6">
        <f t="shared" ca="1" si="544"/>
        <v>0</v>
      </c>
      <c r="X780" s="8">
        <f t="shared" ca="1" si="545"/>
        <v>0</v>
      </c>
      <c r="Y780" s="8">
        <f t="shared" ca="1" si="546"/>
        <v>0</v>
      </c>
      <c r="Z780" s="61" t="e">
        <f ca="1">MATCH(P780,AC762:AC781,0)</f>
        <v>#N/A</v>
      </c>
      <c r="AB780">
        <v>19</v>
      </c>
      <c r="AC780" s="81" t="str">
        <f ca="1">INDEX(P762:P781,MATCH(LARGE(Y762:Y781,AB780),Y762:Y781,0))</f>
        <v>Atlethic Club</v>
      </c>
      <c r="AD780" s="85">
        <f ca="1">LOOKUP(AC780,P762:P781,Q762:Q781)</f>
        <v>0</v>
      </c>
      <c r="AE780" s="6">
        <f ca="1">LOOKUP(AC780,P762:P781,R762:R781)</f>
        <v>0</v>
      </c>
      <c r="AF780" s="6">
        <f ca="1">LOOKUP(AC780,P762:P781,S762:S781)</f>
        <v>0</v>
      </c>
      <c r="AG780" s="6">
        <f ca="1">LOOKUP(AC780,P762:P781,T762:T781)</f>
        <v>0</v>
      </c>
      <c r="AH780" s="6">
        <f ca="1">LOOKUP(AC780,P762:P781,U762:U781)</f>
        <v>0</v>
      </c>
      <c r="AI780" s="6">
        <f ca="1">LOOKUP(AC780,P762:P781,V762:V781)</f>
        <v>0</v>
      </c>
      <c r="AJ780" s="6">
        <f ca="1">LOOKUP(AC780,P762:P781,W762:W781)</f>
        <v>0</v>
      </c>
      <c r="AK780" s="8">
        <f ca="1">LOOKUP(AC780,P762:P781,X762:X781)</f>
        <v>0</v>
      </c>
      <c r="AL780" s="8">
        <f ca="1">LOOKUP(AC780,P762:P781,Y762:Y781)</f>
        <v>0</v>
      </c>
    </row>
    <row r="781" spans="5:38" ht="15.75" thickBot="1" x14ac:dyDescent="0.3">
      <c r="E781" s="82" t="str">
        <f t="shared" si="547"/>
        <v>Valencia C.F.</v>
      </c>
      <c r="F781" s="86">
        <f ca="1">SUMIF(INDIRECT(F761),'1-Configuracion'!E781,INDIRECT(G761))+SUMIF(INDIRECT(H761),'1-Configuracion'!E781,INDIRECT(I761))</f>
        <v>0</v>
      </c>
      <c r="G781" s="34">
        <f ca="1">SUMIF(INDIRECT(F761),'1-Configuracion'!E781,INDIRECT(J761))+SUMIF(INDIRECT(H761),'1-Configuracion'!E781,INDIRECT(J761))</f>
        <v>0</v>
      </c>
      <c r="H781" s="34">
        <f t="shared" ca="1" si="548"/>
        <v>0</v>
      </c>
      <c r="I781" s="34">
        <f t="shared" ca="1" si="549"/>
        <v>0</v>
      </c>
      <c r="J781" s="34">
        <f t="shared" ca="1" si="550"/>
        <v>0</v>
      </c>
      <c r="K781" s="34">
        <f ca="1">SUMIF(INDIRECT(F761),'1-Configuracion'!E781,INDIRECT(K761))+SUMIF(INDIRECT(H761),'1-Configuracion'!E781,INDIRECT(L761))</f>
        <v>0</v>
      </c>
      <c r="L781" s="34">
        <f ca="1">SUMIF(INDIRECT(F761),'1-Configuracion'!E781,INDIRECT(L761))+SUMIF(INDIRECT(H761),'1-Configuracion'!E781,INDIRECT(K761))</f>
        <v>0</v>
      </c>
      <c r="M781" s="101">
        <f t="shared" ca="1" si="551"/>
        <v>0</v>
      </c>
      <c r="N781" s="57">
        <f t="shared" ca="1" si="552"/>
        <v>0</v>
      </c>
      <c r="P781" s="82" t="str">
        <f t="shared" si="553"/>
        <v>Valencia C.F.</v>
      </c>
      <c r="Q781" s="86">
        <f t="shared" ca="1" si="554"/>
        <v>0</v>
      </c>
      <c r="R781" s="34">
        <f t="shared" ca="1" si="539"/>
        <v>0</v>
      </c>
      <c r="S781" s="34">
        <f t="shared" ca="1" si="540"/>
        <v>0</v>
      </c>
      <c r="T781" s="34">
        <f t="shared" ca="1" si="541"/>
        <v>0</v>
      </c>
      <c r="U781" s="34">
        <f t="shared" ca="1" si="542"/>
        <v>0</v>
      </c>
      <c r="V781" s="34">
        <f t="shared" ca="1" si="543"/>
        <v>0</v>
      </c>
      <c r="W781" s="34">
        <f t="shared" ca="1" si="544"/>
        <v>0</v>
      </c>
      <c r="X781" s="37">
        <f t="shared" ca="1" si="545"/>
        <v>0</v>
      </c>
      <c r="Y781" s="37">
        <f t="shared" ca="1" si="546"/>
        <v>0</v>
      </c>
      <c r="Z781" s="61" t="e">
        <f ca="1">MATCH(P781,AC762:AC781,0)</f>
        <v>#N/A</v>
      </c>
      <c r="AB781">
        <v>20</v>
      </c>
      <c r="AC781" s="82" t="str">
        <f ca="1">INDEX(P762:P781,MATCH(LARGE(Y762:Y781,AB781),Y762:Y781,0))</f>
        <v>Atlethic Club</v>
      </c>
      <c r="AD781" s="86">
        <f ca="1">LOOKUP(AC781,P762:P781,Q762:Q781)</f>
        <v>0</v>
      </c>
      <c r="AE781" s="34">
        <f ca="1">LOOKUP(AC781,P762:P781,R762:R781)</f>
        <v>0</v>
      </c>
      <c r="AF781" s="34">
        <f ca="1">LOOKUP(AC781,P762:P781,S762:S781)</f>
        <v>0</v>
      </c>
      <c r="AG781" s="34">
        <f ca="1">LOOKUP(AC781,P762:P781,T762:T781)</f>
        <v>0</v>
      </c>
      <c r="AH781" s="34">
        <f ca="1">LOOKUP(AC781,P762:P781,U762:U781)</f>
        <v>0</v>
      </c>
      <c r="AI781" s="34">
        <f ca="1">LOOKUP(AC781,P762:P781,V762:V781)</f>
        <v>0</v>
      </c>
      <c r="AJ781" s="34">
        <f ca="1">LOOKUP(AC781,P762:P781,W762:W781)</f>
        <v>0</v>
      </c>
      <c r="AK781" s="37">
        <f ca="1">LOOKUP(AC781,P762:P781,X762:X781)</f>
        <v>0</v>
      </c>
      <c r="AL781" s="37">
        <f ca="1">LOOKUP(AC781,P762:P781,Y762:Y781)</f>
        <v>0</v>
      </c>
    </row>
    <row r="782" spans="5:38" ht="15.75" thickBot="1" x14ac:dyDescent="0.3"/>
    <row r="783" spans="5:38" ht="15.75" thickBot="1" x14ac:dyDescent="0.3">
      <c r="E783" s="88">
        <v>35</v>
      </c>
      <c r="F783" s="95" t="s">
        <v>21</v>
      </c>
      <c r="G783" s="95" t="s">
        <v>22</v>
      </c>
      <c r="H783" s="95" t="s">
        <v>23</v>
      </c>
      <c r="I783" s="95" t="s">
        <v>24</v>
      </c>
      <c r="J783" s="95" t="s">
        <v>25</v>
      </c>
      <c r="K783" s="95" t="s">
        <v>26</v>
      </c>
      <c r="L783" s="95" t="s">
        <v>27</v>
      </c>
      <c r="M783" s="96" t="s">
        <v>135</v>
      </c>
      <c r="N783" s="98" t="s">
        <v>136</v>
      </c>
      <c r="P783" s="88">
        <f>E783</f>
        <v>35</v>
      </c>
      <c r="Q783" s="89" t="s">
        <v>21</v>
      </c>
      <c r="R783" s="87" t="s">
        <v>22</v>
      </c>
      <c r="S783" s="83" t="s">
        <v>23</v>
      </c>
      <c r="T783" s="83" t="s">
        <v>24</v>
      </c>
      <c r="U783" s="83" t="s">
        <v>25</v>
      </c>
      <c r="V783" s="83" t="s">
        <v>26</v>
      </c>
      <c r="W783" s="83" t="s">
        <v>27</v>
      </c>
      <c r="X783" s="84" t="s">
        <v>135</v>
      </c>
      <c r="Y783" s="84" t="s">
        <v>136</v>
      </c>
      <c r="AC783" s="88">
        <f>P783</f>
        <v>35</v>
      </c>
      <c r="AD783" s="89" t="s">
        <v>21</v>
      </c>
      <c r="AE783" s="87" t="s">
        <v>22</v>
      </c>
      <c r="AF783" s="83" t="s">
        <v>23</v>
      </c>
      <c r="AG783" s="83" t="s">
        <v>24</v>
      </c>
      <c r="AH783" s="83" t="s">
        <v>25</v>
      </c>
      <c r="AI783" s="83" t="s">
        <v>26</v>
      </c>
      <c r="AJ783" s="83" t="s">
        <v>27</v>
      </c>
      <c r="AK783" s="84" t="s">
        <v>135</v>
      </c>
      <c r="AL783" s="84" t="s">
        <v>136</v>
      </c>
    </row>
    <row r="784" spans="5:38" ht="15.75" thickBot="1" x14ac:dyDescent="0.3">
      <c r="E784" s="91"/>
      <c r="F784" s="93" t="str">
        <f>'1-Rangos'!C35</f>
        <v>'1-Jornadas'!BC92:BC101</v>
      </c>
      <c r="G784" s="93" t="str">
        <f>'1-Rangos'!D35</f>
        <v>'1-Jornadas'!BA92:BA101</v>
      </c>
      <c r="H784" s="93" t="str">
        <f>'1-Rangos'!E35</f>
        <v>'1-Jornadas'!BF92:BF101</v>
      </c>
      <c r="I784" s="93" t="str">
        <f>'1-Rangos'!F35</f>
        <v>'1-Jornadas'!BH92:BH101</v>
      </c>
      <c r="J784" s="93" t="str">
        <f>'1-Rangos'!G35</f>
        <v>'1-Jornadas'!AZ92:AZ101</v>
      </c>
      <c r="K784" s="93" t="str">
        <f>'1-Rangos'!H35</f>
        <v>'1-Jornadas'!BD92:BD101</v>
      </c>
      <c r="L784" s="93" t="str">
        <f>'1-Rangos'!I35</f>
        <v>'1-Jornadas'!BE92:BE101</v>
      </c>
      <c r="M784" s="91"/>
      <c r="N784" s="91"/>
    </row>
    <row r="785" spans="5:38" x14ac:dyDescent="0.25">
      <c r="E785" s="81" t="str">
        <f>E762</f>
        <v>Atlethic Club</v>
      </c>
      <c r="F785" s="97">
        <f ca="1">SUMIF(INDIRECT(F784),'1-Configuracion'!E785,INDIRECT(G784))+SUMIF(INDIRECT(H784),'1-Configuracion'!E785,INDIRECT(I784))</f>
        <v>0</v>
      </c>
      <c r="G785" s="94">
        <f ca="1">SUMIF(INDIRECT(F784),'1-Configuracion'!E785,INDIRECT(J784))+SUMIF(INDIRECT(H784),'1-Configuracion'!E785,INDIRECT(J784))</f>
        <v>0</v>
      </c>
      <c r="H785" s="94">
        <f ca="1">IF(G785&gt;0,IF(F785=3,1,0),0)</f>
        <v>0</v>
      </c>
      <c r="I785" s="94">
        <f ca="1">IF(G785&gt;0,IF(F785=1,1,0),0)</f>
        <v>0</v>
      </c>
      <c r="J785" s="94">
        <f ca="1">IF(G785&gt;0,IF(F785=0,1,0),0)</f>
        <v>0</v>
      </c>
      <c r="K785" s="94">
        <f ca="1">SUMIF(INDIRECT(F784),'1-Configuracion'!E785,INDIRECT(K784))+SUMIF(INDIRECT(H784),'1-Configuracion'!E785,INDIRECT(L784))</f>
        <v>0</v>
      </c>
      <c r="L785" s="94">
        <f ca="1">SUMIF(INDIRECT(F784),'1-Configuracion'!E785,INDIRECT(L784))+SUMIF(INDIRECT(H784),'1-Configuracion'!E785,INDIRECT(K784))</f>
        <v>0</v>
      </c>
      <c r="M785" s="99">
        <f ca="1">K785-L785</f>
        <v>0</v>
      </c>
      <c r="N785" s="102">
        <f ca="1">F785*1000+M785*100+K785</f>
        <v>0</v>
      </c>
      <c r="P785" s="81" t="str">
        <f>E785</f>
        <v>Atlethic Club</v>
      </c>
      <c r="Q785" s="85">
        <f ca="1">F785+Q762</f>
        <v>0</v>
      </c>
      <c r="R785" s="6">
        <f t="shared" ref="R785:R804" ca="1" si="555">G785+R762</f>
        <v>0</v>
      </c>
      <c r="S785" s="6">
        <f t="shared" ref="S785:S804" ca="1" si="556">H785+S762</f>
        <v>0</v>
      </c>
      <c r="T785" s="6">
        <f t="shared" ref="T785:T804" ca="1" si="557">I785+T762</f>
        <v>0</v>
      </c>
      <c r="U785" s="6">
        <f t="shared" ref="U785:U804" ca="1" si="558">J785+U762</f>
        <v>0</v>
      </c>
      <c r="V785" s="6">
        <f t="shared" ref="V785:V804" ca="1" si="559">K785+V762</f>
        <v>0</v>
      </c>
      <c r="W785" s="6">
        <f t="shared" ref="W785:W804" ca="1" si="560">L785+W762</f>
        <v>0</v>
      </c>
      <c r="X785" s="8">
        <f t="shared" ref="X785:X804" ca="1" si="561">M785+X762</f>
        <v>0</v>
      </c>
      <c r="Y785" s="8">
        <f t="shared" ref="Y785:Y804" ca="1" si="562">N785+Y762</f>
        <v>0</v>
      </c>
      <c r="Z785" s="61">
        <f ca="1">MATCH(P785,AC785:AC804,0)</f>
        <v>1</v>
      </c>
      <c r="AB785">
        <v>1</v>
      </c>
      <c r="AC785" s="81" t="str">
        <f ca="1">INDEX(P785:P804,MATCH(LARGE(Y785:Y804,AB785),Y785:Y804,0))</f>
        <v>Atlethic Club</v>
      </c>
      <c r="AD785" s="85">
        <f ca="1">LOOKUP(AC785,P785:P804,Q785:Q804)</f>
        <v>0</v>
      </c>
      <c r="AE785" s="6">
        <f ca="1">LOOKUP(AC785,P785:P804,R785:R804)</f>
        <v>0</v>
      </c>
      <c r="AF785" s="6">
        <f ca="1">LOOKUP(AC785,P785:P804,S785:S804)</f>
        <v>0</v>
      </c>
      <c r="AG785" s="6">
        <f ca="1">LOOKUP(AC785,P785:P804,T785:T804)</f>
        <v>0</v>
      </c>
      <c r="AH785" s="6">
        <f ca="1">LOOKUP(AC785,P785:P804,U785:U804)</f>
        <v>0</v>
      </c>
      <c r="AI785" s="6">
        <f ca="1">LOOKUP(AC785,P785:P804,V785:V804)</f>
        <v>0</v>
      </c>
      <c r="AJ785" s="6">
        <f ca="1">LOOKUP(AC785,P785:P804,W785:W804)</f>
        <v>0</v>
      </c>
      <c r="AK785" s="8">
        <f ca="1">LOOKUP(AC785,P785:P804,X785:X804)</f>
        <v>0</v>
      </c>
      <c r="AL785" s="8">
        <f ca="1">LOOKUP(AC785,P785:P804,Y785:Y804)</f>
        <v>0</v>
      </c>
    </row>
    <row r="786" spans="5:38" x14ac:dyDescent="0.25">
      <c r="E786" s="81" t="str">
        <f t="shared" ref="E786:E804" si="563">E763</f>
        <v>Atlético Madrid</v>
      </c>
      <c r="F786" s="85">
        <f ca="1">SUMIF(INDIRECT(F784),'1-Configuracion'!E786,INDIRECT(G784))+SUMIF(INDIRECT(H784),'1-Configuracion'!E786,INDIRECT(I784))</f>
        <v>0</v>
      </c>
      <c r="G786" s="6">
        <f ca="1">SUMIF(INDIRECT(F784),'1-Configuracion'!E786,INDIRECT(J784))+SUMIF(INDIRECT(H784),'1-Configuracion'!E786,INDIRECT(J784))</f>
        <v>0</v>
      </c>
      <c r="H786" s="6">
        <f t="shared" ref="H786:H804" ca="1" si="564">IF(G786&gt;0,IF(F786=3,1,0),0)</f>
        <v>0</v>
      </c>
      <c r="I786" s="6">
        <f t="shared" ref="I786:I804" ca="1" si="565">IF(G786&gt;0,IF(F786=1,1,0),0)</f>
        <v>0</v>
      </c>
      <c r="J786" s="6">
        <f t="shared" ref="J786:J804" ca="1" si="566">IF(G786&gt;0,IF(F786=0,1,0),0)</f>
        <v>0</v>
      </c>
      <c r="K786" s="6">
        <f ca="1">SUMIF(INDIRECT(F784),'1-Configuracion'!E786,INDIRECT(K784))+SUMIF(INDIRECT(H784),'1-Configuracion'!E786,INDIRECT(L784))</f>
        <v>0</v>
      </c>
      <c r="L786" s="6">
        <f ca="1">SUMIF(INDIRECT(F784),'1-Configuracion'!E786,INDIRECT(L784))+SUMIF(INDIRECT(H784),'1-Configuracion'!E786,INDIRECT(K784))</f>
        <v>0</v>
      </c>
      <c r="M786" s="100">
        <f t="shared" ref="M786:M804" ca="1" si="567">K786-L786</f>
        <v>0</v>
      </c>
      <c r="N786" s="56">
        <f t="shared" ref="N786:N804" ca="1" si="568">F786*1000+M786*100+K786</f>
        <v>0</v>
      </c>
      <c r="P786" s="81" t="str">
        <f t="shared" ref="P786:P804" si="569">E786</f>
        <v>Atlético Madrid</v>
      </c>
      <c r="Q786" s="85">
        <f t="shared" ref="Q786:Q804" ca="1" si="570">F786+Q763</f>
        <v>0</v>
      </c>
      <c r="R786" s="6">
        <f t="shared" ca="1" si="555"/>
        <v>0</v>
      </c>
      <c r="S786" s="6">
        <f t="shared" ca="1" si="556"/>
        <v>0</v>
      </c>
      <c r="T786" s="6">
        <f t="shared" ca="1" si="557"/>
        <v>0</v>
      </c>
      <c r="U786" s="6">
        <f t="shared" ca="1" si="558"/>
        <v>0</v>
      </c>
      <c r="V786" s="6">
        <f t="shared" ca="1" si="559"/>
        <v>0</v>
      </c>
      <c r="W786" s="6">
        <f t="shared" ca="1" si="560"/>
        <v>0</v>
      </c>
      <c r="X786" s="8">
        <f t="shared" ca="1" si="561"/>
        <v>0</v>
      </c>
      <c r="Y786" s="8">
        <f t="shared" ca="1" si="562"/>
        <v>0</v>
      </c>
      <c r="Z786" s="61" t="e">
        <f ca="1">MATCH(P786,AC785:AC804,0)</f>
        <v>#N/A</v>
      </c>
      <c r="AB786">
        <v>2</v>
      </c>
      <c r="AC786" s="81" t="str">
        <f ca="1">INDEX(P785:P804,MATCH(LARGE(Y785:Y804,AB786),Y785:Y804,0))</f>
        <v>Atlethic Club</v>
      </c>
      <c r="AD786" s="85">
        <f ca="1">LOOKUP(AC786,P785:P804,Q785:Q804)</f>
        <v>0</v>
      </c>
      <c r="AE786" s="6">
        <f ca="1">LOOKUP(AC786,P785:P804,R785:R804)</f>
        <v>0</v>
      </c>
      <c r="AF786" s="6">
        <f ca="1">LOOKUP(AC786,P785:P804,S785:S804)</f>
        <v>0</v>
      </c>
      <c r="AG786" s="6">
        <f ca="1">LOOKUP(AC786,P785:P804,T785:T804)</f>
        <v>0</v>
      </c>
      <c r="AH786" s="6">
        <f ca="1">LOOKUP(AC786,P785:P804,U785:U804)</f>
        <v>0</v>
      </c>
      <c r="AI786" s="6">
        <f ca="1">LOOKUP(AC786,P785:P804,V785:V804)</f>
        <v>0</v>
      </c>
      <c r="AJ786" s="6">
        <f ca="1">LOOKUP(AC786,P785:P804,W785:W804)</f>
        <v>0</v>
      </c>
      <c r="AK786" s="8">
        <f ca="1">LOOKUP(AC786,P785:P804,X785:X804)</f>
        <v>0</v>
      </c>
      <c r="AL786" s="8">
        <f ca="1">LOOKUP(AC786,P785:P804,Y785:Y804)</f>
        <v>0</v>
      </c>
    </row>
    <row r="787" spans="5:38" x14ac:dyDescent="0.25">
      <c r="E787" s="81" t="str">
        <f t="shared" si="563"/>
        <v>C.A. Osasuna</v>
      </c>
      <c r="F787" s="85">
        <f ca="1">SUMIF(INDIRECT(F784),'1-Configuracion'!E787,INDIRECT(G784))+SUMIF(INDIRECT(H784),'1-Configuracion'!E787,INDIRECT(I784))</f>
        <v>0</v>
      </c>
      <c r="G787" s="6">
        <f ca="1">SUMIF(INDIRECT(F784),'1-Configuracion'!E787,INDIRECT(J784))+SUMIF(INDIRECT(H784),'1-Configuracion'!E787,INDIRECT(J784))</f>
        <v>0</v>
      </c>
      <c r="H787" s="6">
        <f t="shared" ca="1" si="564"/>
        <v>0</v>
      </c>
      <c r="I787" s="6">
        <f t="shared" ca="1" si="565"/>
        <v>0</v>
      </c>
      <c r="J787" s="6">
        <f t="shared" ca="1" si="566"/>
        <v>0</v>
      </c>
      <c r="K787" s="6">
        <f ca="1">SUMIF(INDIRECT(F784),'1-Configuracion'!E787,INDIRECT(K784))+SUMIF(INDIRECT(H784),'1-Configuracion'!E787,INDIRECT(L784))</f>
        <v>0</v>
      </c>
      <c r="L787" s="6">
        <f ca="1">SUMIF(INDIRECT(F784),'1-Configuracion'!E787,INDIRECT(L784))+SUMIF(INDIRECT(H784),'1-Configuracion'!E787,INDIRECT(K784))</f>
        <v>0</v>
      </c>
      <c r="M787" s="100">
        <f t="shared" ca="1" si="567"/>
        <v>0</v>
      </c>
      <c r="N787" s="56">
        <f t="shared" ca="1" si="568"/>
        <v>0</v>
      </c>
      <c r="P787" s="81" t="str">
        <f t="shared" si="569"/>
        <v>C.A. Osasuna</v>
      </c>
      <c r="Q787" s="85">
        <f t="shared" ca="1" si="570"/>
        <v>0</v>
      </c>
      <c r="R787" s="6">
        <f t="shared" ca="1" si="555"/>
        <v>0</v>
      </c>
      <c r="S787" s="6">
        <f t="shared" ca="1" si="556"/>
        <v>0</v>
      </c>
      <c r="T787" s="6">
        <f t="shared" ca="1" si="557"/>
        <v>0</v>
      </c>
      <c r="U787" s="6">
        <f t="shared" ca="1" si="558"/>
        <v>0</v>
      </c>
      <c r="V787" s="6">
        <f t="shared" ca="1" si="559"/>
        <v>0</v>
      </c>
      <c r="W787" s="6">
        <f t="shared" ca="1" si="560"/>
        <v>0</v>
      </c>
      <c r="X787" s="8">
        <f t="shared" ca="1" si="561"/>
        <v>0</v>
      </c>
      <c r="Y787" s="8">
        <f t="shared" ca="1" si="562"/>
        <v>0</v>
      </c>
      <c r="Z787" s="61" t="e">
        <f ca="1">MATCH(P787,AC785:AC804,0)</f>
        <v>#N/A</v>
      </c>
      <c r="AB787">
        <v>3</v>
      </c>
      <c r="AC787" s="81" t="str">
        <f ca="1">INDEX(P785:P804,MATCH(LARGE(Y785:Y804,AB787),Y785:Y804,0))</f>
        <v>Atlethic Club</v>
      </c>
      <c r="AD787" s="85">
        <f ca="1">LOOKUP(AC787,P785:P804,Q785:Q804)</f>
        <v>0</v>
      </c>
      <c r="AE787" s="6">
        <f ca="1">LOOKUP(AC787,P785:P804,R785:R804)</f>
        <v>0</v>
      </c>
      <c r="AF787" s="6">
        <f ca="1">LOOKUP(AC787,P785:P804,S785:S804)</f>
        <v>0</v>
      </c>
      <c r="AG787" s="6">
        <f ca="1">LOOKUP(AC787,P785:P804,T785:T804)</f>
        <v>0</v>
      </c>
      <c r="AH787" s="6">
        <f ca="1">LOOKUP(AC787,P785:P804,U785:U804)</f>
        <v>0</v>
      </c>
      <c r="AI787" s="6">
        <f ca="1">LOOKUP(AC787,P785:P804,V785:V804)</f>
        <v>0</v>
      </c>
      <c r="AJ787" s="6">
        <f ca="1">LOOKUP(AC787,P785:P804,W785:W804)</f>
        <v>0</v>
      </c>
      <c r="AK787" s="8">
        <f ca="1">LOOKUP(AC787,P785:P804,X785:X804)</f>
        <v>0</v>
      </c>
      <c r="AL787" s="8">
        <f ca="1">LOOKUP(AC787,P785:P804,Y785:Y804)</f>
        <v>0</v>
      </c>
    </row>
    <row r="788" spans="5:38" x14ac:dyDescent="0.25">
      <c r="E788" s="81" t="str">
        <f t="shared" si="563"/>
        <v>Celta de Vigo</v>
      </c>
      <c r="F788" s="85">
        <f ca="1">SUMIF(INDIRECT(F784),'1-Configuracion'!E788,INDIRECT(G784))+SUMIF(INDIRECT(H784),'1-Configuracion'!E788,INDIRECT(I784))</f>
        <v>0</v>
      </c>
      <c r="G788" s="6">
        <f ca="1">SUMIF(INDIRECT(F784),'1-Configuracion'!E788,INDIRECT(J784))+SUMIF(INDIRECT(H784),'1-Configuracion'!E788,INDIRECT(J784))</f>
        <v>0</v>
      </c>
      <c r="H788" s="6">
        <f t="shared" ca="1" si="564"/>
        <v>0</v>
      </c>
      <c r="I788" s="6">
        <f t="shared" ca="1" si="565"/>
        <v>0</v>
      </c>
      <c r="J788" s="6">
        <f t="shared" ca="1" si="566"/>
        <v>0</v>
      </c>
      <c r="K788" s="6">
        <f ca="1">SUMIF(INDIRECT(F784),'1-Configuracion'!E788,INDIRECT(K784))+SUMIF(INDIRECT(H784),'1-Configuracion'!E788,INDIRECT(L784))</f>
        <v>0</v>
      </c>
      <c r="L788" s="6">
        <f ca="1">SUMIF(INDIRECT(F784),'1-Configuracion'!E788,INDIRECT(L784))+SUMIF(INDIRECT(H784),'1-Configuracion'!E788,INDIRECT(K784))</f>
        <v>0</v>
      </c>
      <c r="M788" s="100">
        <f t="shared" ca="1" si="567"/>
        <v>0</v>
      </c>
      <c r="N788" s="56">
        <f t="shared" ca="1" si="568"/>
        <v>0</v>
      </c>
      <c r="P788" s="81" t="str">
        <f t="shared" si="569"/>
        <v>Celta de Vigo</v>
      </c>
      <c r="Q788" s="85">
        <f t="shared" ca="1" si="570"/>
        <v>0</v>
      </c>
      <c r="R788" s="6">
        <f t="shared" ca="1" si="555"/>
        <v>0</v>
      </c>
      <c r="S788" s="6">
        <f t="shared" ca="1" si="556"/>
        <v>0</v>
      </c>
      <c r="T788" s="6">
        <f t="shared" ca="1" si="557"/>
        <v>0</v>
      </c>
      <c r="U788" s="6">
        <f t="shared" ca="1" si="558"/>
        <v>0</v>
      </c>
      <c r="V788" s="6">
        <f t="shared" ca="1" si="559"/>
        <v>0</v>
      </c>
      <c r="W788" s="6">
        <f t="shared" ca="1" si="560"/>
        <v>0</v>
      </c>
      <c r="X788" s="8">
        <f t="shared" ca="1" si="561"/>
        <v>0</v>
      </c>
      <c r="Y788" s="8">
        <f t="shared" ca="1" si="562"/>
        <v>0</v>
      </c>
      <c r="Z788" s="61" t="e">
        <f ca="1">MATCH(P788,AC785:AC804,0)</f>
        <v>#N/A</v>
      </c>
      <c r="AB788">
        <v>4</v>
      </c>
      <c r="AC788" s="81" t="str">
        <f ca="1">INDEX(P785:P804,MATCH(LARGE(Y785:Y804,AB788),Y785:Y804,0))</f>
        <v>Atlethic Club</v>
      </c>
      <c r="AD788" s="85">
        <f ca="1">LOOKUP(AC788,P785:P804,Q785:Q804)</f>
        <v>0</v>
      </c>
      <c r="AE788" s="6">
        <f ca="1">LOOKUP(AC788,P785:P804,R785:R804)</f>
        <v>0</v>
      </c>
      <c r="AF788" s="6">
        <f ca="1">LOOKUP(AC788,P785:P804,S785:S804)</f>
        <v>0</v>
      </c>
      <c r="AG788" s="6">
        <f ca="1">LOOKUP(AC788,P785:P804,T785:T804)</f>
        <v>0</v>
      </c>
      <c r="AH788" s="6">
        <f ca="1">LOOKUP(AC788,P785:P804,U785:U804)</f>
        <v>0</v>
      </c>
      <c r="AI788" s="6">
        <f ca="1">LOOKUP(AC788,P785:P804,V785:V804)</f>
        <v>0</v>
      </c>
      <c r="AJ788" s="6">
        <f ca="1">LOOKUP(AC788,P785:P804,W785:W804)</f>
        <v>0</v>
      </c>
      <c r="AK788" s="8">
        <f ca="1">LOOKUP(AC788,P785:P804,X785:X804)</f>
        <v>0</v>
      </c>
      <c r="AL788" s="8">
        <f ca="1">LOOKUP(AC788,P785:P804,Y785:Y804)</f>
        <v>0</v>
      </c>
    </row>
    <row r="789" spans="5:38" x14ac:dyDescent="0.25">
      <c r="E789" s="81" t="str">
        <f t="shared" si="563"/>
        <v>Deportivo de la Coruña</v>
      </c>
      <c r="F789" s="85">
        <f ca="1">SUMIF(INDIRECT(F784),'1-Configuracion'!E789,INDIRECT(G784))+SUMIF(INDIRECT(H784),'1-Configuracion'!E789,INDIRECT(I784))</f>
        <v>0</v>
      </c>
      <c r="G789" s="6">
        <f ca="1">SUMIF(INDIRECT(F784),'1-Configuracion'!E789,INDIRECT(J784))+SUMIF(INDIRECT(H784),'1-Configuracion'!E789,INDIRECT(J784))</f>
        <v>0</v>
      </c>
      <c r="H789" s="6">
        <f t="shared" ca="1" si="564"/>
        <v>0</v>
      </c>
      <c r="I789" s="6">
        <f t="shared" ca="1" si="565"/>
        <v>0</v>
      </c>
      <c r="J789" s="6">
        <f t="shared" ca="1" si="566"/>
        <v>0</v>
      </c>
      <c r="K789" s="6">
        <f ca="1">SUMIF(INDIRECT(F784),'1-Configuracion'!E789,INDIRECT(K784))+SUMIF(INDIRECT(H784),'1-Configuracion'!E789,INDIRECT(L784))</f>
        <v>0</v>
      </c>
      <c r="L789" s="6">
        <f ca="1">SUMIF(INDIRECT(F784),'1-Configuracion'!E789,INDIRECT(L784))+SUMIF(INDIRECT(H784),'1-Configuracion'!E789,INDIRECT(K784))</f>
        <v>0</v>
      </c>
      <c r="M789" s="100">
        <f t="shared" ca="1" si="567"/>
        <v>0</v>
      </c>
      <c r="N789" s="56">
        <f t="shared" ca="1" si="568"/>
        <v>0</v>
      </c>
      <c r="P789" s="81" t="str">
        <f t="shared" si="569"/>
        <v>Deportivo de la Coruña</v>
      </c>
      <c r="Q789" s="85">
        <f t="shared" ca="1" si="570"/>
        <v>0</v>
      </c>
      <c r="R789" s="6">
        <f t="shared" ca="1" si="555"/>
        <v>0</v>
      </c>
      <c r="S789" s="6">
        <f t="shared" ca="1" si="556"/>
        <v>0</v>
      </c>
      <c r="T789" s="6">
        <f t="shared" ca="1" si="557"/>
        <v>0</v>
      </c>
      <c r="U789" s="6">
        <f t="shared" ca="1" si="558"/>
        <v>0</v>
      </c>
      <c r="V789" s="6">
        <f t="shared" ca="1" si="559"/>
        <v>0</v>
      </c>
      <c r="W789" s="6">
        <f t="shared" ca="1" si="560"/>
        <v>0</v>
      </c>
      <c r="X789" s="8">
        <f t="shared" ca="1" si="561"/>
        <v>0</v>
      </c>
      <c r="Y789" s="8">
        <f t="shared" ca="1" si="562"/>
        <v>0</v>
      </c>
      <c r="Z789" s="61" t="e">
        <f ca="1">MATCH(P789,AC785:AC804,0)</f>
        <v>#N/A</v>
      </c>
      <c r="AB789">
        <v>5</v>
      </c>
      <c r="AC789" s="81" t="str">
        <f ca="1">INDEX(P785:P804,MATCH(LARGE(Y785:Y804,AB789),Y785:Y804,0))</f>
        <v>Atlethic Club</v>
      </c>
      <c r="AD789" s="85">
        <f ca="1">LOOKUP(AC789,P785:P804,Q785:Q804)</f>
        <v>0</v>
      </c>
      <c r="AE789" s="6">
        <f ca="1">LOOKUP(AC789,P785:P804,R785:R804)</f>
        <v>0</v>
      </c>
      <c r="AF789" s="6">
        <f ca="1">LOOKUP(AC789,P785:P804,S785:S804)</f>
        <v>0</v>
      </c>
      <c r="AG789" s="6">
        <f ca="1">LOOKUP(AC789,P785:P804,T785:T804)</f>
        <v>0</v>
      </c>
      <c r="AH789" s="6">
        <f ca="1">LOOKUP(AC789,P785:P804,U785:U804)</f>
        <v>0</v>
      </c>
      <c r="AI789" s="6">
        <f ca="1">LOOKUP(AC789,P785:P804,V785:V804)</f>
        <v>0</v>
      </c>
      <c r="AJ789" s="6">
        <f ca="1">LOOKUP(AC789,P785:P804,W785:W804)</f>
        <v>0</v>
      </c>
      <c r="AK789" s="8">
        <f ca="1">LOOKUP(AC789,P785:P804,X785:X804)</f>
        <v>0</v>
      </c>
      <c r="AL789" s="8">
        <f ca="1">LOOKUP(AC789,P785:P804,Y785:Y804)</f>
        <v>0</v>
      </c>
    </row>
    <row r="790" spans="5:38" x14ac:dyDescent="0.25">
      <c r="E790" s="81" t="str">
        <f t="shared" si="563"/>
        <v>F.C. Barcelona</v>
      </c>
      <c r="F790" s="85">
        <f ca="1">SUMIF(INDIRECT(F784),'1-Configuracion'!E790,INDIRECT(G784))+SUMIF(INDIRECT(H784),'1-Configuracion'!E790,INDIRECT(I784))</f>
        <v>0</v>
      </c>
      <c r="G790" s="6">
        <f ca="1">SUMIF(INDIRECT(F784),'1-Configuracion'!E790,INDIRECT(J784))+SUMIF(INDIRECT(H784),'1-Configuracion'!E790,INDIRECT(J784))</f>
        <v>0</v>
      </c>
      <c r="H790" s="6">
        <f t="shared" ca="1" si="564"/>
        <v>0</v>
      </c>
      <c r="I790" s="6">
        <f t="shared" ca="1" si="565"/>
        <v>0</v>
      </c>
      <c r="J790" s="6">
        <f t="shared" ca="1" si="566"/>
        <v>0</v>
      </c>
      <c r="K790" s="6">
        <f ca="1">SUMIF(INDIRECT(F784),'1-Configuracion'!E790,INDIRECT(K784))+SUMIF(INDIRECT(H784),'1-Configuracion'!E790,INDIRECT(L784))</f>
        <v>0</v>
      </c>
      <c r="L790" s="6">
        <f ca="1">SUMIF(INDIRECT(F784),'1-Configuracion'!E790,INDIRECT(L784))+SUMIF(INDIRECT(H784),'1-Configuracion'!E790,INDIRECT(K784))</f>
        <v>0</v>
      </c>
      <c r="M790" s="100">
        <f t="shared" ca="1" si="567"/>
        <v>0</v>
      </c>
      <c r="N790" s="56">
        <f t="shared" ca="1" si="568"/>
        <v>0</v>
      </c>
      <c r="P790" s="81" t="str">
        <f t="shared" si="569"/>
        <v>F.C. Barcelona</v>
      </c>
      <c r="Q790" s="85">
        <f t="shared" ca="1" si="570"/>
        <v>0</v>
      </c>
      <c r="R790" s="6">
        <f t="shared" ca="1" si="555"/>
        <v>0</v>
      </c>
      <c r="S790" s="6">
        <f t="shared" ca="1" si="556"/>
        <v>0</v>
      </c>
      <c r="T790" s="6">
        <f t="shared" ca="1" si="557"/>
        <v>0</v>
      </c>
      <c r="U790" s="6">
        <f t="shared" ca="1" si="558"/>
        <v>0</v>
      </c>
      <c r="V790" s="6">
        <f t="shared" ca="1" si="559"/>
        <v>0</v>
      </c>
      <c r="W790" s="6">
        <f t="shared" ca="1" si="560"/>
        <v>0</v>
      </c>
      <c r="X790" s="8">
        <f t="shared" ca="1" si="561"/>
        <v>0</v>
      </c>
      <c r="Y790" s="8">
        <f t="shared" ca="1" si="562"/>
        <v>0</v>
      </c>
      <c r="Z790" s="61" t="e">
        <f ca="1">MATCH(P790,AC785:AC804,0)</f>
        <v>#N/A</v>
      </c>
      <c r="AB790">
        <v>6</v>
      </c>
      <c r="AC790" s="81" t="str">
        <f ca="1">INDEX(P785:P804,MATCH(LARGE(Y785:Y804,AB790),Y785:Y804,0))</f>
        <v>Atlethic Club</v>
      </c>
      <c r="AD790" s="85">
        <f ca="1">LOOKUP(AC790,P785:P804,Q785:Q804)</f>
        <v>0</v>
      </c>
      <c r="AE790" s="6">
        <f ca="1">LOOKUP(AC790,P785:P804,R785:R804)</f>
        <v>0</v>
      </c>
      <c r="AF790" s="6">
        <f ca="1">LOOKUP(AC790,P785:P804,S785:S804)</f>
        <v>0</v>
      </c>
      <c r="AG790" s="6">
        <f ca="1">LOOKUP(AC790,P785:P804,T785:T804)</f>
        <v>0</v>
      </c>
      <c r="AH790" s="6">
        <f ca="1">LOOKUP(AC790,P785:P804,U785:U804)</f>
        <v>0</v>
      </c>
      <c r="AI790" s="6">
        <f ca="1">LOOKUP(AC790,P785:P804,V785:V804)</f>
        <v>0</v>
      </c>
      <c r="AJ790" s="6">
        <f ca="1">LOOKUP(AC790,P785:P804,W785:W804)</f>
        <v>0</v>
      </c>
      <c r="AK790" s="8">
        <f ca="1">LOOKUP(AC790,P785:P804,X785:X804)</f>
        <v>0</v>
      </c>
      <c r="AL790" s="8">
        <f ca="1">LOOKUP(AC790,P785:P804,Y785:Y804)</f>
        <v>0</v>
      </c>
    </row>
    <row r="791" spans="5:38" x14ac:dyDescent="0.25">
      <c r="E791" s="81" t="str">
        <f t="shared" si="563"/>
        <v>Getafe C.F.</v>
      </c>
      <c r="F791" s="85">
        <f ca="1">SUMIF(INDIRECT(F784),'1-Configuracion'!E791,INDIRECT(G784))+SUMIF(INDIRECT(H784),'1-Configuracion'!E791,INDIRECT(I784))</f>
        <v>0</v>
      </c>
      <c r="G791" s="6">
        <f ca="1">SUMIF(INDIRECT(F784),'1-Configuracion'!E791,INDIRECT(J784))+SUMIF(INDIRECT(H784),'1-Configuracion'!E791,INDIRECT(J784))</f>
        <v>0</v>
      </c>
      <c r="H791" s="6">
        <f t="shared" ca="1" si="564"/>
        <v>0</v>
      </c>
      <c r="I791" s="6">
        <f t="shared" ca="1" si="565"/>
        <v>0</v>
      </c>
      <c r="J791" s="6">
        <f t="shared" ca="1" si="566"/>
        <v>0</v>
      </c>
      <c r="K791" s="6">
        <f ca="1">SUMIF(INDIRECT(F784),'1-Configuracion'!E791,INDIRECT(K784))+SUMIF(INDIRECT(H784),'1-Configuracion'!E791,INDIRECT(L784))</f>
        <v>0</v>
      </c>
      <c r="L791" s="6">
        <f ca="1">SUMIF(INDIRECT(F784),'1-Configuracion'!E791,INDIRECT(L784))+SUMIF(INDIRECT(H784),'1-Configuracion'!E791,INDIRECT(K784))</f>
        <v>0</v>
      </c>
      <c r="M791" s="100">
        <f t="shared" ca="1" si="567"/>
        <v>0</v>
      </c>
      <c r="N791" s="56">
        <f t="shared" ca="1" si="568"/>
        <v>0</v>
      </c>
      <c r="P791" s="81" t="str">
        <f t="shared" si="569"/>
        <v>Getafe C.F.</v>
      </c>
      <c r="Q791" s="85">
        <f t="shared" ca="1" si="570"/>
        <v>0</v>
      </c>
      <c r="R791" s="6">
        <f t="shared" ca="1" si="555"/>
        <v>0</v>
      </c>
      <c r="S791" s="6">
        <f t="shared" ca="1" si="556"/>
        <v>0</v>
      </c>
      <c r="T791" s="6">
        <f t="shared" ca="1" si="557"/>
        <v>0</v>
      </c>
      <c r="U791" s="6">
        <f t="shared" ca="1" si="558"/>
        <v>0</v>
      </c>
      <c r="V791" s="6">
        <f t="shared" ca="1" si="559"/>
        <v>0</v>
      </c>
      <c r="W791" s="6">
        <f t="shared" ca="1" si="560"/>
        <v>0</v>
      </c>
      <c r="X791" s="8">
        <f t="shared" ca="1" si="561"/>
        <v>0</v>
      </c>
      <c r="Y791" s="8">
        <f t="shared" ca="1" si="562"/>
        <v>0</v>
      </c>
      <c r="Z791" s="61" t="e">
        <f ca="1">MATCH(P791,AC785:AC804,0)</f>
        <v>#N/A</v>
      </c>
      <c r="AB791">
        <v>7</v>
      </c>
      <c r="AC791" s="81" t="str">
        <f ca="1">INDEX(P785:P804,MATCH(LARGE(Y785:Y804,AB791),Y785:Y804,0))</f>
        <v>Atlethic Club</v>
      </c>
      <c r="AD791" s="85">
        <f ca="1">LOOKUP(AC791,P785:P804,Q785:Q804)</f>
        <v>0</v>
      </c>
      <c r="AE791" s="6">
        <f ca="1">LOOKUP(AC791,P785:P804,R785:R804)</f>
        <v>0</v>
      </c>
      <c r="AF791" s="6">
        <f ca="1">LOOKUP(AC791,P785:P804,S785:S804)</f>
        <v>0</v>
      </c>
      <c r="AG791" s="6">
        <f ca="1">LOOKUP(AC791,P785:P804,T785:T804)</f>
        <v>0</v>
      </c>
      <c r="AH791" s="6">
        <f ca="1">LOOKUP(AC791,P785:P804,U785:U804)</f>
        <v>0</v>
      </c>
      <c r="AI791" s="6">
        <f ca="1">LOOKUP(AC791,P785:P804,V785:V804)</f>
        <v>0</v>
      </c>
      <c r="AJ791" s="6">
        <f ca="1">LOOKUP(AC791,P785:P804,W785:W804)</f>
        <v>0</v>
      </c>
      <c r="AK791" s="8">
        <f ca="1">LOOKUP(AC791,P785:P804,X785:X804)</f>
        <v>0</v>
      </c>
      <c r="AL791" s="8">
        <f ca="1">LOOKUP(AC791,P785:P804,Y785:Y804)</f>
        <v>0</v>
      </c>
    </row>
    <row r="792" spans="5:38" x14ac:dyDescent="0.25">
      <c r="E792" s="81" t="str">
        <f t="shared" si="563"/>
        <v>Granada C.F.</v>
      </c>
      <c r="F792" s="85">
        <f ca="1">SUMIF(INDIRECT(F784),'1-Configuracion'!E792,INDIRECT(G784))+SUMIF(INDIRECT(H784),'1-Configuracion'!E792,INDIRECT(I784))</f>
        <v>0</v>
      </c>
      <c r="G792" s="6">
        <f ca="1">SUMIF(INDIRECT(F784),'1-Configuracion'!E792,INDIRECT(J784))+SUMIF(INDIRECT(H784),'1-Configuracion'!E792,INDIRECT(J784))</f>
        <v>0</v>
      </c>
      <c r="H792" s="6">
        <f t="shared" ca="1" si="564"/>
        <v>0</v>
      </c>
      <c r="I792" s="6">
        <f t="shared" ca="1" si="565"/>
        <v>0</v>
      </c>
      <c r="J792" s="6">
        <f t="shared" ca="1" si="566"/>
        <v>0</v>
      </c>
      <c r="K792" s="6">
        <f ca="1">SUMIF(INDIRECT(F784),'1-Configuracion'!E792,INDIRECT(K784))+SUMIF(INDIRECT(H784),'1-Configuracion'!E792,INDIRECT(L784))</f>
        <v>0</v>
      </c>
      <c r="L792" s="6">
        <f ca="1">SUMIF(INDIRECT(F784),'1-Configuracion'!E792,INDIRECT(L784))+SUMIF(INDIRECT(H784),'1-Configuracion'!E792,INDIRECT(K784))</f>
        <v>0</v>
      </c>
      <c r="M792" s="100">
        <f t="shared" ca="1" si="567"/>
        <v>0</v>
      </c>
      <c r="N792" s="56">
        <f t="shared" ca="1" si="568"/>
        <v>0</v>
      </c>
      <c r="P792" s="81" t="str">
        <f t="shared" si="569"/>
        <v>Granada C.F.</v>
      </c>
      <c r="Q792" s="85">
        <f t="shared" ca="1" si="570"/>
        <v>0</v>
      </c>
      <c r="R792" s="6">
        <f t="shared" ca="1" si="555"/>
        <v>0</v>
      </c>
      <c r="S792" s="6">
        <f t="shared" ca="1" si="556"/>
        <v>0</v>
      </c>
      <c r="T792" s="6">
        <f t="shared" ca="1" si="557"/>
        <v>0</v>
      </c>
      <c r="U792" s="6">
        <f t="shared" ca="1" si="558"/>
        <v>0</v>
      </c>
      <c r="V792" s="6">
        <f t="shared" ca="1" si="559"/>
        <v>0</v>
      </c>
      <c r="W792" s="6">
        <f t="shared" ca="1" si="560"/>
        <v>0</v>
      </c>
      <c r="X792" s="8">
        <f t="shared" ca="1" si="561"/>
        <v>0</v>
      </c>
      <c r="Y792" s="8">
        <f t="shared" ca="1" si="562"/>
        <v>0</v>
      </c>
      <c r="Z792" s="61" t="e">
        <f ca="1">MATCH(P792,AC785:AC804,0)</f>
        <v>#N/A</v>
      </c>
      <c r="AB792">
        <v>8</v>
      </c>
      <c r="AC792" s="81" t="str">
        <f ca="1">INDEX(P785:P804,MATCH(LARGE(Y785:Y804,AB792),Y785:Y804,0))</f>
        <v>Atlethic Club</v>
      </c>
      <c r="AD792" s="85">
        <f ca="1">LOOKUP(AC792,P785:P804,Q785:Q804)</f>
        <v>0</v>
      </c>
      <c r="AE792" s="6">
        <f ca="1">LOOKUP(AC792,P785:P804,R785:R804)</f>
        <v>0</v>
      </c>
      <c r="AF792" s="6">
        <f ca="1">LOOKUP(AC792,P785:P804,S785:S804)</f>
        <v>0</v>
      </c>
      <c r="AG792" s="6">
        <f ca="1">LOOKUP(AC792,P785:P804,T785:T804)</f>
        <v>0</v>
      </c>
      <c r="AH792" s="6">
        <f ca="1">LOOKUP(AC792,P785:P804,U785:U804)</f>
        <v>0</v>
      </c>
      <c r="AI792" s="6">
        <f ca="1">LOOKUP(AC792,P785:P804,V785:V804)</f>
        <v>0</v>
      </c>
      <c r="AJ792" s="6">
        <f ca="1">LOOKUP(AC792,P785:P804,W785:W804)</f>
        <v>0</v>
      </c>
      <c r="AK792" s="8">
        <f ca="1">LOOKUP(AC792,P785:P804,X785:X804)</f>
        <v>0</v>
      </c>
      <c r="AL792" s="8">
        <f ca="1">LOOKUP(AC792,P785:P804,Y785:Y804)</f>
        <v>0</v>
      </c>
    </row>
    <row r="793" spans="5:38" x14ac:dyDescent="0.25">
      <c r="E793" s="81" t="str">
        <f t="shared" si="563"/>
        <v>Levante U.D.</v>
      </c>
      <c r="F793" s="85">
        <f ca="1">SUMIF(INDIRECT(F784),'1-Configuracion'!E793,INDIRECT(G784))+SUMIF(INDIRECT(H784),'1-Configuracion'!E793,INDIRECT(I784))</f>
        <v>0</v>
      </c>
      <c r="G793" s="6">
        <f ca="1">SUMIF(INDIRECT(F784),'1-Configuracion'!E793,INDIRECT(J784))+SUMIF(INDIRECT(H784),'1-Configuracion'!E793,INDIRECT(J784))</f>
        <v>0</v>
      </c>
      <c r="H793" s="6">
        <f t="shared" ca="1" si="564"/>
        <v>0</v>
      </c>
      <c r="I793" s="6">
        <f t="shared" ca="1" si="565"/>
        <v>0</v>
      </c>
      <c r="J793" s="6">
        <f t="shared" ca="1" si="566"/>
        <v>0</v>
      </c>
      <c r="K793" s="6">
        <f ca="1">SUMIF(INDIRECT(F784),'1-Configuracion'!E793,INDIRECT(K784))+SUMIF(INDIRECT(H784),'1-Configuracion'!E793,INDIRECT(L784))</f>
        <v>0</v>
      </c>
      <c r="L793" s="6">
        <f ca="1">SUMIF(INDIRECT(F784),'1-Configuracion'!E793,INDIRECT(L784))+SUMIF(INDIRECT(H784),'1-Configuracion'!E793,INDIRECT(K784))</f>
        <v>0</v>
      </c>
      <c r="M793" s="100">
        <f t="shared" ca="1" si="567"/>
        <v>0</v>
      </c>
      <c r="N793" s="56">
        <f t="shared" ca="1" si="568"/>
        <v>0</v>
      </c>
      <c r="P793" s="81" t="str">
        <f t="shared" si="569"/>
        <v>Levante U.D.</v>
      </c>
      <c r="Q793" s="85">
        <f t="shared" ca="1" si="570"/>
        <v>0</v>
      </c>
      <c r="R793" s="6">
        <f t="shared" ca="1" si="555"/>
        <v>0</v>
      </c>
      <c r="S793" s="6">
        <f t="shared" ca="1" si="556"/>
        <v>0</v>
      </c>
      <c r="T793" s="6">
        <f t="shared" ca="1" si="557"/>
        <v>0</v>
      </c>
      <c r="U793" s="6">
        <f t="shared" ca="1" si="558"/>
        <v>0</v>
      </c>
      <c r="V793" s="6">
        <f t="shared" ca="1" si="559"/>
        <v>0</v>
      </c>
      <c r="W793" s="6">
        <f t="shared" ca="1" si="560"/>
        <v>0</v>
      </c>
      <c r="X793" s="8">
        <f t="shared" ca="1" si="561"/>
        <v>0</v>
      </c>
      <c r="Y793" s="8">
        <f t="shared" ca="1" si="562"/>
        <v>0</v>
      </c>
      <c r="Z793" s="61" t="e">
        <f ca="1">MATCH(P793,AC785:AC804,0)</f>
        <v>#N/A</v>
      </c>
      <c r="AB793">
        <v>9</v>
      </c>
      <c r="AC793" s="81" t="str">
        <f ca="1">INDEX(P785:P804,MATCH(LARGE(Y785:Y804,AB793),Y785:Y804,0))</f>
        <v>Atlethic Club</v>
      </c>
      <c r="AD793" s="85">
        <f ca="1">LOOKUP(AC793,P785:P804,Q785:Q804)</f>
        <v>0</v>
      </c>
      <c r="AE793" s="6">
        <f ca="1">LOOKUP(AC793,P785:P804,R785:R804)</f>
        <v>0</v>
      </c>
      <c r="AF793" s="6">
        <f ca="1">LOOKUP(AC793,P785:P804,S785:S804)</f>
        <v>0</v>
      </c>
      <c r="AG793" s="6">
        <f ca="1">LOOKUP(AC793,P785:P804,T785:T804)</f>
        <v>0</v>
      </c>
      <c r="AH793" s="6">
        <f ca="1">LOOKUP(AC793,P785:P804,U785:U804)</f>
        <v>0</v>
      </c>
      <c r="AI793" s="6">
        <f ca="1">LOOKUP(AC793,P785:P804,V785:V804)</f>
        <v>0</v>
      </c>
      <c r="AJ793" s="6">
        <f ca="1">LOOKUP(AC793,P785:P804,W785:W804)</f>
        <v>0</v>
      </c>
      <c r="AK793" s="8">
        <f ca="1">LOOKUP(AC793,P785:P804,X785:X804)</f>
        <v>0</v>
      </c>
      <c r="AL793" s="8">
        <f ca="1">LOOKUP(AC793,P785:P804,Y785:Y804)</f>
        <v>0</v>
      </c>
    </row>
    <row r="794" spans="5:38" x14ac:dyDescent="0.25">
      <c r="E794" s="81" t="str">
        <f t="shared" si="563"/>
        <v>Málaga C.F.</v>
      </c>
      <c r="F794" s="85">
        <f ca="1">SUMIF(INDIRECT(F784),'1-Configuracion'!E794,INDIRECT(G784))+SUMIF(INDIRECT(H784),'1-Configuracion'!E794,INDIRECT(I784))</f>
        <v>0</v>
      </c>
      <c r="G794" s="6">
        <f ca="1">SUMIF(INDIRECT(F784),'1-Configuracion'!E794,INDIRECT(J784))+SUMIF(INDIRECT(H784),'1-Configuracion'!E794,INDIRECT(J784))</f>
        <v>0</v>
      </c>
      <c r="H794" s="6">
        <f t="shared" ca="1" si="564"/>
        <v>0</v>
      </c>
      <c r="I794" s="6">
        <f t="shared" ca="1" si="565"/>
        <v>0</v>
      </c>
      <c r="J794" s="6">
        <f t="shared" ca="1" si="566"/>
        <v>0</v>
      </c>
      <c r="K794" s="6">
        <f ca="1">SUMIF(INDIRECT(F784),'1-Configuracion'!E794,INDIRECT(K784))+SUMIF(INDIRECT(H784),'1-Configuracion'!E794,INDIRECT(L784))</f>
        <v>0</v>
      </c>
      <c r="L794" s="6">
        <f ca="1">SUMIF(INDIRECT(F784),'1-Configuracion'!E794,INDIRECT(L784))+SUMIF(INDIRECT(H784),'1-Configuracion'!E794,INDIRECT(K784))</f>
        <v>0</v>
      </c>
      <c r="M794" s="100">
        <f t="shared" ca="1" si="567"/>
        <v>0</v>
      </c>
      <c r="N794" s="56">
        <f t="shared" ca="1" si="568"/>
        <v>0</v>
      </c>
      <c r="P794" s="81" t="str">
        <f t="shared" si="569"/>
        <v>Málaga C.F.</v>
      </c>
      <c r="Q794" s="85">
        <f t="shared" ca="1" si="570"/>
        <v>0</v>
      </c>
      <c r="R794" s="6">
        <f t="shared" ca="1" si="555"/>
        <v>0</v>
      </c>
      <c r="S794" s="6">
        <f t="shared" ca="1" si="556"/>
        <v>0</v>
      </c>
      <c r="T794" s="6">
        <f t="shared" ca="1" si="557"/>
        <v>0</v>
      </c>
      <c r="U794" s="6">
        <f t="shared" ca="1" si="558"/>
        <v>0</v>
      </c>
      <c r="V794" s="6">
        <f t="shared" ca="1" si="559"/>
        <v>0</v>
      </c>
      <c r="W794" s="6">
        <f t="shared" ca="1" si="560"/>
        <v>0</v>
      </c>
      <c r="X794" s="8">
        <f t="shared" ca="1" si="561"/>
        <v>0</v>
      </c>
      <c r="Y794" s="8">
        <f t="shared" ca="1" si="562"/>
        <v>0</v>
      </c>
      <c r="Z794" s="61" t="e">
        <f ca="1">MATCH(P794,AC785:AC804,0)</f>
        <v>#N/A</v>
      </c>
      <c r="AB794">
        <v>10</v>
      </c>
      <c r="AC794" s="81" t="str">
        <f ca="1">INDEX(P785:P804,MATCH(LARGE(Y785:Y804,AB794),Y785:Y804,0))</f>
        <v>Atlethic Club</v>
      </c>
      <c r="AD794" s="85">
        <f ca="1">LOOKUP(AC794,P785:P804,Q785:Q804)</f>
        <v>0</v>
      </c>
      <c r="AE794" s="6">
        <f ca="1">LOOKUP(AC794,P785:P804,R785:R804)</f>
        <v>0</v>
      </c>
      <c r="AF794" s="6">
        <f ca="1">LOOKUP(AC794,P785:P804,S785:S804)</f>
        <v>0</v>
      </c>
      <c r="AG794" s="6">
        <f ca="1">LOOKUP(AC794,P785:P804,T785:T804)</f>
        <v>0</v>
      </c>
      <c r="AH794" s="6">
        <f ca="1">LOOKUP(AC794,P785:P804,U785:U804)</f>
        <v>0</v>
      </c>
      <c r="AI794" s="6">
        <f ca="1">LOOKUP(AC794,P785:P804,V785:V804)</f>
        <v>0</v>
      </c>
      <c r="AJ794" s="6">
        <f ca="1">LOOKUP(AC794,P785:P804,W785:W804)</f>
        <v>0</v>
      </c>
      <c r="AK794" s="8">
        <f ca="1">LOOKUP(AC794,P785:P804,X785:X804)</f>
        <v>0</v>
      </c>
      <c r="AL794" s="8">
        <f ca="1">LOOKUP(AC794,P785:P804,Y785:Y804)</f>
        <v>0</v>
      </c>
    </row>
    <row r="795" spans="5:38" x14ac:dyDescent="0.25">
      <c r="E795" s="81" t="str">
        <f t="shared" si="563"/>
        <v>R.C.D. Español</v>
      </c>
      <c r="F795" s="85">
        <f ca="1">SUMIF(INDIRECT(F784),'1-Configuracion'!E795,INDIRECT(G784))+SUMIF(INDIRECT(H784),'1-Configuracion'!E795,INDIRECT(I784))</f>
        <v>0</v>
      </c>
      <c r="G795" s="6">
        <f ca="1">SUMIF(INDIRECT(F784),'1-Configuracion'!E795,INDIRECT(J784))+SUMIF(INDIRECT(H784),'1-Configuracion'!E795,INDIRECT(J784))</f>
        <v>0</v>
      </c>
      <c r="H795" s="6">
        <f t="shared" ca="1" si="564"/>
        <v>0</v>
      </c>
      <c r="I795" s="6">
        <f t="shared" ca="1" si="565"/>
        <v>0</v>
      </c>
      <c r="J795" s="6">
        <f t="shared" ca="1" si="566"/>
        <v>0</v>
      </c>
      <c r="K795" s="6">
        <f ca="1">SUMIF(INDIRECT(F784),'1-Configuracion'!E795,INDIRECT(K784))+SUMIF(INDIRECT(H784),'1-Configuracion'!E795,INDIRECT(L784))</f>
        <v>0</v>
      </c>
      <c r="L795" s="6">
        <f ca="1">SUMIF(INDIRECT(F784),'1-Configuracion'!E795,INDIRECT(L784))+SUMIF(INDIRECT(H784),'1-Configuracion'!E795,INDIRECT(K784))</f>
        <v>0</v>
      </c>
      <c r="M795" s="100">
        <f t="shared" ca="1" si="567"/>
        <v>0</v>
      </c>
      <c r="N795" s="56">
        <f t="shared" ca="1" si="568"/>
        <v>0</v>
      </c>
      <c r="P795" s="81" t="str">
        <f t="shared" si="569"/>
        <v>R.C.D. Español</v>
      </c>
      <c r="Q795" s="85">
        <f t="shared" ca="1" si="570"/>
        <v>0</v>
      </c>
      <c r="R795" s="6">
        <f t="shared" ca="1" si="555"/>
        <v>0</v>
      </c>
      <c r="S795" s="6">
        <f t="shared" ca="1" si="556"/>
        <v>0</v>
      </c>
      <c r="T795" s="6">
        <f t="shared" ca="1" si="557"/>
        <v>0</v>
      </c>
      <c r="U795" s="6">
        <f t="shared" ca="1" si="558"/>
        <v>0</v>
      </c>
      <c r="V795" s="6">
        <f t="shared" ca="1" si="559"/>
        <v>0</v>
      </c>
      <c r="W795" s="6">
        <f t="shared" ca="1" si="560"/>
        <v>0</v>
      </c>
      <c r="X795" s="8">
        <f t="shared" ca="1" si="561"/>
        <v>0</v>
      </c>
      <c r="Y795" s="8">
        <f t="shared" ca="1" si="562"/>
        <v>0</v>
      </c>
      <c r="Z795" s="61" t="e">
        <f ca="1">MATCH(P795,AC785:AC804,0)</f>
        <v>#N/A</v>
      </c>
      <c r="AB795">
        <v>11</v>
      </c>
      <c r="AC795" s="81" t="str">
        <f ca="1">INDEX(P785:P804,MATCH(LARGE(Y785:Y804,AB795),Y785:Y804,0))</f>
        <v>Atlethic Club</v>
      </c>
      <c r="AD795" s="85">
        <f ca="1">LOOKUP(AC795,P785:P804,Q785:Q804)</f>
        <v>0</v>
      </c>
      <c r="AE795" s="6">
        <f ca="1">LOOKUP(AC795,P785:P804,R785:R804)</f>
        <v>0</v>
      </c>
      <c r="AF795" s="6">
        <f ca="1">LOOKUP(AC795,P785:P804,S785:S804)</f>
        <v>0</v>
      </c>
      <c r="AG795" s="6">
        <f ca="1">LOOKUP(AC795,P785:P804,T785:T804)</f>
        <v>0</v>
      </c>
      <c r="AH795" s="6">
        <f ca="1">LOOKUP(AC795,P785:P804,U785:U804)</f>
        <v>0</v>
      </c>
      <c r="AI795" s="6">
        <f ca="1">LOOKUP(AC795,P785:P804,V785:V804)</f>
        <v>0</v>
      </c>
      <c r="AJ795" s="6">
        <f ca="1">LOOKUP(AC795,P785:P804,W785:W804)</f>
        <v>0</v>
      </c>
      <c r="AK795" s="8">
        <f ca="1">LOOKUP(AC795,P785:P804,X785:X804)</f>
        <v>0</v>
      </c>
      <c r="AL795" s="8">
        <f ca="1">LOOKUP(AC795,P785:P804,Y785:Y804)</f>
        <v>0</v>
      </c>
    </row>
    <row r="796" spans="5:38" x14ac:dyDescent="0.25">
      <c r="E796" s="81" t="str">
        <f t="shared" si="563"/>
        <v>R.C.D.Mallorca</v>
      </c>
      <c r="F796" s="85">
        <f ca="1">SUMIF(INDIRECT(F784),'1-Configuracion'!E796,INDIRECT(G784))+SUMIF(INDIRECT(H784),'1-Configuracion'!E796,INDIRECT(I784))</f>
        <v>0</v>
      </c>
      <c r="G796" s="6">
        <f ca="1">SUMIF(INDIRECT(F784),'1-Configuracion'!E796,INDIRECT(J784))+SUMIF(INDIRECT(H784),'1-Configuracion'!E796,INDIRECT(J784))</f>
        <v>0</v>
      </c>
      <c r="H796" s="6">
        <f t="shared" ca="1" si="564"/>
        <v>0</v>
      </c>
      <c r="I796" s="6">
        <f t="shared" ca="1" si="565"/>
        <v>0</v>
      </c>
      <c r="J796" s="6">
        <f t="shared" ca="1" si="566"/>
        <v>0</v>
      </c>
      <c r="K796" s="6">
        <f ca="1">SUMIF(INDIRECT(F784),'1-Configuracion'!E796,INDIRECT(K784))+SUMIF(INDIRECT(H784),'1-Configuracion'!E796,INDIRECT(L784))</f>
        <v>0</v>
      </c>
      <c r="L796" s="6">
        <f ca="1">SUMIF(INDIRECT(F784),'1-Configuracion'!E796,INDIRECT(L784))+SUMIF(INDIRECT(H784),'1-Configuracion'!E796,INDIRECT(K784))</f>
        <v>0</v>
      </c>
      <c r="M796" s="100">
        <f t="shared" ca="1" si="567"/>
        <v>0</v>
      </c>
      <c r="N796" s="56">
        <f t="shared" ca="1" si="568"/>
        <v>0</v>
      </c>
      <c r="P796" s="81" t="str">
        <f t="shared" si="569"/>
        <v>R.C.D.Mallorca</v>
      </c>
      <c r="Q796" s="85">
        <f t="shared" ca="1" si="570"/>
        <v>0</v>
      </c>
      <c r="R796" s="6">
        <f t="shared" ca="1" si="555"/>
        <v>0</v>
      </c>
      <c r="S796" s="6">
        <f t="shared" ca="1" si="556"/>
        <v>0</v>
      </c>
      <c r="T796" s="6">
        <f t="shared" ca="1" si="557"/>
        <v>0</v>
      </c>
      <c r="U796" s="6">
        <f t="shared" ca="1" si="558"/>
        <v>0</v>
      </c>
      <c r="V796" s="6">
        <f t="shared" ca="1" si="559"/>
        <v>0</v>
      </c>
      <c r="W796" s="6">
        <f t="shared" ca="1" si="560"/>
        <v>0</v>
      </c>
      <c r="X796" s="8">
        <f t="shared" ca="1" si="561"/>
        <v>0</v>
      </c>
      <c r="Y796" s="8">
        <f t="shared" ca="1" si="562"/>
        <v>0</v>
      </c>
      <c r="Z796" s="61" t="e">
        <f ca="1">MATCH(P796,AC785:AC804,0)</f>
        <v>#N/A</v>
      </c>
      <c r="AB796">
        <v>12</v>
      </c>
      <c r="AC796" s="81" t="str">
        <f ca="1">INDEX(P785:P804,MATCH(LARGE(Y785:Y804,AB796),Y785:Y804,0))</f>
        <v>Atlethic Club</v>
      </c>
      <c r="AD796" s="85">
        <f ca="1">LOOKUP(AC796,P785:P804,Q785:Q804)</f>
        <v>0</v>
      </c>
      <c r="AE796" s="6">
        <f ca="1">LOOKUP(AC796,P785:P804,R785:R804)</f>
        <v>0</v>
      </c>
      <c r="AF796" s="6">
        <f ca="1">LOOKUP(AC796,P785:P804,S785:S804)</f>
        <v>0</v>
      </c>
      <c r="AG796" s="6">
        <f ca="1">LOOKUP(AC796,P785:P804,T785:T804)</f>
        <v>0</v>
      </c>
      <c r="AH796" s="6">
        <f ca="1">LOOKUP(AC796,P785:P804,U785:U804)</f>
        <v>0</v>
      </c>
      <c r="AI796" s="6">
        <f ca="1">LOOKUP(AC796,P785:P804,V785:V804)</f>
        <v>0</v>
      </c>
      <c r="AJ796" s="6">
        <f ca="1">LOOKUP(AC796,P785:P804,W785:W804)</f>
        <v>0</v>
      </c>
      <c r="AK796" s="8">
        <f ca="1">LOOKUP(AC796,P785:P804,X785:X804)</f>
        <v>0</v>
      </c>
      <c r="AL796" s="8">
        <f ca="1">LOOKUP(AC796,P785:P804,Y785:Y804)</f>
        <v>0</v>
      </c>
    </row>
    <row r="797" spans="5:38" x14ac:dyDescent="0.25">
      <c r="E797" s="81" t="str">
        <f t="shared" si="563"/>
        <v>Rayo Vallecano</v>
      </c>
      <c r="F797" s="85">
        <f ca="1">SUMIF(INDIRECT(F784),'1-Configuracion'!E797,INDIRECT(G784))+SUMIF(INDIRECT(H784),'1-Configuracion'!E797,INDIRECT(I784))</f>
        <v>0</v>
      </c>
      <c r="G797" s="6">
        <f ca="1">SUMIF(INDIRECT(F784),'1-Configuracion'!E797,INDIRECT(J784))+SUMIF(INDIRECT(H784),'1-Configuracion'!E797,INDIRECT(J784))</f>
        <v>0</v>
      </c>
      <c r="H797" s="6">
        <f t="shared" ca="1" si="564"/>
        <v>0</v>
      </c>
      <c r="I797" s="6">
        <f t="shared" ca="1" si="565"/>
        <v>0</v>
      </c>
      <c r="J797" s="6">
        <f t="shared" ca="1" si="566"/>
        <v>0</v>
      </c>
      <c r="K797" s="6">
        <f ca="1">SUMIF(INDIRECT(F784),'1-Configuracion'!E797,INDIRECT(K784))+SUMIF(INDIRECT(H784),'1-Configuracion'!E797,INDIRECT(L784))</f>
        <v>0</v>
      </c>
      <c r="L797" s="6">
        <f ca="1">SUMIF(INDIRECT(F784),'1-Configuracion'!E797,INDIRECT(L784))+SUMIF(INDIRECT(H784),'1-Configuracion'!E797,INDIRECT(K784))</f>
        <v>0</v>
      </c>
      <c r="M797" s="100">
        <f t="shared" ca="1" si="567"/>
        <v>0</v>
      </c>
      <c r="N797" s="56">
        <f t="shared" ca="1" si="568"/>
        <v>0</v>
      </c>
      <c r="P797" s="81" t="str">
        <f t="shared" si="569"/>
        <v>Rayo Vallecano</v>
      </c>
      <c r="Q797" s="85">
        <f t="shared" ca="1" si="570"/>
        <v>0</v>
      </c>
      <c r="R797" s="6">
        <f t="shared" ca="1" si="555"/>
        <v>0</v>
      </c>
      <c r="S797" s="6">
        <f t="shared" ca="1" si="556"/>
        <v>0</v>
      </c>
      <c r="T797" s="6">
        <f t="shared" ca="1" si="557"/>
        <v>0</v>
      </c>
      <c r="U797" s="6">
        <f t="shared" ca="1" si="558"/>
        <v>0</v>
      </c>
      <c r="V797" s="6">
        <f t="shared" ca="1" si="559"/>
        <v>0</v>
      </c>
      <c r="W797" s="6">
        <f t="shared" ca="1" si="560"/>
        <v>0</v>
      </c>
      <c r="X797" s="8">
        <f t="shared" ca="1" si="561"/>
        <v>0</v>
      </c>
      <c r="Y797" s="8">
        <f t="shared" ca="1" si="562"/>
        <v>0</v>
      </c>
      <c r="Z797" s="61" t="e">
        <f ca="1">MATCH(P797,AC785:AC804,0)</f>
        <v>#N/A</v>
      </c>
      <c r="AB797">
        <v>13</v>
      </c>
      <c r="AC797" s="81" t="str">
        <f ca="1">INDEX(P785:P804,MATCH(LARGE(Y785:Y804,AB797),Y785:Y804,0))</f>
        <v>Atlethic Club</v>
      </c>
      <c r="AD797" s="85">
        <f ca="1">LOOKUP(AC797,P785:P804,Q785:Q804)</f>
        <v>0</v>
      </c>
      <c r="AE797" s="6">
        <f ca="1">LOOKUP(AC797,P785:P804,R785:R804)</f>
        <v>0</v>
      </c>
      <c r="AF797" s="6">
        <f ca="1">LOOKUP(AC797,P785:P804,S785:S804)</f>
        <v>0</v>
      </c>
      <c r="AG797" s="6">
        <f ca="1">LOOKUP(AC797,P785:P804,T785:T804)</f>
        <v>0</v>
      </c>
      <c r="AH797" s="6">
        <f ca="1">LOOKUP(AC797,P785:P804,U785:U804)</f>
        <v>0</v>
      </c>
      <c r="AI797" s="6">
        <f ca="1">LOOKUP(AC797,P785:P804,V785:V804)</f>
        <v>0</v>
      </c>
      <c r="AJ797" s="6">
        <f ca="1">LOOKUP(AC797,P785:P804,W785:W804)</f>
        <v>0</v>
      </c>
      <c r="AK797" s="8">
        <f ca="1">LOOKUP(AC797,P785:P804,X785:X804)</f>
        <v>0</v>
      </c>
      <c r="AL797" s="8">
        <f ca="1">LOOKUP(AC797,P785:P804,Y785:Y804)</f>
        <v>0</v>
      </c>
    </row>
    <row r="798" spans="5:38" x14ac:dyDescent="0.25">
      <c r="E798" s="81" t="str">
        <f t="shared" si="563"/>
        <v>Real Betis Balompié</v>
      </c>
      <c r="F798" s="85">
        <f ca="1">SUMIF(INDIRECT(F784),'1-Configuracion'!E798,INDIRECT(G784))+SUMIF(INDIRECT(H784),'1-Configuracion'!E798,INDIRECT(I784))</f>
        <v>0</v>
      </c>
      <c r="G798" s="6">
        <f ca="1">SUMIF(INDIRECT(F784),'1-Configuracion'!E798,INDIRECT(J784))+SUMIF(INDIRECT(H784),'1-Configuracion'!E798,INDIRECT(J784))</f>
        <v>0</v>
      </c>
      <c r="H798" s="6">
        <f t="shared" ca="1" si="564"/>
        <v>0</v>
      </c>
      <c r="I798" s="6">
        <f t="shared" ca="1" si="565"/>
        <v>0</v>
      </c>
      <c r="J798" s="6">
        <f t="shared" ca="1" si="566"/>
        <v>0</v>
      </c>
      <c r="K798" s="6">
        <f ca="1">SUMIF(INDIRECT(F784),'1-Configuracion'!E798,INDIRECT(K784))+SUMIF(INDIRECT(H784),'1-Configuracion'!E798,INDIRECT(L784))</f>
        <v>0</v>
      </c>
      <c r="L798" s="6">
        <f ca="1">SUMIF(INDIRECT(F784),'1-Configuracion'!E798,INDIRECT(L784))+SUMIF(INDIRECT(H784),'1-Configuracion'!E798,INDIRECT(K784))</f>
        <v>0</v>
      </c>
      <c r="M798" s="100">
        <f t="shared" ca="1" si="567"/>
        <v>0</v>
      </c>
      <c r="N798" s="56">
        <f t="shared" ca="1" si="568"/>
        <v>0</v>
      </c>
      <c r="P798" s="81" t="str">
        <f t="shared" si="569"/>
        <v>Real Betis Balompié</v>
      </c>
      <c r="Q798" s="85">
        <f t="shared" ca="1" si="570"/>
        <v>0</v>
      </c>
      <c r="R798" s="6">
        <f t="shared" ca="1" si="555"/>
        <v>0</v>
      </c>
      <c r="S798" s="6">
        <f t="shared" ca="1" si="556"/>
        <v>0</v>
      </c>
      <c r="T798" s="6">
        <f t="shared" ca="1" si="557"/>
        <v>0</v>
      </c>
      <c r="U798" s="6">
        <f t="shared" ca="1" si="558"/>
        <v>0</v>
      </c>
      <c r="V798" s="6">
        <f t="shared" ca="1" si="559"/>
        <v>0</v>
      </c>
      <c r="W798" s="6">
        <f t="shared" ca="1" si="560"/>
        <v>0</v>
      </c>
      <c r="X798" s="8">
        <f t="shared" ca="1" si="561"/>
        <v>0</v>
      </c>
      <c r="Y798" s="8">
        <f t="shared" ca="1" si="562"/>
        <v>0</v>
      </c>
      <c r="Z798" s="61" t="e">
        <f ca="1">MATCH(P798,AC785:AC804,0)</f>
        <v>#N/A</v>
      </c>
      <c r="AB798">
        <v>14</v>
      </c>
      <c r="AC798" s="81" t="str">
        <f ca="1">INDEX(P785:P804,MATCH(LARGE(Y785:Y804,AB798),Y785:Y804,0))</f>
        <v>Atlethic Club</v>
      </c>
      <c r="AD798" s="85">
        <f ca="1">LOOKUP(AC798,P785:P804,Q785:Q804)</f>
        <v>0</v>
      </c>
      <c r="AE798" s="6">
        <f ca="1">LOOKUP(AC798,P785:P804,R785:R804)</f>
        <v>0</v>
      </c>
      <c r="AF798" s="6">
        <f ca="1">LOOKUP(AC798,P785:P804,S785:S804)</f>
        <v>0</v>
      </c>
      <c r="AG798" s="6">
        <f ca="1">LOOKUP(AC798,P785:P804,T785:T804)</f>
        <v>0</v>
      </c>
      <c r="AH798" s="6">
        <f ca="1">LOOKUP(AC798,P785:P804,U785:U804)</f>
        <v>0</v>
      </c>
      <c r="AI798" s="6">
        <f ca="1">LOOKUP(AC798,P785:P804,V785:V804)</f>
        <v>0</v>
      </c>
      <c r="AJ798" s="6">
        <f ca="1">LOOKUP(AC798,P785:P804,W785:W804)</f>
        <v>0</v>
      </c>
      <c r="AK798" s="8">
        <f ca="1">LOOKUP(AC798,P785:P804,X785:X804)</f>
        <v>0</v>
      </c>
      <c r="AL798" s="8">
        <f ca="1">LOOKUP(AC798,P785:P804,Y785:Y804)</f>
        <v>0</v>
      </c>
    </row>
    <row r="799" spans="5:38" x14ac:dyDescent="0.25">
      <c r="E799" s="81" t="str">
        <f t="shared" si="563"/>
        <v>Real Madrid</v>
      </c>
      <c r="F799" s="85">
        <f ca="1">SUMIF(INDIRECT(F784),'1-Configuracion'!E799,INDIRECT(G784))+SUMIF(INDIRECT(H784),'1-Configuracion'!E799,INDIRECT(I784))</f>
        <v>0</v>
      </c>
      <c r="G799" s="6">
        <f ca="1">SUMIF(INDIRECT(F784),'1-Configuracion'!E799,INDIRECT(J784))+SUMIF(INDIRECT(H784),'1-Configuracion'!E799,INDIRECT(J784))</f>
        <v>0</v>
      </c>
      <c r="H799" s="6">
        <f t="shared" ca="1" si="564"/>
        <v>0</v>
      </c>
      <c r="I799" s="6">
        <f t="shared" ca="1" si="565"/>
        <v>0</v>
      </c>
      <c r="J799" s="6">
        <f t="shared" ca="1" si="566"/>
        <v>0</v>
      </c>
      <c r="K799" s="6">
        <f ca="1">SUMIF(INDIRECT(F784),'1-Configuracion'!E799,INDIRECT(K784))+SUMIF(INDIRECT(H784),'1-Configuracion'!E799,INDIRECT(L784))</f>
        <v>0</v>
      </c>
      <c r="L799" s="6">
        <f ca="1">SUMIF(INDIRECT(F784),'1-Configuracion'!E799,INDIRECT(L784))+SUMIF(INDIRECT(H784),'1-Configuracion'!E799,INDIRECT(K784))</f>
        <v>0</v>
      </c>
      <c r="M799" s="100">
        <f t="shared" ca="1" si="567"/>
        <v>0</v>
      </c>
      <c r="N799" s="56">
        <f t="shared" ca="1" si="568"/>
        <v>0</v>
      </c>
      <c r="P799" s="81" t="str">
        <f t="shared" si="569"/>
        <v>Real Madrid</v>
      </c>
      <c r="Q799" s="85">
        <f t="shared" ca="1" si="570"/>
        <v>0</v>
      </c>
      <c r="R799" s="6">
        <f t="shared" ca="1" si="555"/>
        <v>0</v>
      </c>
      <c r="S799" s="6">
        <f t="shared" ca="1" si="556"/>
        <v>0</v>
      </c>
      <c r="T799" s="6">
        <f t="shared" ca="1" si="557"/>
        <v>0</v>
      </c>
      <c r="U799" s="6">
        <f t="shared" ca="1" si="558"/>
        <v>0</v>
      </c>
      <c r="V799" s="6">
        <f t="shared" ca="1" si="559"/>
        <v>0</v>
      </c>
      <c r="W799" s="6">
        <f t="shared" ca="1" si="560"/>
        <v>0</v>
      </c>
      <c r="X799" s="8">
        <f t="shared" ca="1" si="561"/>
        <v>0</v>
      </c>
      <c r="Y799" s="8">
        <f t="shared" ca="1" si="562"/>
        <v>0</v>
      </c>
      <c r="Z799" s="61" t="e">
        <f ca="1">MATCH(P799,AC785:AC804,0)</f>
        <v>#N/A</v>
      </c>
      <c r="AB799">
        <v>15</v>
      </c>
      <c r="AC799" s="81" t="str">
        <f ca="1">INDEX(P785:P804,MATCH(LARGE(Y785:Y804,AB799),Y785:Y804,0))</f>
        <v>Atlethic Club</v>
      </c>
      <c r="AD799" s="85">
        <f ca="1">LOOKUP(AC799,P785:P804,Q785:Q804)</f>
        <v>0</v>
      </c>
      <c r="AE799" s="6">
        <f ca="1">LOOKUP(AC799,P785:P804,R785:R804)</f>
        <v>0</v>
      </c>
      <c r="AF799" s="6">
        <f ca="1">LOOKUP(AC799,P785:P804,S785:S804)</f>
        <v>0</v>
      </c>
      <c r="AG799" s="6">
        <f ca="1">LOOKUP(AC799,P785:P804,T785:T804)</f>
        <v>0</v>
      </c>
      <c r="AH799" s="6">
        <f ca="1">LOOKUP(AC799,P785:P804,U785:U804)</f>
        <v>0</v>
      </c>
      <c r="AI799" s="6">
        <f ca="1">LOOKUP(AC799,P785:P804,V785:V804)</f>
        <v>0</v>
      </c>
      <c r="AJ799" s="6">
        <f ca="1">LOOKUP(AC799,P785:P804,W785:W804)</f>
        <v>0</v>
      </c>
      <c r="AK799" s="8">
        <f ca="1">LOOKUP(AC799,P785:P804,X785:X804)</f>
        <v>0</v>
      </c>
      <c r="AL799" s="8">
        <f ca="1">LOOKUP(AC799,P785:P804,Y785:Y804)</f>
        <v>0</v>
      </c>
    </row>
    <row r="800" spans="5:38" x14ac:dyDescent="0.25">
      <c r="E800" s="81" t="str">
        <f t="shared" si="563"/>
        <v>Real Sociedad</v>
      </c>
      <c r="F800" s="85">
        <f ca="1">SUMIF(INDIRECT(F784),'1-Configuracion'!E800,INDIRECT(G784))+SUMIF(INDIRECT(H784),'1-Configuracion'!E800,INDIRECT(I784))</f>
        <v>0</v>
      </c>
      <c r="G800" s="6">
        <f ca="1">SUMIF(INDIRECT(F784),'1-Configuracion'!E800,INDIRECT(J784))+SUMIF(INDIRECT(H784),'1-Configuracion'!E800,INDIRECT(J784))</f>
        <v>0</v>
      </c>
      <c r="H800" s="6">
        <f t="shared" ca="1" si="564"/>
        <v>0</v>
      </c>
      <c r="I800" s="6">
        <f t="shared" ca="1" si="565"/>
        <v>0</v>
      </c>
      <c r="J800" s="6">
        <f t="shared" ca="1" si="566"/>
        <v>0</v>
      </c>
      <c r="K800" s="6">
        <f ca="1">SUMIF(INDIRECT(F784),'1-Configuracion'!E800,INDIRECT(K784))+SUMIF(INDIRECT(H784),'1-Configuracion'!E800,INDIRECT(L784))</f>
        <v>0</v>
      </c>
      <c r="L800" s="6">
        <f ca="1">SUMIF(INDIRECT(F784),'1-Configuracion'!E800,INDIRECT(L784))+SUMIF(INDIRECT(H784),'1-Configuracion'!E800,INDIRECT(K784))</f>
        <v>0</v>
      </c>
      <c r="M800" s="100">
        <f t="shared" ca="1" si="567"/>
        <v>0</v>
      </c>
      <c r="N800" s="56">
        <f t="shared" ca="1" si="568"/>
        <v>0</v>
      </c>
      <c r="P800" s="81" t="str">
        <f t="shared" si="569"/>
        <v>Real Sociedad</v>
      </c>
      <c r="Q800" s="85">
        <f t="shared" ca="1" si="570"/>
        <v>0</v>
      </c>
      <c r="R800" s="6">
        <f t="shared" ca="1" si="555"/>
        <v>0</v>
      </c>
      <c r="S800" s="6">
        <f t="shared" ca="1" si="556"/>
        <v>0</v>
      </c>
      <c r="T800" s="6">
        <f t="shared" ca="1" si="557"/>
        <v>0</v>
      </c>
      <c r="U800" s="6">
        <f t="shared" ca="1" si="558"/>
        <v>0</v>
      </c>
      <c r="V800" s="6">
        <f t="shared" ca="1" si="559"/>
        <v>0</v>
      </c>
      <c r="W800" s="6">
        <f t="shared" ca="1" si="560"/>
        <v>0</v>
      </c>
      <c r="X800" s="8">
        <f t="shared" ca="1" si="561"/>
        <v>0</v>
      </c>
      <c r="Y800" s="8">
        <f t="shared" ca="1" si="562"/>
        <v>0</v>
      </c>
      <c r="Z800" s="61" t="e">
        <f ca="1">MATCH(P800,AC785:AC804,0)</f>
        <v>#N/A</v>
      </c>
      <c r="AB800">
        <v>16</v>
      </c>
      <c r="AC800" s="81" t="str">
        <f ca="1">INDEX(P785:P804,MATCH(LARGE(Y785:Y804,AB800),Y785:Y804,0))</f>
        <v>Atlethic Club</v>
      </c>
      <c r="AD800" s="85">
        <f ca="1">LOOKUP(AC800,P785:P804,Q785:Q804)</f>
        <v>0</v>
      </c>
      <c r="AE800" s="6">
        <f ca="1">LOOKUP(AC800,P785:P804,R785:R804)</f>
        <v>0</v>
      </c>
      <c r="AF800" s="6">
        <f ca="1">LOOKUP(AC800,P785:P804,S785:S804)</f>
        <v>0</v>
      </c>
      <c r="AG800" s="6">
        <f ca="1">LOOKUP(AC800,P785:P804,T785:T804)</f>
        <v>0</v>
      </c>
      <c r="AH800" s="6">
        <f ca="1">LOOKUP(AC800,P785:P804,U785:U804)</f>
        <v>0</v>
      </c>
      <c r="AI800" s="6">
        <f ca="1">LOOKUP(AC800,P785:P804,V785:V804)</f>
        <v>0</v>
      </c>
      <c r="AJ800" s="6">
        <f ca="1">LOOKUP(AC800,P785:P804,W785:W804)</f>
        <v>0</v>
      </c>
      <c r="AK800" s="8">
        <f ca="1">LOOKUP(AC800,P785:P804,X785:X804)</f>
        <v>0</v>
      </c>
      <c r="AL800" s="8">
        <f ca="1">LOOKUP(AC800,P785:P804,Y785:Y804)</f>
        <v>0</v>
      </c>
    </row>
    <row r="801" spans="5:38" x14ac:dyDescent="0.25">
      <c r="E801" s="81" t="str">
        <f t="shared" si="563"/>
        <v>Real Valladolid</v>
      </c>
      <c r="F801" s="85">
        <f ca="1">SUMIF(INDIRECT(F784),'1-Configuracion'!E801,INDIRECT(G784))+SUMIF(INDIRECT(H784),'1-Configuracion'!E801,INDIRECT(I784))</f>
        <v>0</v>
      </c>
      <c r="G801" s="6">
        <f ca="1">SUMIF(INDIRECT(F784),'1-Configuracion'!E801,INDIRECT(J784))+SUMIF(INDIRECT(H784),'1-Configuracion'!E801,INDIRECT(J784))</f>
        <v>0</v>
      </c>
      <c r="H801" s="6">
        <f t="shared" ca="1" si="564"/>
        <v>0</v>
      </c>
      <c r="I801" s="6">
        <f t="shared" ca="1" si="565"/>
        <v>0</v>
      </c>
      <c r="J801" s="6">
        <f t="shared" ca="1" si="566"/>
        <v>0</v>
      </c>
      <c r="K801" s="6">
        <f ca="1">SUMIF(INDIRECT(F784),'1-Configuracion'!E801,INDIRECT(K784))+SUMIF(INDIRECT(H784),'1-Configuracion'!E801,INDIRECT(L784))</f>
        <v>0</v>
      </c>
      <c r="L801" s="6">
        <f ca="1">SUMIF(INDIRECT(F784),'1-Configuracion'!E801,INDIRECT(L784))+SUMIF(INDIRECT(H784),'1-Configuracion'!E801,INDIRECT(K784))</f>
        <v>0</v>
      </c>
      <c r="M801" s="100">
        <f t="shared" ca="1" si="567"/>
        <v>0</v>
      </c>
      <c r="N801" s="56">
        <f t="shared" ca="1" si="568"/>
        <v>0</v>
      </c>
      <c r="P801" s="81" t="str">
        <f t="shared" si="569"/>
        <v>Real Valladolid</v>
      </c>
      <c r="Q801" s="85">
        <f t="shared" ca="1" si="570"/>
        <v>0</v>
      </c>
      <c r="R801" s="6">
        <f t="shared" ca="1" si="555"/>
        <v>0</v>
      </c>
      <c r="S801" s="6">
        <f t="shared" ca="1" si="556"/>
        <v>0</v>
      </c>
      <c r="T801" s="6">
        <f t="shared" ca="1" si="557"/>
        <v>0</v>
      </c>
      <c r="U801" s="6">
        <f t="shared" ca="1" si="558"/>
        <v>0</v>
      </c>
      <c r="V801" s="6">
        <f t="shared" ca="1" si="559"/>
        <v>0</v>
      </c>
      <c r="W801" s="6">
        <f t="shared" ca="1" si="560"/>
        <v>0</v>
      </c>
      <c r="X801" s="8">
        <f t="shared" ca="1" si="561"/>
        <v>0</v>
      </c>
      <c r="Y801" s="8">
        <f t="shared" ca="1" si="562"/>
        <v>0</v>
      </c>
      <c r="Z801" s="61" t="e">
        <f ca="1">MATCH(P801,AC785:AC804,0)</f>
        <v>#N/A</v>
      </c>
      <c r="AB801">
        <v>17</v>
      </c>
      <c r="AC801" s="81" t="str">
        <f ca="1">INDEX(P785:P804,MATCH(LARGE(Y785:Y804,AB801),Y785:Y804,0))</f>
        <v>Atlethic Club</v>
      </c>
      <c r="AD801" s="85">
        <f ca="1">LOOKUP(AC801,P785:P804,Q785:Q804)</f>
        <v>0</v>
      </c>
      <c r="AE801" s="6">
        <f ca="1">LOOKUP(AC801,P785:P804,R785:R804)</f>
        <v>0</v>
      </c>
      <c r="AF801" s="6">
        <f ca="1">LOOKUP(AC801,P785:P804,S785:S804)</f>
        <v>0</v>
      </c>
      <c r="AG801" s="6">
        <f ca="1">LOOKUP(AC801,P785:P804,T785:T804)</f>
        <v>0</v>
      </c>
      <c r="AH801" s="6">
        <f ca="1">LOOKUP(AC801,P785:P804,U785:U804)</f>
        <v>0</v>
      </c>
      <c r="AI801" s="6">
        <f ca="1">LOOKUP(AC801,P785:P804,V785:V804)</f>
        <v>0</v>
      </c>
      <c r="AJ801" s="6">
        <f ca="1">LOOKUP(AC801,P785:P804,W785:W804)</f>
        <v>0</v>
      </c>
      <c r="AK801" s="8">
        <f ca="1">LOOKUP(AC801,P785:P804,X785:X804)</f>
        <v>0</v>
      </c>
      <c r="AL801" s="8">
        <f ca="1">LOOKUP(AC801,P785:P804,Y785:Y804)</f>
        <v>0</v>
      </c>
    </row>
    <row r="802" spans="5:38" x14ac:dyDescent="0.25">
      <c r="E802" s="81" t="str">
        <f t="shared" si="563"/>
        <v>Real Zaragoza</v>
      </c>
      <c r="F802" s="85">
        <f ca="1">SUMIF(INDIRECT(F784),'1-Configuracion'!E802,INDIRECT(G784))+SUMIF(INDIRECT(H784),'1-Configuracion'!E802,INDIRECT(I784))</f>
        <v>0</v>
      </c>
      <c r="G802" s="6">
        <f ca="1">SUMIF(INDIRECT(F784),'1-Configuracion'!E802,INDIRECT(J784))+SUMIF(INDIRECT(H784),'1-Configuracion'!E802,INDIRECT(J784))</f>
        <v>0</v>
      </c>
      <c r="H802" s="6">
        <f t="shared" ca="1" si="564"/>
        <v>0</v>
      </c>
      <c r="I802" s="6">
        <f t="shared" ca="1" si="565"/>
        <v>0</v>
      </c>
      <c r="J802" s="6">
        <f t="shared" ca="1" si="566"/>
        <v>0</v>
      </c>
      <c r="K802" s="6">
        <f ca="1">SUMIF(INDIRECT(F784),'1-Configuracion'!E802,INDIRECT(K784))+SUMIF(INDIRECT(H784),'1-Configuracion'!E802,INDIRECT(L784))</f>
        <v>0</v>
      </c>
      <c r="L802" s="6">
        <f ca="1">SUMIF(INDIRECT(F784),'1-Configuracion'!E802,INDIRECT(L784))+SUMIF(INDIRECT(H784),'1-Configuracion'!E802,INDIRECT(K784))</f>
        <v>0</v>
      </c>
      <c r="M802" s="100">
        <f t="shared" ca="1" si="567"/>
        <v>0</v>
      </c>
      <c r="N802" s="56">
        <f t="shared" ca="1" si="568"/>
        <v>0</v>
      </c>
      <c r="P802" s="81" t="str">
        <f t="shared" si="569"/>
        <v>Real Zaragoza</v>
      </c>
      <c r="Q802" s="85">
        <f t="shared" ca="1" si="570"/>
        <v>0</v>
      </c>
      <c r="R802" s="6">
        <f t="shared" ca="1" si="555"/>
        <v>0</v>
      </c>
      <c r="S802" s="6">
        <f t="shared" ca="1" si="556"/>
        <v>0</v>
      </c>
      <c r="T802" s="6">
        <f t="shared" ca="1" si="557"/>
        <v>0</v>
      </c>
      <c r="U802" s="6">
        <f t="shared" ca="1" si="558"/>
        <v>0</v>
      </c>
      <c r="V802" s="6">
        <f t="shared" ca="1" si="559"/>
        <v>0</v>
      </c>
      <c r="W802" s="6">
        <f t="shared" ca="1" si="560"/>
        <v>0</v>
      </c>
      <c r="X802" s="8">
        <f t="shared" ca="1" si="561"/>
        <v>0</v>
      </c>
      <c r="Y802" s="8">
        <f t="shared" ca="1" si="562"/>
        <v>0</v>
      </c>
      <c r="Z802" s="61" t="e">
        <f ca="1">MATCH(P802,AC785:AC804,0)</f>
        <v>#N/A</v>
      </c>
      <c r="AB802">
        <v>18</v>
      </c>
      <c r="AC802" s="81" t="str">
        <f ca="1">INDEX(P785:P804,MATCH(LARGE(Y785:Y804,AB802),Y785:Y804,0))</f>
        <v>Atlethic Club</v>
      </c>
      <c r="AD802" s="85">
        <f ca="1">LOOKUP(AC802,P785:P804,Q785:Q804)</f>
        <v>0</v>
      </c>
      <c r="AE802" s="6">
        <f ca="1">LOOKUP(AC802,P785:P804,R785:R804)</f>
        <v>0</v>
      </c>
      <c r="AF802" s="6">
        <f ca="1">LOOKUP(AC802,P785:P804,S785:S804)</f>
        <v>0</v>
      </c>
      <c r="AG802" s="6">
        <f ca="1">LOOKUP(AC802,P785:P804,T785:T804)</f>
        <v>0</v>
      </c>
      <c r="AH802" s="6">
        <f ca="1">LOOKUP(AC802,P785:P804,U785:U804)</f>
        <v>0</v>
      </c>
      <c r="AI802" s="6">
        <f ca="1">LOOKUP(AC802,P785:P804,V785:V804)</f>
        <v>0</v>
      </c>
      <c r="AJ802" s="6">
        <f ca="1">LOOKUP(AC802,P785:P804,W785:W804)</f>
        <v>0</v>
      </c>
      <c r="AK802" s="8">
        <f ca="1">LOOKUP(AC802,P785:P804,X785:X804)</f>
        <v>0</v>
      </c>
      <c r="AL802" s="8">
        <f ca="1">LOOKUP(AC802,P785:P804,Y785:Y804)</f>
        <v>0</v>
      </c>
    </row>
    <row r="803" spans="5:38" x14ac:dyDescent="0.25">
      <c r="E803" s="81" t="str">
        <f t="shared" si="563"/>
        <v>Sevilla F.C.</v>
      </c>
      <c r="F803" s="85">
        <f ca="1">SUMIF(INDIRECT(F784),'1-Configuracion'!E803,INDIRECT(G784))+SUMIF(INDIRECT(H784),'1-Configuracion'!E803,INDIRECT(I784))</f>
        <v>0</v>
      </c>
      <c r="G803" s="6">
        <f ca="1">SUMIF(INDIRECT(F784),'1-Configuracion'!E803,INDIRECT(J784))+SUMIF(INDIRECT(H784),'1-Configuracion'!E803,INDIRECT(J784))</f>
        <v>0</v>
      </c>
      <c r="H803" s="6">
        <f t="shared" ca="1" si="564"/>
        <v>0</v>
      </c>
      <c r="I803" s="6">
        <f t="shared" ca="1" si="565"/>
        <v>0</v>
      </c>
      <c r="J803" s="6">
        <f t="shared" ca="1" si="566"/>
        <v>0</v>
      </c>
      <c r="K803" s="6">
        <f ca="1">SUMIF(INDIRECT(F784),'1-Configuracion'!E803,INDIRECT(K784))+SUMIF(INDIRECT(H784),'1-Configuracion'!E803,INDIRECT(L784))</f>
        <v>0</v>
      </c>
      <c r="L803" s="6">
        <f ca="1">SUMIF(INDIRECT(F784),'1-Configuracion'!E803,INDIRECT(L784))+SUMIF(INDIRECT(H784),'1-Configuracion'!E803,INDIRECT(K784))</f>
        <v>0</v>
      </c>
      <c r="M803" s="100">
        <f t="shared" ca="1" si="567"/>
        <v>0</v>
      </c>
      <c r="N803" s="56">
        <f t="shared" ca="1" si="568"/>
        <v>0</v>
      </c>
      <c r="P803" s="81" t="str">
        <f t="shared" si="569"/>
        <v>Sevilla F.C.</v>
      </c>
      <c r="Q803" s="85">
        <f t="shared" ca="1" si="570"/>
        <v>0</v>
      </c>
      <c r="R803" s="6">
        <f t="shared" ca="1" si="555"/>
        <v>0</v>
      </c>
      <c r="S803" s="6">
        <f t="shared" ca="1" si="556"/>
        <v>0</v>
      </c>
      <c r="T803" s="6">
        <f t="shared" ca="1" si="557"/>
        <v>0</v>
      </c>
      <c r="U803" s="6">
        <f t="shared" ca="1" si="558"/>
        <v>0</v>
      </c>
      <c r="V803" s="6">
        <f t="shared" ca="1" si="559"/>
        <v>0</v>
      </c>
      <c r="W803" s="6">
        <f t="shared" ca="1" si="560"/>
        <v>0</v>
      </c>
      <c r="X803" s="8">
        <f t="shared" ca="1" si="561"/>
        <v>0</v>
      </c>
      <c r="Y803" s="8">
        <f t="shared" ca="1" si="562"/>
        <v>0</v>
      </c>
      <c r="Z803" s="61" t="e">
        <f ca="1">MATCH(P803,AC785:AC804,0)</f>
        <v>#N/A</v>
      </c>
      <c r="AB803">
        <v>19</v>
      </c>
      <c r="AC803" s="81" t="str">
        <f ca="1">INDEX(P785:P804,MATCH(LARGE(Y785:Y804,AB803),Y785:Y804,0))</f>
        <v>Atlethic Club</v>
      </c>
      <c r="AD803" s="85">
        <f ca="1">LOOKUP(AC803,P785:P804,Q785:Q804)</f>
        <v>0</v>
      </c>
      <c r="AE803" s="6">
        <f ca="1">LOOKUP(AC803,P785:P804,R785:R804)</f>
        <v>0</v>
      </c>
      <c r="AF803" s="6">
        <f ca="1">LOOKUP(AC803,P785:P804,S785:S804)</f>
        <v>0</v>
      </c>
      <c r="AG803" s="6">
        <f ca="1">LOOKUP(AC803,P785:P804,T785:T804)</f>
        <v>0</v>
      </c>
      <c r="AH803" s="6">
        <f ca="1">LOOKUP(AC803,P785:P804,U785:U804)</f>
        <v>0</v>
      </c>
      <c r="AI803" s="6">
        <f ca="1">LOOKUP(AC803,P785:P804,V785:V804)</f>
        <v>0</v>
      </c>
      <c r="AJ803" s="6">
        <f ca="1">LOOKUP(AC803,P785:P804,W785:W804)</f>
        <v>0</v>
      </c>
      <c r="AK803" s="8">
        <f ca="1">LOOKUP(AC803,P785:P804,X785:X804)</f>
        <v>0</v>
      </c>
      <c r="AL803" s="8">
        <f ca="1">LOOKUP(AC803,P785:P804,Y785:Y804)</f>
        <v>0</v>
      </c>
    </row>
    <row r="804" spans="5:38" ht="15.75" thickBot="1" x14ac:dyDescent="0.3">
      <c r="E804" s="82" t="str">
        <f t="shared" si="563"/>
        <v>Valencia C.F.</v>
      </c>
      <c r="F804" s="86">
        <f ca="1">SUMIF(INDIRECT(F784),'1-Configuracion'!E804,INDIRECT(G784))+SUMIF(INDIRECT(H784),'1-Configuracion'!E804,INDIRECT(I784))</f>
        <v>0</v>
      </c>
      <c r="G804" s="34">
        <f ca="1">SUMIF(INDIRECT(F784),'1-Configuracion'!E804,INDIRECT(J784))+SUMIF(INDIRECT(H784),'1-Configuracion'!E804,INDIRECT(J784))</f>
        <v>0</v>
      </c>
      <c r="H804" s="34">
        <f t="shared" ca="1" si="564"/>
        <v>0</v>
      </c>
      <c r="I804" s="34">
        <f t="shared" ca="1" si="565"/>
        <v>0</v>
      </c>
      <c r="J804" s="34">
        <f t="shared" ca="1" si="566"/>
        <v>0</v>
      </c>
      <c r="K804" s="34">
        <f ca="1">SUMIF(INDIRECT(F784),'1-Configuracion'!E804,INDIRECT(K784))+SUMIF(INDIRECT(H784),'1-Configuracion'!E804,INDIRECT(L784))</f>
        <v>0</v>
      </c>
      <c r="L804" s="34">
        <f ca="1">SUMIF(INDIRECT(F784),'1-Configuracion'!E804,INDIRECT(L784))+SUMIF(INDIRECT(H784),'1-Configuracion'!E804,INDIRECT(K784))</f>
        <v>0</v>
      </c>
      <c r="M804" s="101">
        <f t="shared" ca="1" si="567"/>
        <v>0</v>
      </c>
      <c r="N804" s="57">
        <f t="shared" ca="1" si="568"/>
        <v>0</v>
      </c>
      <c r="P804" s="82" t="str">
        <f t="shared" si="569"/>
        <v>Valencia C.F.</v>
      </c>
      <c r="Q804" s="86">
        <f t="shared" ca="1" si="570"/>
        <v>0</v>
      </c>
      <c r="R804" s="34">
        <f t="shared" ca="1" si="555"/>
        <v>0</v>
      </c>
      <c r="S804" s="34">
        <f t="shared" ca="1" si="556"/>
        <v>0</v>
      </c>
      <c r="T804" s="34">
        <f t="shared" ca="1" si="557"/>
        <v>0</v>
      </c>
      <c r="U804" s="34">
        <f t="shared" ca="1" si="558"/>
        <v>0</v>
      </c>
      <c r="V804" s="34">
        <f t="shared" ca="1" si="559"/>
        <v>0</v>
      </c>
      <c r="W804" s="34">
        <f t="shared" ca="1" si="560"/>
        <v>0</v>
      </c>
      <c r="X804" s="37">
        <f t="shared" ca="1" si="561"/>
        <v>0</v>
      </c>
      <c r="Y804" s="37">
        <f t="shared" ca="1" si="562"/>
        <v>0</v>
      </c>
      <c r="Z804" s="61" t="e">
        <f ca="1">MATCH(P804,AC785:AC804,0)</f>
        <v>#N/A</v>
      </c>
      <c r="AB804">
        <v>20</v>
      </c>
      <c r="AC804" s="82" t="str">
        <f ca="1">INDEX(P785:P804,MATCH(LARGE(Y785:Y804,AB804),Y785:Y804,0))</f>
        <v>Atlethic Club</v>
      </c>
      <c r="AD804" s="86">
        <f ca="1">LOOKUP(AC804,P785:P804,Q785:Q804)</f>
        <v>0</v>
      </c>
      <c r="AE804" s="34">
        <f ca="1">LOOKUP(AC804,P785:P804,R785:R804)</f>
        <v>0</v>
      </c>
      <c r="AF804" s="34">
        <f ca="1">LOOKUP(AC804,P785:P804,S785:S804)</f>
        <v>0</v>
      </c>
      <c r="AG804" s="34">
        <f ca="1">LOOKUP(AC804,P785:P804,T785:T804)</f>
        <v>0</v>
      </c>
      <c r="AH804" s="34">
        <f ca="1">LOOKUP(AC804,P785:P804,U785:U804)</f>
        <v>0</v>
      </c>
      <c r="AI804" s="34">
        <f ca="1">LOOKUP(AC804,P785:P804,V785:V804)</f>
        <v>0</v>
      </c>
      <c r="AJ804" s="34">
        <f ca="1">LOOKUP(AC804,P785:P804,W785:W804)</f>
        <v>0</v>
      </c>
      <c r="AK804" s="37">
        <f ca="1">LOOKUP(AC804,P785:P804,X785:X804)</f>
        <v>0</v>
      </c>
      <c r="AL804" s="37">
        <f ca="1">LOOKUP(AC804,P785:P804,Y785:Y804)</f>
        <v>0</v>
      </c>
    </row>
    <row r="805" spans="5:38" ht="15.75" thickBot="1" x14ac:dyDescent="0.3"/>
    <row r="806" spans="5:38" ht="15.75" thickBot="1" x14ac:dyDescent="0.3">
      <c r="E806" s="88">
        <v>36</v>
      </c>
      <c r="F806" s="95" t="s">
        <v>21</v>
      </c>
      <c r="G806" s="95" t="s">
        <v>22</v>
      </c>
      <c r="H806" s="95" t="s">
        <v>23</v>
      </c>
      <c r="I806" s="95" t="s">
        <v>24</v>
      </c>
      <c r="J806" s="95" t="s">
        <v>25</v>
      </c>
      <c r="K806" s="95" t="s">
        <v>26</v>
      </c>
      <c r="L806" s="95" t="s">
        <v>27</v>
      </c>
      <c r="M806" s="96" t="s">
        <v>135</v>
      </c>
      <c r="N806" s="98" t="s">
        <v>136</v>
      </c>
      <c r="P806" s="88">
        <f>E806</f>
        <v>36</v>
      </c>
      <c r="Q806" s="89" t="s">
        <v>21</v>
      </c>
      <c r="R806" s="87" t="s">
        <v>22</v>
      </c>
      <c r="S806" s="83" t="s">
        <v>23</v>
      </c>
      <c r="T806" s="83" t="s">
        <v>24</v>
      </c>
      <c r="U806" s="83" t="s">
        <v>25</v>
      </c>
      <c r="V806" s="83" t="s">
        <v>26</v>
      </c>
      <c r="W806" s="83" t="s">
        <v>27</v>
      </c>
      <c r="X806" s="84" t="s">
        <v>135</v>
      </c>
      <c r="Y806" s="84" t="s">
        <v>136</v>
      </c>
      <c r="AC806" s="88">
        <f>P806</f>
        <v>36</v>
      </c>
      <c r="AD806" s="89" t="s">
        <v>21</v>
      </c>
      <c r="AE806" s="87" t="s">
        <v>22</v>
      </c>
      <c r="AF806" s="83" t="s">
        <v>23</v>
      </c>
      <c r="AG806" s="83" t="s">
        <v>24</v>
      </c>
      <c r="AH806" s="83" t="s">
        <v>25</v>
      </c>
      <c r="AI806" s="83" t="s">
        <v>26</v>
      </c>
      <c r="AJ806" s="83" t="s">
        <v>27</v>
      </c>
      <c r="AK806" s="84" t="s">
        <v>135</v>
      </c>
      <c r="AL806" s="84" t="s">
        <v>136</v>
      </c>
    </row>
    <row r="807" spans="5:38" ht="15.75" thickBot="1" x14ac:dyDescent="0.3">
      <c r="E807" s="91"/>
      <c r="F807" s="93" t="str">
        <f>'1-Rangos'!C36</f>
        <v>'1-Jornadas'!BP56:BP65</v>
      </c>
      <c r="G807" s="93" t="str">
        <f>'1-Rangos'!D36</f>
        <v>'1-Jornadas'!BN56:BN65</v>
      </c>
      <c r="H807" s="93" t="str">
        <f>'1-Rangos'!E36</f>
        <v>'1-Jornadas'!BS56:BS65</v>
      </c>
      <c r="I807" s="93" t="str">
        <f>'1-Rangos'!F36</f>
        <v>'1-Jornadas'!BU56:BU65</v>
      </c>
      <c r="J807" s="93" t="str">
        <f>'1-Rangos'!G36</f>
        <v>'1-Jornadas'!BM56:BM65</v>
      </c>
      <c r="K807" s="93" t="str">
        <f>'1-Rangos'!H36</f>
        <v>'1-Jornadas'!BQ56:BQ65</v>
      </c>
      <c r="L807" s="93" t="str">
        <f>'1-Rangos'!I36</f>
        <v>'1-Jornadas'!BR56:BR65</v>
      </c>
      <c r="M807" s="91"/>
      <c r="N807" s="91"/>
    </row>
    <row r="808" spans="5:38" x14ac:dyDescent="0.25">
      <c r="E808" s="81" t="str">
        <f>E785</f>
        <v>Atlethic Club</v>
      </c>
      <c r="F808" s="97">
        <f ca="1">SUMIF(INDIRECT(F807),'1-Configuracion'!E808,INDIRECT(G807))+SUMIF(INDIRECT(H807),'1-Configuracion'!E808,INDIRECT(I807))</f>
        <v>0</v>
      </c>
      <c r="G808" s="94">
        <f ca="1">SUMIF(INDIRECT(F807),'1-Configuracion'!E808,INDIRECT(J807))+SUMIF(INDIRECT(H807),'1-Configuracion'!E808,INDIRECT(J807))</f>
        <v>0</v>
      </c>
      <c r="H808" s="94">
        <f ca="1">IF(G808&gt;0,IF(F808=3,1,0),0)</f>
        <v>0</v>
      </c>
      <c r="I808" s="94">
        <f ca="1">IF(G808&gt;0,IF(F808=1,1,0),0)</f>
        <v>0</v>
      </c>
      <c r="J808" s="94">
        <f ca="1">IF(G808&gt;0,IF(F808=0,1,0),0)</f>
        <v>0</v>
      </c>
      <c r="K808" s="94">
        <f ca="1">SUMIF(INDIRECT(F807),'1-Configuracion'!E808,INDIRECT(K807))+SUMIF(INDIRECT(H807),'1-Configuracion'!E808,INDIRECT(L807))</f>
        <v>0</v>
      </c>
      <c r="L808" s="94">
        <f ca="1">SUMIF(INDIRECT(F807),'1-Configuracion'!E808,INDIRECT(L807))+SUMIF(INDIRECT(H807),'1-Configuracion'!E808,INDIRECT(K807))</f>
        <v>0</v>
      </c>
      <c r="M808" s="99">
        <f ca="1">K808-L808</f>
        <v>0</v>
      </c>
      <c r="N808" s="102">
        <f ca="1">F808*1000+M808*100+K808</f>
        <v>0</v>
      </c>
      <c r="P808" s="81" t="str">
        <f>E808</f>
        <v>Atlethic Club</v>
      </c>
      <c r="Q808" s="85">
        <f ca="1">F808+Q785</f>
        <v>0</v>
      </c>
      <c r="R808" s="6">
        <f t="shared" ref="R808:R827" ca="1" si="571">G808+R785</f>
        <v>0</v>
      </c>
      <c r="S808" s="6">
        <f t="shared" ref="S808:S827" ca="1" si="572">H808+S785</f>
        <v>0</v>
      </c>
      <c r="T808" s="6">
        <f t="shared" ref="T808:T827" ca="1" si="573">I808+T785</f>
        <v>0</v>
      </c>
      <c r="U808" s="6">
        <f t="shared" ref="U808:U827" ca="1" si="574">J808+U785</f>
        <v>0</v>
      </c>
      <c r="V808" s="6">
        <f t="shared" ref="V808:V827" ca="1" si="575">K808+V785</f>
        <v>0</v>
      </c>
      <c r="W808" s="6">
        <f t="shared" ref="W808:W827" ca="1" si="576">L808+W785</f>
        <v>0</v>
      </c>
      <c r="X808" s="8">
        <f t="shared" ref="X808:X827" ca="1" si="577">M808+X785</f>
        <v>0</v>
      </c>
      <c r="Y808" s="8">
        <f t="shared" ref="Y808:Y827" ca="1" si="578">N808+Y785</f>
        <v>0</v>
      </c>
      <c r="Z808" s="61">
        <f ca="1">MATCH(P808,AC808:AC827,0)</f>
        <v>1</v>
      </c>
      <c r="AB808">
        <v>1</v>
      </c>
      <c r="AC808" s="81" t="str">
        <f ca="1">INDEX(P808:P827,MATCH(LARGE(Y808:Y827,AB808),Y808:Y827,0))</f>
        <v>Atlethic Club</v>
      </c>
      <c r="AD808" s="85">
        <f ca="1">LOOKUP(AC808,P808:P827,Q808:Q827)</f>
        <v>0</v>
      </c>
      <c r="AE808" s="6">
        <f ca="1">LOOKUP(AC808,P808:P827,R808:R827)</f>
        <v>0</v>
      </c>
      <c r="AF808" s="6">
        <f ca="1">LOOKUP(AC808,P808:P827,S808:S827)</f>
        <v>0</v>
      </c>
      <c r="AG808" s="6">
        <f ca="1">LOOKUP(AC808,P808:P827,T808:T827)</f>
        <v>0</v>
      </c>
      <c r="AH808" s="6">
        <f ca="1">LOOKUP(AC808,P808:P827,U808:U827)</f>
        <v>0</v>
      </c>
      <c r="AI808" s="6">
        <f ca="1">LOOKUP(AC808,P808:P827,V808:V827)</f>
        <v>0</v>
      </c>
      <c r="AJ808" s="6">
        <f ca="1">LOOKUP(AC808,P808:P827,W808:W827)</f>
        <v>0</v>
      </c>
      <c r="AK808" s="8">
        <f ca="1">LOOKUP(AC808,P808:P827,X808:X827)</f>
        <v>0</v>
      </c>
      <c r="AL808" s="8">
        <f ca="1">LOOKUP(AC808,P808:P827,Y808:Y827)</f>
        <v>0</v>
      </c>
    </row>
    <row r="809" spans="5:38" x14ac:dyDescent="0.25">
      <c r="E809" s="81" t="str">
        <f t="shared" ref="E809:E827" si="579">E786</f>
        <v>Atlético Madrid</v>
      </c>
      <c r="F809" s="85">
        <f ca="1">SUMIF(INDIRECT(F807),'1-Configuracion'!E809,INDIRECT(G807))+SUMIF(INDIRECT(H807),'1-Configuracion'!E809,INDIRECT(I807))</f>
        <v>0</v>
      </c>
      <c r="G809" s="6">
        <f ca="1">SUMIF(INDIRECT(F807),'1-Configuracion'!E809,INDIRECT(J807))+SUMIF(INDIRECT(H807),'1-Configuracion'!E809,INDIRECT(J807))</f>
        <v>0</v>
      </c>
      <c r="H809" s="6">
        <f t="shared" ref="H809:H827" ca="1" si="580">IF(G809&gt;0,IF(F809=3,1,0),0)</f>
        <v>0</v>
      </c>
      <c r="I809" s="6">
        <f t="shared" ref="I809:I827" ca="1" si="581">IF(G809&gt;0,IF(F809=1,1,0),0)</f>
        <v>0</v>
      </c>
      <c r="J809" s="6">
        <f t="shared" ref="J809:J827" ca="1" si="582">IF(G809&gt;0,IF(F809=0,1,0),0)</f>
        <v>0</v>
      </c>
      <c r="K809" s="6">
        <f ca="1">SUMIF(INDIRECT(F807),'1-Configuracion'!E809,INDIRECT(K807))+SUMIF(INDIRECT(H807),'1-Configuracion'!E809,INDIRECT(L807))</f>
        <v>0</v>
      </c>
      <c r="L809" s="6">
        <f ca="1">SUMIF(INDIRECT(F807),'1-Configuracion'!E809,INDIRECT(L807))+SUMIF(INDIRECT(H807),'1-Configuracion'!E809,INDIRECT(K807))</f>
        <v>0</v>
      </c>
      <c r="M809" s="100">
        <f t="shared" ref="M809:M827" ca="1" si="583">K809-L809</f>
        <v>0</v>
      </c>
      <c r="N809" s="56">
        <f t="shared" ref="N809:N827" ca="1" si="584">F809*1000+M809*100+K809</f>
        <v>0</v>
      </c>
      <c r="P809" s="81" t="str">
        <f t="shared" ref="P809:P827" si="585">E809</f>
        <v>Atlético Madrid</v>
      </c>
      <c r="Q809" s="85">
        <f t="shared" ref="Q809:Q827" ca="1" si="586">F809+Q786</f>
        <v>0</v>
      </c>
      <c r="R809" s="6">
        <f t="shared" ca="1" si="571"/>
        <v>0</v>
      </c>
      <c r="S809" s="6">
        <f t="shared" ca="1" si="572"/>
        <v>0</v>
      </c>
      <c r="T809" s="6">
        <f t="shared" ca="1" si="573"/>
        <v>0</v>
      </c>
      <c r="U809" s="6">
        <f t="shared" ca="1" si="574"/>
        <v>0</v>
      </c>
      <c r="V809" s="6">
        <f t="shared" ca="1" si="575"/>
        <v>0</v>
      </c>
      <c r="W809" s="6">
        <f t="shared" ca="1" si="576"/>
        <v>0</v>
      </c>
      <c r="X809" s="8">
        <f t="shared" ca="1" si="577"/>
        <v>0</v>
      </c>
      <c r="Y809" s="8">
        <f t="shared" ca="1" si="578"/>
        <v>0</v>
      </c>
      <c r="Z809" s="61" t="e">
        <f ca="1">MATCH(P809,AC808:AC827,0)</f>
        <v>#N/A</v>
      </c>
      <c r="AB809">
        <v>2</v>
      </c>
      <c r="AC809" s="81" t="str">
        <f ca="1">INDEX(P808:P827,MATCH(LARGE(Y808:Y827,AB809),Y808:Y827,0))</f>
        <v>Atlethic Club</v>
      </c>
      <c r="AD809" s="85">
        <f ca="1">LOOKUP(AC809,P808:P827,Q808:Q827)</f>
        <v>0</v>
      </c>
      <c r="AE809" s="6">
        <f ca="1">LOOKUP(AC809,P808:P827,R808:R827)</f>
        <v>0</v>
      </c>
      <c r="AF809" s="6">
        <f ca="1">LOOKUP(AC809,P808:P827,S808:S827)</f>
        <v>0</v>
      </c>
      <c r="AG809" s="6">
        <f ca="1">LOOKUP(AC809,P808:P827,T808:T827)</f>
        <v>0</v>
      </c>
      <c r="AH809" s="6">
        <f ca="1">LOOKUP(AC809,P808:P827,U808:U827)</f>
        <v>0</v>
      </c>
      <c r="AI809" s="6">
        <f ca="1">LOOKUP(AC809,P808:P827,V808:V827)</f>
        <v>0</v>
      </c>
      <c r="AJ809" s="6">
        <f ca="1">LOOKUP(AC809,P808:P827,W808:W827)</f>
        <v>0</v>
      </c>
      <c r="AK809" s="8">
        <f ca="1">LOOKUP(AC809,P808:P827,X808:X827)</f>
        <v>0</v>
      </c>
      <c r="AL809" s="8">
        <f ca="1">LOOKUP(AC809,P808:P827,Y808:Y827)</f>
        <v>0</v>
      </c>
    </row>
    <row r="810" spans="5:38" x14ac:dyDescent="0.25">
      <c r="E810" s="81" t="str">
        <f t="shared" si="579"/>
        <v>C.A. Osasuna</v>
      </c>
      <c r="F810" s="85">
        <f ca="1">SUMIF(INDIRECT(F807),'1-Configuracion'!E810,INDIRECT(G807))+SUMIF(INDIRECT(H807),'1-Configuracion'!E810,INDIRECT(I807))</f>
        <v>0</v>
      </c>
      <c r="G810" s="6">
        <f ca="1">SUMIF(INDIRECT(F807),'1-Configuracion'!E810,INDIRECT(J807))+SUMIF(INDIRECT(H807),'1-Configuracion'!E810,INDIRECT(J807))</f>
        <v>0</v>
      </c>
      <c r="H810" s="6">
        <f t="shared" ca="1" si="580"/>
        <v>0</v>
      </c>
      <c r="I810" s="6">
        <f t="shared" ca="1" si="581"/>
        <v>0</v>
      </c>
      <c r="J810" s="6">
        <f t="shared" ca="1" si="582"/>
        <v>0</v>
      </c>
      <c r="K810" s="6">
        <f ca="1">SUMIF(INDIRECT(F807),'1-Configuracion'!E810,INDIRECT(K807))+SUMIF(INDIRECT(H807),'1-Configuracion'!E810,INDIRECT(L807))</f>
        <v>0</v>
      </c>
      <c r="L810" s="6">
        <f ca="1">SUMIF(INDIRECT(F807),'1-Configuracion'!E810,INDIRECT(L807))+SUMIF(INDIRECT(H807),'1-Configuracion'!E810,INDIRECT(K807))</f>
        <v>0</v>
      </c>
      <c r="M810" s="100">
        <f t="shared" ca="1" si="583"/>
        <v>0</v>
      </c>
      <c r="N810" s="56">
        <f t="shared" ca="1" si="584"/>
        <v>0</v>
      </c>
      <c r="P810" s="81" t="str">
        <f t="shared" si="585"/>
        <v>C.A. Osasuna</v>
      </c>
      <c r="Q810" s="85">
        <f t="shared" ca="1" si="586"/>
        <v>0</v>
      </c>
      <c r="R810" s="6">
        <f t="shared" ca="1" si="571"/>
        <v>0</v>
      </c>
      <c r="S810" s="6">
        <f t="shared" ca="1" si="572"/>
        <v>0</v>
      </c>
      <c r="T810" s="6">
        <f t="shared" ca="1" si="573"/>
        <v>0</v>
      </c>
      <c r="U810" s="6">
        <f t="shared" ca="1" si="574"/>
        <v>0</v>
      </c>
      <c r="V810" s="6">
        <f t="shared" ca="1" si="575"/>
        <v>0</v>
      </c>
      <c r="W810" s="6">
        <f t="shared" ca="1" si="576"/>
        <v>0</v>
      </c>
      <c r="X810" s="8">
        <f t="shared" ca="1" si="577"/>
        <v>0</v>
      </c>
      <c r="Y810" s="8">
        <f t="shared" ca="1" si="578"/>
        <v>0</v>
      </c>
      <c r="Z810" s="61" t="e">
        <f ca="1">MATCH(P810,AC808:AC827,0)</f>
        <v>#N/A</v>
      </c>
      <c r="AB810">
        <v>3</v>
      </c>
      <c r="AC810" s="81" t="str">
        <f ca="1">INDEX(P808:P827,MATCH(LARGE(Y808:Y827,AB810),Y808:Y827,0))</f>
        <v>Atlethic Club</v>
      </c>
      <c r="AD810" s="85">
        <f ca="1">LOOKUP(AC810,P808:P827,Q808:Q827)</f>
        <v>0</v>
      </c>
      <c r="AE810" s="6">
        <f ca="1">LOOKUP(AC810,P808:P827,R808:R827)</f>
        <v>0</v>
      </c>
      <c r="AF810" s="6">
        <f ca="1">LOOKUP(AC810,P808:P827,S808:S827)</f>
        <v>0</v>
      </c>
      <c r="AG810" s="6">
        <f ca="1">LOOKUP(AC810,P808:P827,T808:T827)</f>
        <v>0</v>
      </c>
      <c r="AH810" s="6">
        <f ca="1">LOOKUP(AC810,P808:P827,U808:U827)</f>
        <v>0</v>
      </c>
      <c r="AI810" s="6">
        <f ca="1">LOOKUP(AC810,P808:P827,V808:V827)</f>
        <v>0</v>
      </c>
      <c r="AJ810" s="6">
        <f ca="1">LOOKUP(AC810,P808:P827,W808:W827)</f>
        <v>0</v>
      </c>
      <c r="AK810" s="8">
        <f ca="1">LOOKUP(AC810,P808:P827,X808:X827)</f>
        <v>0</v>
      </c>
      <c r="AL810" s="8">
        <f ca="1">LOOKUP(AC810,P808:P827,Y808:Y827)</f>
        <v>0</v>
      </c>
    </row>
    <row r="811" spans="5:38" x14ac:dyDescent="0.25">
      <c r="E811" s="81" t="str">
        <f t="shared" si="579"/>
        <v>Celta de Vigo</v>
      </c>
      <c r="F811" s="85">
        <f ca="1">SUMIF(INDIRECT(F807),'1-Configuracion'!E811,INDIRECT(G807))+SUMIF(INDIRECT(H807),'1-Configuracion'!E811,INDIRECT(I807))</f>
        <v>0</v>
      </c>
      <c r="G811" s="6">
        <f ca="1">SUMIF(INDIRECT(F807),'1-Configuracion'!E811,INDIRECT(J807))+SUMIF(INDIRECT(H807),'1-Configuracion'!E811,INDIRECT(J807))</f>
        <v>0</v>
      </c>
      <c r="H811" s="6">
        <f t="shared" ca="1" si="580"/>
        <v>0</v>
      </c>
      <c r="I811" s="6">
        <f t="shared" ca="1" si="581"/>
        <v>0</v>
      </c>
      <c r="J811" s="6">
        <f t="shared" ca="1" si="582"/>
        <v>0</v>
      </c>
      <c r="K811" s="6">
        <f ca="1">SUMIF(INDIRECT(F807),'1-Configuracion'!E811,INDIRECT(K807))+SUMIF(INDIRECT(H807),'1-Configuracion'!E811,INDIRECT(L807))</f>
        <v>0</v>
      </c>
      <c r="L811" s="6">
        <f ca="1">SUMIF(INDIRECT(F807),'1-Configuracion'!E811,INDIRECT(L807))+SUMIF(INDIRECT(H807),'1-Configuracion'!E811,INDIRECT(K807))</f>
        <v>0</v>
      </c>
      <c r="M811" s="100">
        <f t="shared" ca="1" si="583"/>
        <v>0</v>
      </c>
      <c r="N811" s="56">
        <f t="shared" ca="1" si="584"/>
        <v>0</v>
      </c>
      <c r="P811" s="81" t="str">
        <f t="shared" si="585"/>
        <v>Celta de Vigo</v>
      </c>
      <c r="Q811" s="85">
        <f t="shared" ca="1" si="586"/>
        <v>0</v>
      </c>
      <c r="R811" s="6">
        <f t="shared" ca="1" si="571"/>
        <v>0</v>
      </c>
      <c r="S811" s="6">
        <f t="shared" ca="1" si="572"/>
        <v>0</v>
      </c>
      <c r="T811" s="6">
        <f t="shared" ca="1" si="573"/>
        <v>0</v>
      </c>
      <c r="U811" s="6">
        <f t="shared" ca="1" si="574"/>
        <v>0</v>
      </c>
      <c r="V811" s="6">
        <f t="shared" ca="1" si="575"/>
        <v>0</v>
      </c>
      <c r="W811" s="6">
        <f t="shared" ca="1" si="576"/>
        <v>0</v>
      </c>
      <c r="X811" s="8">
        <f t="shared" ca="1" si="577"/>
        <v>0</v>
      </c>
      <c r="Y811" s="8">
        <f t="shared" ca="1" si="578"/>
        <v>0</v>
      </c>
      <c r="Z811" s="61" t="e">
        <f ca="1">MATCH(P811,AC808:AC827,0)</f>
        <v>#N/A</v>
      </c>
      <c r="AB811">
        <v>4</v>
      </c>
      <c r="AC811" s="81" t="str">
        <f ca="1">INDEX(P808:P827,MATCH(LARGE(Y808:Y827,AB811),Y808:Y827,0))</f>
        <v>Atlethic Club</v>
      </c>
      <c r="AD811" s="85">
        <f ca="1">LOOKUP(AC811,P808:P827,Q808:Q827)</f>
        <v>0</v>
      </c>
      <c r="AE811" s="6">
        <f ca="1">LOOKUP(AC811,P808:P827,R808:R827)</f>
        <v>0</v>
      </c>
      <c r="AF811" s="6">
        <f ca="1">LOOKUP(AC811,P808:P827,S808:S827)</f>
        <v>0</v>
      </c>
      <c r="AG811" s="6">
        <f ca="1">LOOKUP(AC811,P808:P827,T808:T827)</f>
        <v>0</v>
      </c>
      <c r="AH811" s="6">
        <f ca="1">LOOKUP(AC811,P808:P827,U808:U827)</f>
        <v>0</v>
      </c>
      <c r="AI811" s="6">
        <f ca="1">LOOKUP(AC811,P808:P827,V808:V827)</f>
        <v>0</v>
      </c>
      <c r="AJ811" s="6">
        <f ca="1">LOOKUP(AC811,P808:P827,W808:W827)</f>
        <v>0</v>
      </c>
      <c r="AK811" s="8">
        <f ca="1">LOOKUP(AC811,P808:P827,X808:X827)</f>
        <v>0</v>
      </c>
      <c r="AL811" s="8">
        <f ca="1">LOOKUP(AC811,P808:P827,Y808:Y827)</f>
        <v>0</v>
      </c>
    </row>
    <row r="812" spans="5:38" x14ac:dyDescent="0.25">
      <c r="E812" s="81" t="str">
        <f t="shared" si="579"/>
        <v>Deportivo de la Coruña</v>
      </c>
      <c r="F812" s="85">
        <f ca="1">SUMIF(INDIRECT(F807),'1-Configuracion'!E812,INDIRECT(G807))+SUMIF(INDIRECT(H807),'1-Configuracion'!E812,INDIRECT(I807))</f>
        <v>0</v>
      </c>
      <c r="G812" s="6">
        <f ca="1">SUMIF(INDIRECT(F807),'1-Configuracion'!E812,INDIRECT(J807))+SUMIF(INDIRECT(H807),'1-Configuracion'!E812,INDIRECT(J807))</f>
        <v>0</v>
      </c>
      <c r="H812" s="6">
        <f t="shared" ca="1" si="580"/>
        <v>0</v>
      </c>
      <c r="I812" s="6">
        <f t="shared" ca="1" si="581"/>
        <v>0</v>
      </c>
      <c r="J812" s="6">
        <f t="shared" ca="1" si="582"/>
        <v>0</v>
      </c>
      <c r="K812" s="6">
        <f ca="1">SUMIF(INDIRECT(F807),'1-Configuracion'!E812,INDIRECT(K807))+SUMIF(INDIRECT(H807),'1-Configuracion'!E812,INDIRECT(L807))</f>
        <v>0</v>
      </c>
      <c r="L812" s="6">
        <f ca="1">SUMIF(INDIRECT(F807),'1-Configuracion'!E812,INDIRECT(L807))+SUMIF(INDIRECT(H807),'1-Configuracion'!E812,INDIRECT(K807))</f>
        <v>0</v>
      </c>
      <c r="M812" s="100">
        <f t="shared" ca="1" si="583"/>
        <v>0</v>
      </c>
      <c r="N812" s="56">
        <f t="shared" ca="1" si="584"/>
        <v>0</v>
      </c>
      <c r="P812" s="81" t="str">
        <f t="shared" si="585"/>
        <v>Deportivo de la Coruña</v>
      </c>
      <c r="Q812" s="85">
        <f t="shared" ca="1" si="586"/>
        <v>0</v>
      </c>
      <c r="R812" s="6">
        <f t="shared" ca="1" si="571"/>
        <v>0</v>
      </c>
      <c r="S812" s="6">
        <f t="shared" ca="1" si="572"/>
        <v>0</v>
      </c>
      <c r="T812" s="6">
        <f t="shared" ca="1" si="573"/>
        <v>0</v>
      </c>
      <c r="U812" s="6">
        <f t="shared" ca="1" si="574"/>
        <v>0</v>
      </c>
      <c r="V812" s="6">
        <f t="shared" ca="1" si="575"/>
        <v>0</v>
      </c>
      <c r="W812" s="6">
        <f t="shared" ca="1" si="576"/>
        <v>0</v>
      </c>
      <c r="X812" s="8">
        <f t="shared" ca="1" si="577"/>
        <v>0</v>
      </c>
      <c r="Y812" s="8">
        <f t="shared" ca="1" si="578"/>
        <v>0</v>
      </c>
      <c r="Z812" s="61" t="e">
        <f ca="1">MATCH(P812,AC808:AC827,0)</f>
        <v>#N/A</v>
      </c>
      <c r="AB812">
        <v>5</v>
      </c>
      <c r="AC812" s="81" t="str">
        <f ca="1">INDEX(P808:P827,MATCH(LARGE(Y808:Y827,AB812),Y808:Y827,0))</f>
        <v>Atlethic Club</v>
      </c>
      <c r="AD812" s="85">
        <f ca="1">LOOKUP(AC812,P808:P827,Q808:Q827)</f>
        <v>0</v>
      </c>
      <c r="AE812" s="6">
        <f ca="1">LOOKUP(AC812,P808:P827,R808:R827)</f>
        <v>0</v>
      </c>
      <c r="AF812" s="6">
        <f ca="1">LOOKUP(AC812,P808:P827,S808:S827)</f>
        <v>0</v>
      </c>
      <c r="AG812" s="6">
        <f ca="1">LOOKUP(AC812,P808:P827,T808:T827)</f>
        <v>0</v>
      </c>
      <c r="AH812" s="6">
        <f ca="1">LOOKUP(AC812,P808:P827,U808:U827)</f>
        <v>0</v>
      </c>
      <c r="AI812" s="6">
        <f ca="1">LOOKUP(AC812,P808:P827,V808:V827)</f>
        <v>0</v>
      </c>
      <c r="AJ812" s="6">
        <f ca="1">LOOKUP(AC812,P808:P827,W808:W827)</f>
        <v>0</v>
      </c>
      <c r="AK812" s="8">
        <f ca="1">LOOKUP(AC812,P808:P827,X808:X827)</f>
        <v>0</v>
      </c>
      <c r="AL812" s="8">
        <f ca="1">LOOKUP(AC812,P808:P827,Y808:Y827)</f>
        <v>0</v>
      </c>
    </row>
    <row r="813" spans="5:38" x14ac:dyDescent="0.25">
      <c r="E813" s="81" t="str">
        <f t="shared" si="579"/>
        <v>F.C. Barcelona</v>
      </c>
      <c r="F813" s="85">
        <f ca="1">SUMIF(INDIRECT(F807),'1-Configuracion'!E813,INDIRECT(G807))+SUMIF(INDIRECT(H807),'1-Configuracion'!E813,INDIRECT(I807))</f>
        <v>0</v>
      </c>
      <c r="G813" s="6">
        <f ca="1">SUMIF(INDIRECT(F807),'1-Configuracion'!E813,INDIRECT(J807))+SUMIF(INDIRECT(H807),'1-Configuracion'!E813,INDIRECT(J807))</f>
        <v>0</v>
      </c>
      <c r="H813" s="6">
        <f t="shared" ca="1" si="580"/>
        <v>0</v>
      </c>
      <c r="I813" s="6">
        <f t="shared" ca="1" si="581"/>
        <v>0</v>
      </c>
      <c r="J813" s="6">
        <f t="shared" ca="1" si="582"/>
        <v>0</v>
      </c>
      <c r="K813" s="6">
        <f ca="1">SUMIF(INDIRECT(F807),'1-Configuracion'!E813,INDIRECT(K807))+SUMIF(INDIRECT(H807),'1-Configuracion'!E813,INDIRECT(L807))</f>
        <v>0</v>
      </c>
      <c r="L813" s="6">
        <f ca="1">SUMIF(INDIRECT(F807),'1-Configuracion'!E813,INDIRECT(L807))+SUMIF(INDIRECT(H807),'1-Configuracion'!E813,INDIRECT(K807))</f>
        <v>0</v>
      </c>
      <c r="M813" s="100">
        <f t="shared" ca="1" si="583"/>
        <v>0</v>
      </c>
      <c r="N813" s="56">
        <f t="shared" ca="1" si="584"/>
        <v>0</v>
      </c>
      <c r="P813" s="81" t="str">
        <f t="shared" si="585"/>
        <v>F.C. Barcelona</v>
      </c>
      <c r="Q813" s="85">
        <f t="shared" ca="1" si="586"/>
        <v>0</v>
      </c>
      <c r="R813" s="6">
        <f t="shared" ca="1" si="571"/>
        <v>0</v>
      </c>
      <c r="S813" s="6">
        <f t="shared" ca="1" si="572"/>
        <v>0</v>
      </c>
      <c r="T813" s="6">
        <f t="shared" ca="1" si="573"/>
        <v>0</v>
      </c>
      <c r="U813" s="6">
        <f t="shared" ca="1" si="574"/>
        <v>0</v>
      </c>
      <c r="V813" s="6">
        <f t="shared" ca="1" si="575"/>
        <v>0</v>
      </c>
      <c r="W813" s="6">
        <f t="shared" ca="1" si="576"/>
        <v>0</v>
      </c>
      <c r="X813" s="8">
        <f t="shared" ca="1" si="577"/>
        <v>0</v>
      </c>
      <c r="Y813" s="8">
        <f t="shared" ca="1" si="578"/>
        <v>0</v>
      </c>
      <c r="Z813" s="61" t="e">
        <f ca="1">MATCH(P813,AC808:AC827,0)</f>
        <v>#N/A</v>
      </c>
      <c r="AB813">
        <v>6</v>
      </c>
      <c r="AC813" s="81" t="str">
        <f ca="1">INDEX(P808:P827,MATCH(LARGE(Y808:Y827,AB813),Y808:Y827,0))</f>
        <v>Atlethic Club</v>
      </c>
      <c r="AD813" s="85">
        <f ca="1">LOOKUP(AC813,P808:P827,Q808:Q827)</f>
        <v>0</v>
      </c>
      <c r="AE813" s="6">
        <f ca="1">LOOKUP(AC813,P808:P827,R808:R827)</f>
        <v>0</v>
      </c>
      <c r="AF813" s="6">
        <f ca="1">LOOKUP(AC813,P808:P827,S808:S827)</f>
        <v>0</v>
      </c>
      <c r="AG813" s="6">
        <f ca="1">LOOKUP(AC813,P808:P827,T808:T827)</f>
        <v>0</v>
      </c>
      <c r="AH813" s="6">
        <f ca="1">LOOKUP(AC813,P808:P827,U808:U827)</f>
        <v>0</v>
      </c>
      <c r="AI813" s="6">
        <f ca="1">LOOKUP(AC813,P808:P827,V808:V827)</f>
        <v>0</v>
      </c>
      <c r="AJ813" s="6">
        <f ca="1">LOOKUP(AC813,P808:P827,W808:W827)</f>
        <v>0</v>
      </c>
      <c r="AK813" s="8">
        <f ca="1">LOOKUP(AC813,P808:P827,X808:X827)</f>
        <v>0</v>
      </c>
      <c r="AL813" s="8">
        <f ca="1">LOOKUP(AC813,P808:P827,Y808:Y827)</f>
        <v>0</v>
      </c>
    </row>
    <row r="814" spans="5:38" x14ac:dyDescent="0.25">
      <c r="E814" s="81" t="str">
        <f t="shared" si="579"/>
        <v>Getafe C.F.</v>
      </c>
      <c r="F814" s="85">
        <f ca="1">SUMIF(INDIRECT(F807),'1-Configuracion'!E814,INDIRECT(G807))+SUMIF(INDIRECT(H807),'1-Configuracion'!E814,INDIRECT(I807))</f>
        <v>0</v>
      </c>
      <c r="G814" s="6">
        <f ca="1">SUMIF(INDIRECT(F807),'1-Configuracion'!E814,INDIRECT(J807))+SUMIF(INDIRECT(H807),'1-Configuracion'!E814,INDIRECT(J807))</f>
        <v>0</v>
      </c>
      <c r="H814" s="6">
        <f t="shared" ca="1" si="580"/>
        <v>0</v>
      </c>
      <c r="I814" s="6">
        <f t="shared" ca="1" si="581"/>
        <v>0</v>
      </c>
      <c r="J814" s="6">
        <f t="shared" ca="1" si="582"/>
        <v>0</v>
      </c>
      <c r="K814" s="6">
        <f ca="1">SUMIF(INDIRECT(F807),'1-Configuracion'!E814,INDIRECT(K807))+SUMIF(INDIRECT(H807),'1-Configuracion'!E814,INDIRECT(L807))</f>
        <v>0</v>
      </c>
      <c r="L814" s="6">
        <f ca="1">SUMIF(INDIRECT(F807),'1-Configuracion'!E814,INDIRECT(L807))+SUMIF(INDIRECT(H807),'1-Configuracion'!E814,INDIRECT(K807))</f>
        <v>0</v>
      </c>
      <c r="M814" s="100">
        <f t="shared" ca="1" si="583"/>
        <v>0</v>
      </c>
      <c r="N814" s="56">
        <f t="shared" ca="1" si="584"/>
        <v>0</v>
      </c>
      <c r="P814" s="81" t="str">
        <f t="shared" si="585"/>
        <v>Getafe C.F.</v>
      </c>
      <c r="Q814" s="85">
        <f t="shared" ca="1" si="586"/>
        <v>0</v>
      </c>
      <c r="R814" s="6">
        <f t="shared" ca="1" si="571"/>
        <v>0</v>
      </c>
      <c r="S814" s="6">
        <f t="shared" ca="1" si="572"/>
        <v>0</v>
      </c>
      <c r="T814" s="6">
        <f t="shared" ca="1" si="573"/>
        <v>0</v>
      </c>
      <c r="U814" s="6">
        <f t="shared" ca="1" si="574"/>
        <v>0</v>
      </c>
      <c r="V814" s="6">
        <f t="shared" ca="1" si="575"/>
        <v>0</v>
      </c>
      <c r="W814" s="6">
        <f t="shared" ca="1" si="576"/>
        <v>0</v>
      </c>
      <c r="X814" s="8">
        <f t="shared" ca="1" si="577"/>
        <v>0</v>
      </c>
      <c r="Y814" s="8">
        <f t="shared" ca="1" si="578"/>
        <v>0</v>
      </c>
      <c r="Z814" s="61" t="e">
        <f ca="1">MATCH(P814,AC808:AC827,0)</f>
        <v>#N/A</v>
      </c>
      <c r="AB814">
        <v>7</v>
      </c>
      <c r="AC814" s="81" t="str">
        <f ca="1">INDEX(P808:P827,MATCH(LARGE(Y808:Y827,AB814),Y808:Y827,0))</f>
        <v>Atlethic Club</v>
      </c>
      <c r="AD814" s="85">
        <f ca="1">LOOKUP(AC814,P808:P827,Q808:Q827)</f>
        <v>0</v>
      </c>
      <c r="AE814" s="6">
        <f ca="1">LOOKUP(AC814,P808:P827,R808:R827)</f>
        <v>0</v>
      </c>
      <c r="AF814" s="6">
        <f ca="1">LOOKUP(AC814,P808:P827,S808:S827)</f>
        <v>0</v>
      </c>
      <c r="AG814" s="6">
        <f ca="1">LOOKUP(AC814,P808:P827,T808:T827)</f>
        <v>0</v>
      </c>
      <c r="AH814" s="6">
        <f ca="1">LOOKUP(AC814,P808:P827,U808:U827)</f>
        <v>0</v>
      </c>
      <c r="AI814" s="6">
        <f ca="1">LOOKUP(AC814,P808:P827,V808:V827)</f>
        <v>0</v>
      </c>
      <c r="AJ814" s="6">
        <f ca="1">LOOKUP(AC814,P808:P827,W808:W827)</f>
        <v>0</v>
      </c>
      <c r="AK814" s="8">
        <f ca="1">LOOKUP(AC814,P808:P827,X808:X827)</f>
        <v>0</v>
      </c>
      <c r="AL814" s="8">
        <f ca="1">LOOKUP(AC814,P808:P827,Y808:Y827)</f>
        <v>0</v>
      </c>
    </row>
    <row r="815" spans="5:38" x14ac:dyDescent="0.25">
      <c r="E815" s="81" t="str">
        <f t="shared" si="579"/>
        <v>Granada C.F.</v>
      </c>
      <c r="F815" s="85">
        <f ca="1">SUMIF(INDIRECT(F807),'1-Configuracion'!E815,INDIRECT(G807))+SUMIF(INDIRECT(H807),'1-Configuracion'!E815,INDIRECT(I807))</f>
        <v>0</v>
      </c>
      <c r="G815" s="6">
        <f ca="1">SUMIF(INDIRECT(F807),'1-Configuracion'!E815,INDIRECT(J807))+SUMIF(INDIRECT(H807),'1-Configuracion'!E815,INDIRECT(J807))</f>
        <v>0</v>
      </c>
      <c r="H815" s="6">
        <f t="shared" ca="1" si="580"/>
        <v>0</v>
      </c>
      <c r="I815" s="6">
        <f t="shared" ca="1" si="581"/>
        <v>0</v>
      </c>
      <c r="J815" s="6">
        <f t="shared" ca="1" si="582"/>
        <v>0</v>
      </c>
      <c r="K815" s="6">
        <f ca="1">SUMIF(INDIRECT(F807),'1-Configuracion'!E815,INDIRECT(K807))+SUMIF(INDIRECT(H807),'1-Configuracion'!E815,INDIRECT(L807))</f>
        <v>0</v>
      </c>
      <c r="L815" s="6">
        <f ca="1">SUMIF(INDIRECT(F807),'1-Configuracion'!E815,INDIRECT(L807))+SUMIF(INDIRECT(H807),'1-Configuracion'!E815,INDIRECT(K807))</f>
        <v>0</v>
      </c>
      <c r="M815" s="100">
        <f t="shared" ca="1" si="583"/>
        <v>0</v>
      </c>
      <c r="N815" s="56">
        <f t="shared" ca="1" si="584"/>
        <v>0</v>
      </c>
      <c r="P815" s="81" t="str">
        <f t="shared" si="585"/>
        <v>Granada C.F.</v>
      </c>
      <c r="Q815" s="85">
        <f t="shared" ca="1" si="586"/>
        <v>0</v>
      </c>
      <c r="R815" s="6">
        <f t="shared" ca="1" si="571"/>
        <v>0</v>
      </c>
      <c r="S815" s="6">
        <f t="shared" ca="1" si="572"/>
        <v>0</v>
      </c>
      <c r="T815" s="6">
        <f t="shared" ca="1" si="573"/>
        <v>0</v>
      </c>
      <c r="U815" s="6">
        <f t="shared" ca="1" si="574"/>
        <v>0</v>
      </c>
      <c r="V815" s="6">
        <f t="shared" ca="1" si="575"/>
        <v>0</v>
      </c>
      <c r="W815" s="6">
        <f t="shared" ca="1" si="576"/>
        <v>0</v>
      </c>
      <c r="X815" s="8">
        <f t="shared" ca="1" si="577"/>
        <v>0</v>
      </c>
      <c r="Y815" s="8">
        <f t="shared" ca="1" si="578"/>
        <v>0</v>
      </c>
      <c r="Z815" s="61" t="e">
        <f ca="1">MATCH(P815,AC808:AC827,0)</f>
        <v>#N/A</v>
      </c>
      <c r="AB815">
        <v>8</v>
      </c>
      <c r="AC815" s="81" t="str">
        <f ca="1">INDEX(P808:P827,MATCH(LARGE(Y808:Y827,AB815),Y808:Y827,0))</f>
        <v>Atlethic Club</v>
      </c>
      <c r="AD815" s="85">
        <f ca="1">LOOKUP(AC815,P808:P827,Q808:Q827)</f>
        <v>0</v>
      </c>
      <c r="AE815" s="6">
        <f ca="1">LOOKUP(AC815,P808:P827,R808:R827)</f>
        <v>0</v>
      </c>
      <c r="AF815" s="6">
        <f ca="1">LOOKUP(AC815,P808:P827,S808:S827)</f>
        <v>0</v>
      </c>
      <c r="AG815" s="6">
        <f ca="1">LOOKUP(AC815,P808:P827,T808:T827)</f>
        <v>0</v>
      </c>
      <c r="AH815" s="6">
        <f ca="1">LOOKUP(AC815,P808:P827,U808:U827)</f>
        <v>0</v>
      </c>
      <c r="AI815" s="6">
        <f ca="1">LOOKUP(AC815,P808:P827,V808:V827)</f>
        <v>0</v>
      </c>
      <c r="AJ815" s="6">
        <f ca="1">LOOKUP(AC815,P808:P827,W808:W827)</f>
        <v>0</v>
      </c>
      <c r="AK815" s="8">
        <f ca="1">LOOKUP(AC815,P808:P827,X808:X827)</f>
        <v>0</v>
      </c>
      <c r="AL815" s="8">
        <f ca="1">LOOKUP(AC815,P808:P827,Y808:Y827)</f>
        <v>0</v>
      </c>
    </row>
    <row r="816" spans="5:38" x14ac:dyDescent="0.25">
      <c r="E816" s="81" t="str">
        <f t="shared" si="579"/>
        <v>Levante U.D.</v>
      </c>
      <c r="F816" s="85">
        <f ca="1">SUMIF(INDIRECT(F807),'1-Configuracion'!E816,INDIRECT(G807))+SUMIF(INDIRECT(H807),'1-Configuracion'!E816,INDIRECT(I807))</f>
        <v>0</v>
      </c>
      <c r="G816" s="6">
        <f ca="1">SUMIF(INDIRECT(F807),'1-Configuracion'!E816,INDIRECT(J807))+SUMIF(INDIRECT(H807),'1-Configuracion'!E816,INDIRECT(J807))</f>
        <v>0</v>
      </c>
      <c r="H816" s="6">
        <f t="shared" ca="1" si="580"/>
        <v>0</v>
      </c>
      <c r="I816" s="6">
        <f t="shared" ca="1" si="581"/>
        <v>0</v>
      </c>
      <c r="J816" s="6">
        <f t="shared" ca="1" si="582"/>
        <v>0</v>
      </c>
      <c r="K816" s="6">
        <f ca="1">SUMIF(INDIRECT(F807),'1-Configuracion'!E816,INDIRECT(K807))+SUMIF(INDIRECT(H807),'1-Configuracion'!E816,INDIRECT(L807))</f>
        <v>0</v>
      </c>
      <c r="L816" s="6">
        <f ca="1">SUMIF(INDIRECT(F807),'1-Configuracion'!E816,INDIRECT(L807))+SUMIF(INDIRECT(H807),'1-Configuracion'!E816,INDIRECT(K807))</f>
        <v>0</v>
      </c>
      <c r="M816" s="100">
        <f t="shared" ca="1" si="583"/>
        <v>0</v>
      </c>
      <c r="N816" s="56">
        <f t="shared" ca="1" si="584"/>
        <v>0</v>
      </c>
      <c r="P816" s="81" t="str">
        <f t="shared" si="585"/>
        <v>Levante U.D.</v>
      </c>
      <c r="Q816" s="85">
        <f t="shared" ca="1" si="586"/>
        <v>0</v>
      </c>
      <c r="R816" s="6">
        <f t="shared" ca="1" si="571"/>
        <v>0</v>
      </c>
      <c r="S816" s="6">
        <f t="shared" ca="1" si="572"/>
        <v>0</v>
      </c>
      <c r="T816" s="6">
        <f t="shared" ca="1" si="573"/>
        <v>0</v>
      </c>
      <c r="U816" s="6">
        <f t="shared" ca="1" si="574"/>
        <v>0</v>
      </c>
      <c r="V816" s="6">
        <f t="shared" ca="1" si="575"/>
        <v>0</v>
      </c>
      <c r="W816" s="6">
        <f t="shared" ca="1" si="576"/>
        <v>0</v>
      </c>
      <c r="X816" s="8">
        <f t="shared" ca="1" si="577"/>
        <v>0</v>
      </c>
      <c r="Y816" s="8">
        <f t="shared" ca="1" si="578"/>
        <v>0</v>
      </c>
      <c r="Z816" s="61" t="e">
        <f ca="1">MATCH(P816,AC808:AC827,0)</f>
        <v>#N/A</v>
      </c>
      <c r="AB816">
        <v>9</v>
      </c>
      <c r="AC816" s="81" t="str">
        <f ca="1">INDEX(P808:P827,MATCH(LARGE(Y808:Y827,AB816),Y808:Y827,0))</f>
        <v>Atlethic Club</v>
      </c>
      <c r="AD816" s="85">
        <f ca="1">LOOKUP(AC816,P808:P827,Q808:Q827)</f>
        <v>0</v>
      </c>
      <c r="AE816" s="6">
        <f ca="1">LOOKUP(AC816,P808:P827,R808:R827)</f>
        <v>0</v>
      </c>
      <c r="AF816" s="6">
        <f ca="1">LOOKUP(AC816,P808:P827,S808:S827)</f>
        <v>0</v>
      </c>
      <c r="AG816" s="6">
        <f ca="1">LOOKUP(AC816,P808:P827,T808:T827)</f>
        <v>0</v>
      </c>
      <c r="AH816" s="6">
        <f ca="1">LOOKUP(AC816,P808:P827,U808:U827)</f>
        <v>0</v>
      </c>
      <c r="AI816" s="6">
        <f ca="1">LOOKUP(AC816,P808:P827,V808:V827)</f>
        <v>0</v>
      </c>
      <c r="AJ816" s="6">
        <f ca="1">LOOKUP(AC816,P808:P827,W808:W827)</f>
        <v>0</v>
      </c>
      <c r="AK816" s="8">
        <f ca="1">LOOKUP(AC816,P808:P827,X808:X827)</f>
        <v>0</v>
      </c>
      <c r="AL816" s="8">
        <f ca="1">LOOKUP(AC816,P808:P827,Y808:Y827)</f>
        <v>0</v>
      </c>
    </row>
    <row r="817" spans="5:38" x14ac:dyDescent="0.25">
      <c r="E817" s="81" t="str">
        <f t="shared" si="579"/>
        <v>Málaga C.F.</v>
      </c>
      <c r="F817" s="85">
        <f ca="1">SUMIF(INDIRECT(F807),'1-Configuracion'!E817,INDIRECT(G807))+SUMIF(INDIRECT(H807),'1-Configuracion'!E817,INDIRECT(I807))</f>
        <v>0</v>
      </c>
      <c r="G817" s="6">
        <f ca="1">SUMIF(INDIRECT(F807),'1-Configuracion'!E817,INDIRECT(J807))+SUMIF(INDIRECT(H807),'1-Configuracion'!E817,INDIRECT(J807))</f>
        <v>0</v>
      </c>
      <c r="H817" s="6">
        <f t="shared" ca="1" si="580"/>
        <v>0</v>
      </c>
      <c r="I817" s="6">
        <f t="shared" ca="1" si="581"/>
        <v>0</v>
      </c>
      <c r="J817" s="6">
        <f t="shared" ca="1" si="582"/>
        <v>0</v>
      </c>
      <c r="K817" s="6">
        <f ca="1">SUMIF(INDIRECT(F807),'1-Configuracion'!E817,INDIRECT(K807))+SUMIF(INDIRECT(H807),'1-Configuracion'!E817,INDIRECT(L807))</f>
        <v>0</v>
      </c>
      <c r="L817" s="6">
        <f ca="1">SUMIF(INDIRECT(F807),'1-Configuracion'!E817,INDIRECT(L807))+SUMIF(INDIRECT(H807),'1-Configuracion'!E817,INDIRECT(K807))</f>
        <v>0</v>
      </c>
      <c r="M817" s="100">
        <f t="shared" ca="1" si="583"/>
        <v>0</v>
      </c>
      <c r="N817" s="56">
        <f t="shared" ca="1" si="584"/>
        <v>0</v>
      </c>
      <c r="P817" s="81" t="str">
        <f t="shared" si="585"/>
        <v>Málaga C.F.</v>
      </c>
      <c r="Q817" s="85">
        <f t="shared" ca="1" si="586"/>
        <v>0</v>
      </c>
      <c r="R817" s="6">
        <f t="shared" ca="1" si="571"/>
        <v>0</v>
      </c>
      <c r="S817" s="6">
        <f t="shared" ca="1" si="572"/>
        <v>0</v>
      </c>
      <c r="T817" s="6">
        <f t="shared" ca="1" si="573"/>
        <v>0</v>
      </c>
      <c r="U817" s="6">
        <f t="shared" ca="1" si="574"/>
        <v>0</v>
      </c>
      <c r="V817" s="6">
        <f t="shared" ca="1" si="575"/>
        <v>0</v>
      </c>
      <c r="W817" s="6">
        <f t="shared" ca="1" si="576"/>
        <v>0</v>
      </c>
      <c r="X817" s="8">
        <f t="shared" ca="1" si="577"/>
        <v>0</v>
      </c>
      <c r="Y817" s="8">
        <f t="shared" ca="1" si="578"/>
        <v>0</v>
      </c>
      <c r="Z817" s="61" t="e">
        <f ca="1">MATCH(P817,AC808:AC827,0)</f>
        <v>#N/A</v>
      </c>
      <c r="AB817">
        <v>10</v>
      </c>
      <c r="AC817" s="81" t="str">
        <f ca="1">INDEX(P808:P827,MATCH(LARGE(Y808:Y827,AB817),Y808:Y827,0))</f>
        <v>Atlethic Club</v>
      </c>
      <c r="AD817" s="85">
        <f ca="1">LOOKUP(AC817,P808:P827,Q808:Q827)</f>
        <v>0</v>
      </c>
      <c r="AE817" s="6">
        <f ca="1">LOOKUP(AC817,P808:P827,R808:R827)</f>
        <v>0</v>
      </c>
      <c r="AF817" s="6">
        <f ca="1">LOOKUP(AC817,P808:P827,S808:S827)</f>
        <v>0</v>
      </c>
      <c r="AG817" s="6">
        <f ca="1">LOOKUP(AC817,P808:P827,T808:T827)</f>
        <v>0</v>
      </c>
      <c r="AH817" s="6">
        <f ca="1">LOOKUP(AC817,P808:P827,U808:U827)</f>
        <v>0</v>
      </c>
      <c r="AI817" s="6">
        <f ca="1">LOOKUP(AC817,P808:P827,V808:V827)</f>
        <v>0</v>
      </c>
      <c r="AJ817" s="6">
        <f ca="1">LOOKUP(AC817,P808:P827,W808:W827)</f>
        <v>0</v>
      </c>
      <c r="AK817" s="8">
        <f ca="1">LOOKUP(AC817,P808:P827,X808:X827)</f>
        <v>0</v>
      </c>
      <c r="AL817" s="8">
        <f ca="1">LOOKUP(AC817,P808:P827,Y808:Y827)</f>
        <v>0</v>
      </c>
    </row>
    <row r="818" spans="5:38" x14ac:dyDescent="0.25">
      <c r="E818" s="81" t="str">
        <f t="shared" si="579"/>
        <v>R.C.D. Español</v>
      </c>
      <c r="F818" s="85">
        <f ca="1">SUMIF(INDIRECT(F807),'1-Configuracion'!E818,INDIRECT(G807))+SUMIF(INDIRECT(H807),'1-Configuracion'!E818,INDIRECT(I807))</f>
        <v>0</v>
      </c>
      <c r="G818" s="6">
        <f ca="1">SUMIF(INDIRECT(F807),'1-Configuracion'!E818,INDIRECT(J807))+SUMIF(INDIRECT(H807),'1-Configuracion'!E818,INDIRECT(J807))</f>
        <v>0</v>
      </c>
      <c r="H818" s="6">
        <f t="shared" ca="1" si="580"/>
        <v>0</v>
      </c>
      <c r="I818" s="6">
        <f t="shared" ca="1" si="581"/>
        <v>0</v>
      </c>
      <c r="J818" s="6">
        <f t="shared" ca="1" si="582"/>
        <v>0</v>
      </c>
      <c r="K818" s="6">
        <f ca="1">SUMIF(INDIRECT(F807),'1-Configuracion'!E818,INDIRECT(K807))+SUMIF(INDIRECT(H807),'1-Configuracion'!E818,INDIRECT(L807))</f>
        <v>0</v>
      </c>
      <c r="L818" s="6">
        <f ca="1">SUMIF(INDIRECT(F807),'1-Configuracion'!E818,INDIRECT(L807))+SUMIF(INDIRECT(H807),'1-Configuracion'!E818,INDIRECT(K807))</f>
        <v>0</v>
      </c>
      <c r="M818" s="100">
        <f t="shared" ca="1" si="583"/>
        <v>0</v>
      </c>
      <c r="N818" s="56">
        <f t="shared" ca="1" si="584"/>
        <v>0</v>
      </c>
      <c r="P818" s="81" t="str">
        <f t="shared" si="585"/>
        <v>R.C.D. Español</v>
      </c>
      <c r="Q818" s="85">
        <f t="shared" ca="1" si="586"/>
        <v>0</v>
      </c>
      <c r="R818" s="6">
        <f t="shared" ca="1" si="571"/>
        <v>0</v>
      </c>
      <c r="S818" s="6">
        <f t="shared" ca="1" si="572"/>
        <v>0</v>
      </c>
      <c r="T818" s="6">
        <f t="shared" ca="1" si="573"/>
        <v>0</v>
      </c>
      <c r="U818" s="6">
        <f t="shared" ca="1" si="574"/>
        <v>0</v>
      </c>
      <c r="V818" s="6">
        <f t="shared" ca="1" si="575"/>
        <v>0</v>
      </c>
      <c r="W818" s="6">
        <f t="shared" ca="1" si="576"/>
        <v>0</v>
      </c>
      <c r="X818" s="8">
        <f t="shared" ca="1" si="577"/>
        <v>0</v>
      </c>
      <c r="Y818" s="8">
        <f t="shared" ca="1" si="578"/>
        <v>0</v>
      </c>
      <c r="Z818" s="61" t="e">
        <f ca="1">MATCH(P818,AC808:AC827,0)</f>
        <v>#N/A</v>
      </c>
      <c r="AB818">
        <v>11</v>
      </c>
      <c r="AC818" s="81" t="str">
        <f ca="1">INDEX(P808:P827,MATCH(LARGE(Y808:Y827,AB818),Y808:Y827,0))</f>
        <v>Atlethic Club</v>
      </c>
      <c r="AD818" s="85">
        <f ca="1">LOOKUP(AC818,P808:P827,Q808:Q827)</f>
        <v>0</v>
      </c>
      <c r="AE818" s="6">
        <f ca="1">LOOKUP(AC818,P808:P827,R808:R827)</f>
        <v>0</v>
      </c>
      <c r="AF818" s="6">
        <f ca="1">LOOKUP(AC818,P808:P827,S808:S827)</f>
        <v>0</v>
      </c>
      <c r="AG818" s="6">
        <f ca="1">LOOKUP(AC818,P808:P827,T808:T827)</f>
        <v>0</v>
      </c>
      <c r="AH818" s="6">
        <f ca="1">LOOKUP(AC818,P808:P827,U808:U827)</f>
        <v>0</v>
      </c>
      <c r="AI818" s="6">
        <f ca="1">LOOKUP(AC818,P808:P827,V808:V827)</f>
        <v>0</v>
      </c>
      <c r="AJ818" s="6">
        <f ca="1">LOOKUP(AC818,P808:P827,W808:W827)</f>
        <v>0</v>
      </c>
      <c r="AK818" s="8">
        <f ca="1">LOOKUP(AC818,P808:P827,X808:X827)</f>
        <v>0</v>
      </c>
      <c r="AL818" s="8">
        <f ca="1">LOOKUP(AC818,P808:P827,Y808:Y827)</f>
        <v>0</v>
      </c>
    </row>
    <row r="819" spans="5:38" x14ac:dyDescent="0.25">
      <c r="E819" s="81" t="str">
        <f t="shared" si="579"/>
        <v>R.C.D.Mallorca</v>
      </c>
      <c r="F819" s="85">
        <f ca="1">SUMIF(INDIRECT(F807),'1-Configuracion'!E819,INDIRECT(G807))+SUMIF(INDIRECT(H807),'1-Configuracion'!E819,INDIRECT(I807))</f>
        <v>0</v>
      </c>
      <c r="G819" s="6">
        <f ca="1">SUMIF(INDIRECT(F807),'1-Configuracion'!E819,INDIRECT(J807))+SUMIF(INDIRECT(H807),'1-Configuracion'!E819,INDIRECT(J807))</f>
        <v>0</v>
      </c>
      <c r="H819" s="6">
        <f t="shared" ca="1" si="580"/>
        <v>0</v>
      </c>
      <c r="I819" s="6">
        <f t="shared" ca="1" si="581"/>
        <v>0</v>
      </c>
      <c r="J819" s="6">
        <f t="shared" ca="1" si="582"/>
        <v>0</v>
      </c>
      <c r="K819" s="6">
        <f ca="1">SUMIF(INDIRECT(F807),'1-Configuracion'!E819,INDIRECT(K807))+SUMIF(INDIRECT(H807),'1-Configuracion'!E819,INDIRECT(L807))</f>
        <v>0</v>
      </c>
      <c r="L819" s="6">
        <f ca="1">SUMIF(INDIRECT(F807),'1-Configuracion'!E819,INDIRECT(L807))+SUMIF(INDIRECT(H807),'1-Configuracion'!E819,INDIRECT(K807))</f>
        <v>0</v>
      </c>
      <c r="M819" s="100">
        <f t="shared" ca="1" si="583"/>
        <v>0</v>
      </c>
      <c r="N819" s="56">
        <f t="shared" ca="1" si="584"/>
        <v>0</v>
      </c>
      <c r="P819" s="81" t="str">
        <f t="shared" si="585"/>
        <v>R.C.D.Mallorca</v>
      </c>
      <c r="Q819" s="85">
        <f t="shared" ca="1" si="586"/>
        <v>0</v>
      </c>
      <c r="R819" s="6">
        <f t="shared" ca="1" si="571"/>
        <v>0</v>
      </c>
      <c r="S819" s="6">
        <f t="shared" ca="1" si="572"/>
        <v>0</v>
      </c>
      <c r="T819" s="6">
        <f t="shared" ca="1" si="573"/>
        <v>0</v>
      </c>
      <c r="U819" s="6">
        <f t="shared" ca="1" si="574"/>
        <v>0</v>
      </c>
      <c r="V819" s="6">
        <f t="shared" ca="1" si="575"/>
        <v>0</v>
      </c>
      <c r="W819" s="6">
        <f t="shared" ca="1" si="576"/>
        <v>0</v>
      </c>
      <c r="X819" s="8">
        <f t="shared" ca="1" si="577"/>
        <v>0</v>
      </c>
      <c r="Y819" s="8">
        <f t="shared" ca="1" si="578"/>
        <v>0</v>
      </c>
      <c r="Z819" s="61" t="e">
        <f ca="1">MATCH(P819,AC808:AC827,0)</f>
        <v>#N/A</v>
      </c>
      <c r="AB819">
        <v>12</v>
      </c>
      <c r="AC819" s="81" t="str">
        <f ca="1">INDEX(P808:P827,MATCH(LARGE(Y808:Y827,AB819),Y808:Y827,0))</f>
        <v>Atlethic Club</v>
      </c>
      <c r="AD819" s="85">
        <f ca="1">LOOKUP(AC819,P808:P827,Q808:Q827)</f>
        <v>0</v>
      </c>
      <c r="AE819" s="6">
        <f ca="1">LOOKUP(AC819,P808:P827,R808:R827)</f>
        <v>0</v>
      </c>
      <c r="AF819" s="6">
        <f ca="1">LOOKUP(AC819,P808:P827,S808:S827)</f>
        <v>0</v>
      </c>
      <c r="AG819" s="6">
        <f ca="1">LOOKUP(AC819,P808:P827,T808:T827)</f>
        <v>0</v>
      </c>
      <c r="AH819" s="6">
        <f ca="1">LOOKUP(AC819,P808:P827,U808:U827)</f>
        <v>0</v>
      </c>
      <c r="AI819" s="6">
        <f ca="1">LOOKUP(AC819,P808:P827,V808:V827)</f>
        <v>0</v>
      </c>
      <c r="AJ819" s="6">
        <f ca="1">LOOKUP(AC819,P808:P827,W808:W827)</f>
        <v>0</v>
      </c>
      <c r="AK819" s="8">
        <f ca="1">LOOKUP(AC819,P808:P827,X808:X827)</f>
        <v>0</v>
      </c>
      <c r="AL819" s="8">
        <f ca="1">LOOKUP(AC819,P808:P827,Y808:Y827)</f>
        <v>0</v>
      </c>
    </row>
    <row r="820" spans="5:38" x14ac:dyDescent="0.25">
      <c r="E820" s="81" t="str">
        <f t="shared" si="579"/>
        <v>Rayo Vallecano</v>
      </c>
      <c r="F820" s="85">
        <f ca="1">SUMIF(INDIRECT(F807),'1-Configuracion'!E820,INDIRECT(G807))+SUMIF(INDIRECT(H807),'1-Configuracion'!E820,INDIRECT(I807))</f>
        <v>0</v>
      </c>
      <c r="G820" s="6">
        <f ca="1">SUMIF(INDIRECT(F807),'1-Configuracion'!E820,INDIRECT(J807))+SUMIF(INDIRECT(H807),'1-Configuracion'!E820,INDIRECT(J807))</f>
        <v>0</v>
      </c>
      <c r="H820" s="6">
        <f t="shared" ca="1" si="580"/>
        <v>0</v>
      </c>
      <c r="I820" s="6">
        <f t="shared" ca="1" si="581"/>
        <v>0</v>
      </c>
      <c r="J820" s="6">
        <f t="shared" ca="1" si="582"/>
        <v>0</v>
      </c>
      <c r="K820" s="6">
        <f ca="1">SUMIF(INDIRECT(F807),'1-Configuracion'!E820,INDIRECT(K807))+SUMIF(INDIRECT(H807),'1-Configuracion'!E820,INDIRECT(L807))</f>
        <v>0</v>
      </c>
      <c r="L820" s="6">
        <f ca="1">SUMIF(INDIRECT(F807),'1-Configuracion'!E820,INDIRECT(L807))+SUMIF(INDIRECT(H807),'1-Configuracion'!E820,INDIRECT(K807))</f>
        <v>0</v>
      </c>
      <c r="M820" s="100">
        <f t="shared" ca="1" si="583"/>
        <v>0</v>
      </c>
      <c r="N820" s="56">
        <f t="shared" ca="1" si="584"/>
        <v>0</v>
      </c>
      <c r="P820" s="81" t="str">
        <f t="shared" si="585"/>
        <v>Rayo Vallecano</v>
      </c>
      <c r="Q820" s="85">
        <f t="shared" ca="1" si="586"/>
        <v>0</v>
      </c>
      <c r="R820" s="6">
        <f t="shared" ca="1" si="571"/>
        <v>0</v>
      </c>
      <c r="S820" s="6">
        <f t="shared" ca="1" si="572"/>
        <v>0</v>
      </c>
      <c r="T820" s="6">
        <f t="shared" ca="1" si="573"/>
        <v>0</v>
      </c>
      <c r="U820" s="6">
        <f t="shared" ca="1" si="574"/>
        <v>0</v>
      </c>
      <c r="V820" s="6">
        <f t="shared" ca="1" si="575"/>
        <v>0</v>
      </c>
      <c r="W820" s="6">
        <f t="shared" ca="1" si="576"/>
        <v>0</v>
      </c>
      <c r="X820" s="8">
        <f t="shared" ca="1" si="577"/>
        <v>0</v>
      </c>
      <c r="Y820" s="8">
        <f t="shared" ca="1" si="578"/>
        <v>0</v>
      </c>
      <c r="Z820" s="61" t="e">
        <f ca="1">MATCH(P820,AC808:AC827,0)</f>
        <v>#N/A</v>
      </c>
      <c r="AB820">
        <v>13</v>
      </c>
      <c r="AC820" s="81" t="str">
        <f ca="1">INDEX(P808:P827,MATCH(LARGE(Y808:Y827,AB820),Y808:Y827,0))</f>
        <v>Atlethic Club</v>
      </c>
      <c r="AD820" s="85">
        <f ca="1">LOOKUP(AC820,P808:P827,Q808:Q827)</f>
        <v>0</v>
      </c>
      <c r="AE820" s="6">
        <f ca="1">LOOKUP(AC820,P808:P827,R808:R827)</f>
        <v>0</v>
      </c>
      <c r="AF820" s="6">
        <f ca="1">LOOKUP(AC820,P808:P827,S808:S827)</f>
        <v>0</v>
      </c>
      <c r="AG820" s="6">
        <f ca="1">LOOKUP(AC820,P808:P827,T808:T827)</f>
        <v>0</v>
      </c>
      <c r="AH820" s="6">
        <f ca="1">LOOKUP(AC820,P808:P827,U808:U827)</f>
        <v>0</v>
      </c>
      <c r="AI820" s="6">
        <f ca="1">LOOKUP(AC820,P808:P827,V808:V827)</f>
        <v>0</v>
      </c>
      <c r="AJ820" s="6">
        <f ca="1">LOOKUP(AC820,P808:P827,W808:W827)</f>
        <v>0</v>
      </c>
      <c r="AK820" s="8">
        <f ca="1">LOOKUP(AC820,P808:P827,X808:X827)</f>
        <v>0</v>
      </c>
      <c r="AL820" s="8">
        <f ca="1">LOOKUP(AC820,P808:P827,Y808:Y827)</f>
        <v>0</v>
      </c>
    </row>
    <row r="821" spans="5:38" x14ac:dyDescent="0.25">
      <c r="E821" s="81" t="str">
        <f t="shared" si="579"/>
        <v>Real Betis Balompié</v>
      </c>
      <c r="F821" s="85">
        <f ca="1">SUMIF(INDIRECT(F807),'1-Configuracion'!E821,INDIRECT(G807))+SUMIF(INDIRECT(H807),'1-Configuracion'!E821,INDIRECT(I807))</f>
        <v>0</v>
      </c>
      <c r="G821" s="6">
        <f ca="1">SUMIF(INDIRECT(F807),'1-Configuracion'!E821,INDIRECT(J807))+SUMIF(INDIRECT(H807),'1-Configuracion'!E821,INDIRECT(J807))</f>
        <v>0</v>
      </c>
      <c r="H821" s="6">
        <f t="shared" ca="1" si="580"/>
        <v>0</v>
      </c>
      <c r="I821" s="6">
        <f t="shared" ca="1" si="581"/>
        <v>0</v>
      </c>
      <c r="J821" s="6">
        <f t="shared" ca="1" si="582"/>
        <v>0</v>
      </c>
      <c r="K821" s="6">
        <f ca="1">SUMIF(INDIRECT(F807),'1-Configuracion'!E821,INDIRECT(K807))+SUMIF(INDIRECT(H807),'1-Configuracion'!E821,INDIRECT(L807))</f>
        <v>0</v>
      </c>
      <c r="L821" s="6">
        <f ca="1">SUMIF(INDIRECT(F807),'1-Configuracion'!E821,INDIRECT(L807))+SUMIF(INDIRECT(H807),'1-Configuracion'!E821,INDIRECT(K807))</f>
        <v>0</v>
      </c>
      <c r="M821" s="100">
        <f t="shared" ca="1" si="583"/>
        <v>0</v>
      </c>
      <c r="N821" s="56">
        <f t="shared" ca="1" si="584"/>
        <v>0</v>
      </c>
      <c r="P821" s="81" t="str">
        <f t="shared" si="585"/>
        <v>Real Betis Balompié</v>
      </c>
      <c r="Q821" s="85">
        <f t="shared" ca="1" si="586"/>
        <v>0</v>
      </c>
      <c r="R821" s="6">
        <f t="shared" ca="1" si="571"/>
        <v>0</v>
      </c>
      <c r="S821" s="6">
        <f t="shared" ca="1" si="572"/>
        <v>0</v>
      </c>
      <c r="T821" s="6">
        <f t="shared" ca="1" si="573"/>
        <v>0</v>
      </c>
      <c r="U821" s="6">
        <f t="shared" ca="1" si="574"/>
        <v>0</v>
      </c>
      <c r="V821" s="6">
        <f t="shared" ca="1" si="575"/>
        <v>0</v>
      </c>
      <c r="W821" s="6">
        <f t="shared" ca="1" si="576"/>
        <v>0</v>
      </c>
      <c r="X821" s="8">
        <f t="shared" ca="1" si="577"/>
        <v>0</v>
      </c>
      <c r="Y821" s="8">
        <f t="shared" ca="1" si="578"/>
        <v>0</v>
      </c>
      <c r="Z821" s="61" t="e">
        <f ca="1">MATCH(P821,AC808:AC827,0)</f>
        <v>#N/A</v>
      </c>
      <c r="AB821">
        <v>14</v>
      </c>
      <c r="AC821" s="81" t="str">
        <f ca="1">INDEX(P808:P827,MATCH(LARGE(Y808:Y827,AB821),Y808:Y827,0))</f>
        <v>Atlethic Club</v>
      </c>
      <c r="AD821" s="85">
        <f ca="1">LOOKUP(AC821,P808:P827,Q808:Q827)</f>
        <v>0</v>
      </c>
      <c r="AE821" s="6">
        <f ca="1">LOOKUP(AC821,P808:P827,R808:R827)</f>
        <v>0</v>
      </c>
      <c r="AF821" s="6">
        <f ca="1">LOOKUP(AC821,P808:P827,S808:S827)</f>
        <v>0</v>
      </c>
      <c r="AG821" s="6">
        <f ca="1">LOOKUP(AC821,P808:P827,T808:T827)</f>
        <v>0</v>
      </c>
      <c r="AH821" s="6">
        <f ca="1">LOOKUP(AC821,P808:P827,U808:U827)</f>
        <v>0</v>
      </c>
      <c r="AI821" s="6">
        <f ca="1">LOOKUP(AC821,P808:P827,V808:V827)</f>
        <v>0</v>
      </c>
      <c r="AJ821" s="6">
        <f ca="1">LOOKUP(AC821,P808:P827,W808:W827)</f>
        <v>0</v>
      </c>
      <c r="AK821" s="8">
        <f ca="1">LOOKUP(AC821,P808:P827,X808:X827)</f>
        <v>0</v>
      </c>
      <c r="AL821" s="8">
        <f ca="1">LOOKUP(AC821,P808:P827,Y808:Y827)</f>
        <v>0</v>
      </c>
    </row>
    <row r="822" spans="5:38" x14ac:dyDescent="0.25">
      <c r="E822" s="81" t="str">
        <f t="shared" si="579"/>
        <v>Real Madrid</v>
      </c>
      <c r="F822" s="85">
        <f ca="1">SUMIF(INDIRECT(F807),'1-Configuracion'!E822,INDIRECT(G807))+SUMIF(INDIRECT(H807),'1-Configuracion'!E822,INDIRECT(I807))</f>
        <v>0</v>
      </c>
      <c r="G822" s="6">
        <f ca="1">SUMIF(INDIRECT(F807),'1-Configuracion'!E822,INDIRECT(J807))+SUMIF(INDIRECT(H807),'1-Configuracion'!E822,INDIRECT(J807))</f>
        <v>0</v>
      </c>
      <c r="H822" s="6">
        <f t="shared" ca="1" si="580"/>
        <v>0</v>
      </c>
      <c r="I822" s="6">
        <f t="shared" ca="1" si="581"/>
        <v>0</v>
      </c>
      <c r="J822" s="6">
        <f t="shared" ca="1" si="582"/>
        <v>0</v>
      </c>
      <c r="K822" s="6">
        <f ca="1">SUMIF(INDIRECT(F807),'1-Configuracion'!E822,INDIRECT(K807))+SUMIF(INDIRECT(H807),'1-Configuracion'!E822,INDIRECT(L807))</f>
        <v>0</v>
      </c>
      <c r="L822" s="6">
        <f ca="1">SUMIF(INDIRECT(F807),'1-Configuracion'!E822,INDIRECT(L807))+SUMIF(INDIRECT(H807),'1-Configuracion'!E822,INDIRECT(K807))</f>
        <v>0</v>
      </c>
      <c r="M822" s="100">
        <f t="shared" ca="1" si="583"/>
        <v>0</v>
      </c>
      <c r="N822" s="56">
        <f t="shared" ca="1" si="584"/>
        <v>0</v>
      </c>
      <c r="P822" s="81" t="str">
        <f t="shared" si="585"/>
        <v>Real Madrid</v>
      </c>
      <c r="Q822" s="85">
        <f t="shared" ca="1" si="586"/>
        <v>0</v>
      </c>
      <c r="R822" s="6">
        <f t="shared" ca="1" si="571"/>
        <v>0</v>
      </c>
      <c r="S822" s="6">
        <f t="shared" ca="1" si="572"/>
        <v>0</v>
      </c>
      <c r="T822" s="6">
        <f t="shared" ca="1" si="573"/>
        <v>0</v>
      </c>
      <c r="U822" s="6">
        <f t="shared" ca="1" si="574"/>
        <v>0</v>
      </c>
      <c r="V822" s="6">
        <f t="shared" ca="1" si="575"/>
        <v>0</v>
      </c>
      <c r="W822" s="6">
        <f t="shared" ca="1" si="576"/>
        <v>0</v>
      </c>
      <c r="X822" s="8">
        <f t="shared" ca="1" si="577"/>
        <v>0</v>
      </c>
      <c r="Y822" s="8">
        <f t="shared" ca="1" si="578"/>
        <v>0</v>
      </c>
      <c r="Z822" s="61" t="e">
        <f ca="1">MATCH(P822,AC808:AC827,0)</f>
        <v>#N/A</v>
      </c>
      <c r="AB822">
        <v>15</v>
      </c>
      <c r="AC822" s="81" t="str">
        <f ca="1">INDEX(P808:P827,MATCH(LARGE(Y808:Y827,AB822),Y808:Y827,0))</f>
        <v>Atlethic Club</v>
      </c>
      <c r="AD822" s="85">
        <f ca="1">LOOKUP(AC822,P808:P827,Q808:Q827)</f>
        <v>0</v>
      </c>
      <c r="AE822" s="6">
        <f ca="1">LOOKUP(AC822,P808:P827,R808:R827)</f>
        <v>0</v>
      </c>
      <c r="AF822" s="6">
        <f ca="1">LOOKUP(AC822,P808:P827,S808:S827)</f>
        <v>0</v>
      </c>
      <c r="AG822" s="6">
        <f ca="1">LOOKUP(AC822,P808:P827,T808:T827)</f>
        <v>0</v>
      </c>
      <c r="AH822" s="6">
        <f ca="1">LOOKUP(AC822,P808:P827,U808:U827)</f>
        <v>0</v>
      </c>
      <c r="AI822" s="6">
        <f ca="1">LOOKUP(AC822,P808:P827,V808:V827)</f>
        <v>0</v>
      </c>
      <c r="AJ822" s="6">
        <f ca="1">LOOKUP(AC822,P808:P827,W808:W827)</f>
        <v>0</v>
      </c>
      <c r="AK822" s="8">
        <f ca="1">LOOKUP(AC822,P808:P827,X808:X827)</f>
        <v>0</v>
      </c>
      <c r="AL822" s="8">
        <f ca="1">LOOKUP(AC822,P808:P827,Y808:Y827)</f>
        <v>0</v>
      </c>
    </row>
    <row r="823" spans="5:38" x14ac:dyDescent="0.25">
      <c r="E823" s="81" t="str">
        <f t="shared" si="579"/>
        <v>Real Sociedad</v>
      </c>
      <c r="F823" s="85">
        <f ca="1">SUMIF(INDIRECT(F807),'1-Configuracion'!E823,INDIRECT(G807))+SUMIF(INDIRECT(H807),'1-Configuracion'!E823,INDIRECT(I807))</f>
        <v>0</v>
      </c>
      <c r="G823" s="6">
        <f ca="1">SUMIF(INDIRECT(F807),'1-Configuracion'!E823,INDIRECT(J807))+SUMIF(INDIRECT(H807),'1-Configuracion'!E823,INDIRECT(J807))</f>
        <v>0</v>
      </c>
      <c r="H823" s="6">
        <f t="shared" ca="1" si="580"/>
        <v>0</v>
      </c>
      <c r="I823" s="6">
        <f t="shared" ca="1" si="581"/>
        <v>0</v>
      </c>
      <c r="J823" s="6">
        <f t="shared" ca="1" si="582"/>
        <v>0</v>
      </c>
      <c r="K823" s="6">
        <f ca="1">SUMIF(INDIRECT(F807),'1-Configuracion'!E823,INDIRECT(K807))+SUMIF(INDIRECT(H807),'1-Configuracion'!E823,INDIRECT(L807))</f>
        <v>0</v>
      </c>
      <c r="L823" s="6">
        <f ca="1">SUMIF(INDIRECT(F807),'1-Configuracion'!E823,INDIRECT(L807))+SUMIF(INDIRECT(H807),'1-Configuracion'!E823,INDIRECT(K807))</f>
        <v>0</v>
      </c>
      <c r="M823" s="100">
        <f t="shared" ca="1" si="583"/>
        <v>0</v>
      </c>
      <c r="N823" s="56">
        <f t="shared" ca="1" si="584"/>
        <v>0</v>
      </c>
      <c r="P823" s="81" t="str">
        <f t="shared" si="585"/>
        <v>Real Sociedad</v>
      </c>
      <c r="Q823" s="85">
        <f t="shared" ca="1" si="586"/>
        <v>0</v>
      </c>
      <c r="R823" s="6">
        <f t="shared" ca="1" si="571"/>
        <v>0</v>
      </c>
      <c r="S823" s="6">
        <f t="shared" ca="1" si="572"/>
        <v>0</v>
      </c>
      <c r="T823" s="6">
        <f t="shared" ca="1" si="573"/>
        <v>0</v>
      </c>
      <c r="U823" s="6">
        <f t="shared" ca="1" si="574"/>
        <v>0</v>
      </c>
      <c r="V823" s="6">
        <f t="shared" ca="1" si="575"/>
        <v>0</v>
      </c>
      <c r="W823" s="6">
        <f t="shared" ca="1" si="576"/>
        <v>0</v>
      </c>
      <c r="X823" s="8">
        <f t="shared" ca="1" si="577"/>
        <v>0</v>
      </c>
      <c r="Y823" s="8">
        <f t="shared" ca="1" si="578"/>
        <v>0</v>
      </c>
      <c r="Z823" s="61" t="e">
        <f ca="1">MATCH(P823,AC808:AC827,0)</f>
        <v>#N/A</v>
      </c>
      <c r="AB823">
        <v>16</v>
      </c>
      <c r="AC823" s="81" t="str">
        <f ca="1">INDEX(P808:P827,MATCH(LARGE(Y808:Y827,AB823),Y808:Y827,0))</f>
        <v>Atlethic Club</v>
      </c>
      <c r="AD823" s="85">
        <f ca="1">LOOKUP(AC823,P808:P827,Q808:Q827)</f>
        <v>0</v>
      </c>
      <c r="AE823" s="6">
        <f ca="1">LOOKUP(AC823,P808:P827,R808:R827)</f>
        <v>0</v>
      </c>
      <c r="AF823" s="6">
        <f ca="1">LOOKUP(AC823,P808:P827,S808:S827)</f>
        <v>0</v>
      </c>
      <c r="AG823" s="6">
        <f ca="1">LOOKUP(AC823,P808:P827,T808:T827)</f>
        <v>0</v>
      </c>
      <c r="AH823" s="6">
        <f ca="1">LOOKUP(AC823,P808:P827,U808:U827)</f>
        <v>0</v>
      </c>
      <c r="AI823" s="6">
        <f ca="1">LOOKUP(AC823,P808:P827,V808:V827)</f>
        <v>0</v>
      </c>
      <c r="AJ823" s="6">
        <f ca="1">LOOKUP(AC823,P808:P827,W808:W827)</f>
        <v>0</v>
      </c>
      <c r="AK823" s="8">
        <f ca="1">LOOKUP(AC823,P808:P827,X808:X827)</f>
        <v>0</v>
      </c>
      <c r="AL823" s="8">
        <f ca="1">LOOKUP(AC823,P808:P827,Y808:Y827)</f>
        <v>0</v>
      </c>
    </row>
    <row r="824" spans="5:38" x14ac:dyDescent="0.25">
      <c r="E824" s="81" t="str">
        <f t="shared" si="579"/>
        <v>Real Valladolid</v>
      </c>
      <c r="F824" s="85">
        <f ca="1">SUMIF(INDIRECT(F807),'1-Configuracion'!E824,INDIRECT(G807))+SUMIF(INDIRECT(H807),'1-Configuracion'!E824,INDIRECT(I807))</f>
        <v>0</v>
      </c>
      <c r="G824" s="6">
        <f ca="1">SUMIF(INDIRECT(F807),'1-Configuracion'!E824,INDIRECT(J807))+SUMIF(INDIRECT(H807),'1-Configuracion'!E824,INDIRECT(J807))</f>
        <v>0</v>
      </c>
      <c r="H824" s="6">
        <f t="shared" ca="1" si="580"/>
        <v>0</v>
      </c>
      <c r="I824" s="6">
        <f t="shared" ca="1" si="581"/>
        <v>0</v>
      </c>
      <c r="J824" s="6">
        <f t="shared" ca="1" si="582"/>
        <v>0</v>
      </c>
      <c r="K824" s="6">
        <f ca="1">SUMIF(INDIRECT(F807),'1-Configuracion'!E824,INDIRECT(K807))+SUMIF(INDIRECT(H807),'1-Configuracion'!E824,INDIRECT(L807))</f>
        <v>0</v>
      </c>
      <c r="L824" s="6">
        <f ca="1">SUMIF(INDIRECT(F807),'1-Configuracion'!E824,INDIRECT(L807))+SUMIF(INDIRECT(H807),'1-Configuracion'!E824,INDIRECT(K807))</f>
        <v>0</v>
      </c>
      <c r="M824" s="100">
        <f t="shared" ca="1" si="583"/>
        <v>0</v>
      </c>
      <c r="N824" s="56">
        <f t="shared" ca="1" si="584"/>
        <v>0</v>
      </c>
      <c r="P824" s="81" t="str">
        <f t="shared" si="585"/>
        <v>Real Valladolid</v>
      </c>
      <c r="Q824" s="85">
        <f t="shared" ca="1" si="586"/>
        <v>0</v>
      </c>
      <c r="R824" s="6">
        <f t="shared" ca="1" si="571"/>
        <v>0</v>
      </c>
      <c r="S824" s="6">
        <f t="shared" ca="1" si="572"/>
        <v>0</v>
      </c>
      <c r="T824" s="6">
        <f t="shared" ca="1" si="573"/>
        <v>0</v>
      </c>
      <c r="U824" s="6">
        <f t="shared" ca="1" si="574"/>
        <v>0</v>
      </c>
      <c r="V824" s="6">
        <f t="shared" ca="1" si="575"/>
        <v>0</v>
      </c>
      <c r="W824" s="6">
        <f t="shared" ca="1" si="576"/>
        <v>0</v>
      </c>
      <c r="X824" s="8">
        <f t="shared" ca="1" si="577"/>
        <v>0</v>
      </c>
      <c r="Y824" s="8">
        <f t="shared" ca="1" si="578"/>
        <v>0</v>
      </c>
      <c r="Z824" s="61" t="e">
        <f ca="1">MATCH(P824,AC808:AC827,0)</f>
        <v>#N/A</v>
      </c>
      <c r="AB824">
        <v>17</v>
      </c>
      <c r="AC824" s="81" t="str">
        <f ca="1">INDEX(P808:P827,MATCH(LARGE(Y808:Y827,AB824),Y808:Y827,0))</f>
        <v>Atlethic Club</v>
      </c>
      <c r="AD824" s="85">
        <f ca="1">LOOKUP(AC824,P808:P827,Q808:Q827)</f>
        <v>0</v>
      </c>
      <c r="AE824" s="6">
        <f ca="1">LOOKUP(AC824,P808:P827,R808:R827)</f>
        <v>0</v>
      </c>
      <c r="AF824" s="6">
        <f ca="1">LOOKUP(AC824,P808:P827,S808:S827)</f>
        <v>0</v>
      </c>
      <c r="AG824" s="6">
        <f ca="1">LOOKUP(AC824,P808:P827,T808:T827)</f>
        <v>0</v>
      </c>
      <c r="AH824" s="6">
        <f ca="1">LOOKUP(AC824,P808:P827,U808:U827)</f>
        <v>0</v>
      </c>
      <c r="AI824" s="6">
        <f ca="1">LOOKUP(AC824,P808:P827,V808:V827)</f>
        <v>0</v>
      </c>
      <c r="AJ824" s="6">
        <f ca="1">LOOKUP(AC824,P808:P827,W808:W827)</f>
        <v>0</v>
      </c>
      <c r="AK824" s="8">
        <f ca="1">LOOKUP(AC824,P808:P827,X808:X827)</f>
        <v>0</v>
      </c>
      <c r="AL824" s="8">
        <f ca="1">LOOKUP(AC824,P808:P827,Y808:Y827)</f>
        <v>0</v>
      </c>
    </row>
    <row r="825" spans="5:38" x14ac:dyDescent="0.25">
      <c r="E825" s="81" t="str">
        <f t="shared" si="579"/>
        <v>Real Zaragoza</v>
      </c>
      <c r="F825" s="85">
        <f ca="1">SUMIF(INDIRECT(F807),'1-Configuracion'!E825,INDIRECT(G807))+SUMIF(INDIRECT(H807),'1-Configuracion'!E825,INDIRECT(I807))</f>
        <v>0</v>
      </c>
      <c r="G825" s="6">
        <f ca="1">SUMIF(INDIRECT(F807),'1-Configuracion'!E825,INDIRECT(J807))+SUMIF(INDIRECT(H807),'1-Configuracion'!E825,INDIRECT(J807))</f>
        <v>0</v>
      </c>
      <c r="H825" s="6">
        <f t="shared" ca="1" si="580"/>
        <v>0</v>
      </c>
      <c r="I825" s="6">
        <f t="shared" ca="1" si="581"/>
        <v>0</v>
      </c>
      <c r="J825" s="6">
        <f t="shared" ca="1" si="582"/>
        <v>0</v>
      </c>
      <c r="K825" s="6">
        <f ca="1">SUMIF(INDIRECT(F807),'1-Configuracion'!E825,INDIRECT(K807))+SUMIF(INDIRECT(H807),'1-Configuracion'!E825,INDIRECT(L807))</f>
        <v>0</v>
      </c>
      <c r="L825" s="6">
        <f ca="1">SUMIF(INDIRECT(F807),'1-Configuracion'!E825,INDIRECT(L807))+SUMIF(INDIRECT(H807),'1-Configuracion'!E825,INDIRECT(K807))</f>
        <v>0</v>
      </c>
      <c r="M825" s="100">
        <f t="shared" ca="1" si="583"/>
        <v>0</v>
      </c>
      <c r="N825" s="56">
        <f t="shared" ca="1" si="584"/>
        <v>0</v>
      </c>
      <c r="P825" s="81" t="str">
        <f t="shared" si="585"/>
        <v>Real Zaragoza</v>
      </c>
      <c r="Q825" s="85">
        <f t="shared" ca="1" si="586"/>
        <v>0</v>
      </c>
      <c r="R825" s="6">
        <f t="shared" ca="1" si="571"/>
        <v>0</v>
      </c>
      <c r="S825" s="6">
        <f t="shared" ca="1" si="572"/>
        <v>0</v>
      </c>
      <c r="T825" s="6">
        <f t="shared" ca="1" si="573"/>
        <v>0</v>
      </c>
      <c r="U825" s="6">
        <f t="shared" ca="1" si="574"/>
        <v>0</v>
      </c>
      <c r="V825" s="6">
        <f t="shared" ca="1" si="575"/>
        <v>0</v>
      </c>
      <c r="W825" s="6">
        <f t="shared" ca="1" si="576"/>
        <v>0</v>
      </c>
      <c r="X825" s="8">
        <f t="shared" ca="1" si="577"/>
        <v>0</v>
      </c>
      <c r="Y825" s="8">
        <f t="shared" ca="1" si="578"/>
        <v>0</v>
      </c>
      <c r="Z825" s="61" t="e">
        <f ca="1">MATCH(P825,AC808:AC827,0)</f>
        <v>#N/A</v>
      </c>
      <c r="AB825">
        <v>18</v>
      </c>
      <c r="AC825" s="81" t="str">
        <f ca="1">INDEX(P808:P827,MATCH(LARGE(Y808:Y827,AB825),Y808:Y827,0))</f>
        <v>Atlethic Club</v>
      </c>
      <c r="AD825" s="85">
        <f ca="1">LOOKUP(AC825,P808:P827,Q808:Q827)</f>
        <v>0</v>
      </c>
      <c r="AE825" s="6">
        <f ca="1">LOOKUP(AC825,P808:P827,R808:R827)</f>
        <v>0</v>
      </c>
      <c r="AF825" s="6">
        <f ca="1">LOOKUP(AC825,P808:P827,S808:S827)</f>
        <v>0</v>
      </c>
      <c r="AG825" s="6">
        <f ca="1">LOOKUP(AC825,P808:P827,T808:T827)</f>
        <v>0</v>
      </c>
      <c r="AH825" s="6">
        <f ca="1">LOOKUP(AC825,P808:P827,U808:U827)</f>
        <v>0</v>
      </c>
      <c r="AI825" s="6">
        <f ca="1">LOOKUP(AC825,P808:P827,V808:V827)</f>
        <v>0</v>
      </c>
      <c r="AJ825" s="6">
        <f ca="1">LOOKUP(AC825,P808:P827,W808:W827)</f>
        <v>0</v>
      </c>
      <c r="AK825" s="8">
        <f ca="1">LOOKUP(AC825,P808:P827,X808:X827)</f>
        <v>0</v>
      </c>
      <c r="AL825" s="8">
        <f ca="1">LOOKUP(AC825,P808:P827,Y808:Y827)</f>
        <v>0</v>
      </c>
    </row>
    <row r="826" spans="5:38" x14ac:dyDescent="0.25">
      <c r="E826" s="81" t="str">
        <f t="shared" si="579"/>
        <v>Sevilla F.C.</v>
      </c>
      <c r="F826" s="85">
        <f ca="1">SUMIF(INDIRECT(F807),'1-Configuracion'!E826,INDIRECT(G807))+SUMIF(INDIRECT(H807),'1-Configuracion'!E826,INDIRECT(I807))</f>
        <v>0</v>
      </c>
      <c r="G826" s="6">
        <f ca="1">SUMIF(INDIRECT(F807),'1-Configuracion'!E826,INDIRECT(J807))+SUMIF(INDIRECT(H807),'1-Configuracion'!E826,INDIRECT(J807))</f>
        <v>0</v>
      </c>
      <c r="H826" s="6">
        <f t="shared" ca="1" si="580"/>
        <v>0</v>
      </c>
      <c r="I826" s="6">
        <f t="shared" ca="1" si="581"/>
        <v>0</v>
      </c>
      <c r="J826" s="6">
        <f t="shared" ca="1" si="582"/>
        <v>0</v>
      </c>
      <c r="K826" s="6">
        <f ca="1">SUMIF(INDIRECT(F807),'1-Configuracion'!E826,INDIRECT(K807))+SUMIF(INDIRECT(H807),'1-Configuracion'!E826,INDIRECT(L807))</f>
        <v>0</v>
      </c>
      <c r="L826" s="6">
        <f ca="1">SUMIF(INDIRECT(F807),'1-Configuracion'!E826,INDIRECT(L807))+SUMIF(INDIRECT(H807),'1-Configuracion'!E826,INDIRECT(K807))</f>
        <v>0</v>
      </c>
      <c r="M826" s="100">
        <f t="shared" ca="1" si="583"/>
        <v>0</v>
      </c>
      <c r="N826" s="56">
        <f t="shared" ca="1" si="584"/>
        <v>0</v>
      </c>
      <c r="P826" s="81" t="str">
        <f t="shared" si="585"/>
        <v>Sevilla F.C.</v>
      </c>
      <c r="Q826" s="85">
        <f t="shared" ca="1" si="586"/>
        <v>0</v>
      </c>
      <c r="R826" s="6">
        <f t="shared" ca="1" si="571"/>
        <v>0</v>
      </c>
      <c r="S826" s="6">
        <f t="shared" ca="1" si="572"/>
        <v>0</v>
      </c>
      <c r="T826" s="6">
        <f t="shared" ca="1" si="573"/>
        <v>0</v>
      </c>
      <c r="U826" s="6">
        <f t="shared" ca="1" si="574"/>
        <v>0</v>
      </c>
      <c r="V826" s="6">
        <f t="shared" ca="1" si="575"/>
        <v>0</v>
      </c>
      <c r="W826" s="6">
        <f t="shared" ca="1" si="576"/>
        <v>0</v>
      </c>
      <c r="X826" s="8">
        <f t="shared" ca="1" si="577"/>
        <v>0</v>
      </c>
      <c r="Y826" s="8">
        <f t="shared" ca="1" si="578"/>
        <v>0</v>
      </c>
      <c r="Z826" s="61" t="e">
        <f ca="1">MATCH(P826,AC808:AC827,0)</f>
        <v>#N/A</v>
      </c>
      <c r="AB826">
        <v>19</v>
      </c>
      <c r="AC826" s="81" t="str">
        <f ca="1">INDEX(P808:P827,MATCH(LARGE(Y808:Y827,AB826),Y808:Y827,0))</f>
        <v>Atlethic Club</v>
      </c>
      <c r="AD826" s="85">
        <f ca="1">LOOKUP(AC826,P808:P827,Q808:Q827)</f>
        <v>0</v>
      </c>
      <c r="AE826" s="6">
        <f ca="1">LOOKUP(AC826,P808:P827,R808:R827)</f>
        <v>0</v>
      </c>
      <c r="AF826" s="6">
        <f ca="1">LOOKUP(AC826,P808:P827,S808:S827)</f>
        <v>0</v>
      </c>
      <c r="AG826" s="6">
        <f ca="1">LOOKUP(AC826,P808:P827,T808:T827)</f>
        <v>0</v>
      </c>
      <c r="AH826" s="6">
        <f ca="1">LOOKUP(AC826,P808:P827,U808:U827)</f>
        <v>0</v>
      </c>
      <c r="AI826" s="6">
        <f ca="1">LOOKUP(AC826,P808:P827,V808:V827)</f>
        <v>0</v>
      </c>
      <c r="AJ826" s="6">
        <f ca="1">LOOKUP(AC826,P808:P827,W808:W827)</f>
        <v>0</v>
      </c>
      <c r="AK826" s="8">
        <f ca="1">LOOKUP(AC826,P808:P827,X808:X827)</f>
        <v>0</v>
      </c>
      <c r="AL826" s="8">
        <f ca="1">LOOKUP(AC826,P808:P827,Y808:Y827)</f>
        <v>0</v>
      </c>
    </row>
    <row r="827" spans="5:38" ht="15.75" thickBot="1" x14ac:dyDescent="0.3">
      <c r="E827" s="82" t="str">
        <f t="shared" si="579"/>
        <v>Valencia C.F.</v>
      </c>
      <c r="F827" s="86">
        <f ca="1">SUMIF(INDIRECT(F807),'1-Configuracion'!E827,INDIRECT(G807))+SUMIF(INDIRECT(H807),'1-Configuracion'!E827,INDIRECT(I807))</f>
        <v>0</v>
      </c>
      <c r="G827" s="34">
        <f ca="1">SUMIF(INDIRECT(F807),'1-Configuracion'!E827,INDIRECT(J807))+SUMIF(INDIRECT(H807),'1-Configuracion'!E827,INDIRECT(J807))</f>
        <v>0</v>
      </c>
      <c r="H827" s="34">
        <f t="shared" ca="1" si="580"/>
        <v>0</v>
      </c>
      <c r="I827" s="34">
        <f t="shared" ca="1" si="581"/>
        <v>0</v>
      </c>
      <c r="J827" s="34">
        <f t="shared" ca="1" si="582"/>
        <v>0</v>
      </c>
      <c r="K827" s="34">
        <f ca="1">SUMIF(INDIRECT(F807),'1-Configuracion'!E827,INDIRECT(K807))+SUMIF(INDIRECT(H807),'1-Configuracion'!E827,INDIRECT(L807))</f>
        <v>0</v>
      </c>
      <c r="L827" s="34">
        <f ca="1">SUMIF(INDIRECT(F807),'1-Configuracion'!E827,INDIRECT(L807))+SUMIF(INDIRECT(H807),'1-Configuracion'!E827,INDIRECT(K807))</f>
        <v>0</v>
      </c>
      <c r="M827" s="101">
        <f t="shared" ca="1" si="583"/>
        <v>0</v>
      </c>
      <c r="N827" s="57">
        <f t="shared" ca="1" si="584"/>
        <v>0</v>
      </c>
      <c r="P827" s="82" t="str">
        <f t="shared" si="585"/>
        <v>Valencia C.F.</v>
      </c>
      <c r="Q827" s="86">
        <f t="shared" ca="1" si="586"/>
        <v>0</v>
      </c>
      <c r="R827" s="34">
        <f t="shared" ca="1" si="571"/>
        <v>0</v>
      </c>
      <c r="S827" s="34">
        <f t="shared" ca="1" si="572"/>
        <v>0</v>
      </c>
      <c r="T827" s="34">
        <f t="shared" ca="1" si="573"/>
        <v>0</v>
      </c>
      <c r="U827" s="34">
        <f t="shared" ca="1" si="574"/>
        <v>0</v>
      </c>
      <c r="V827" s="34">
        <f t="shared" ca="1" si="575"/>
        <v>0</v>
      </c>
      <c r="W827" s="34">
        <f t="shared" ca="1" si="576"/>
        <v>0</v>
      </c>
      <c r="X827" s="37">
        <f t="shared" ca="1" si="577"/>
        <v>0</v>
      </c>
      <c r="Y827" s="37">
        <f t="shared" ca="1" si="578"/>
        <v>0</v>
      </c>
      <c r="Z827" s="61" t="e">
        <f ca="1">MATCH(P827,AC808:AC827,0)</f>
        <v>#N/A</v>
      </c>
      <c r="AB827">
        <v>20</v>
      </c>
      <c r="AC827" s="82" t="str">
        <f ca="1">INDEX(P808:P827,MATCH(LARGE(Y808:Y827,AB827),Y808:Y827,0))</f>
        <v>Atlethic Club</v>
      </c>
      <c r="AD827" s="86">
        <f ca="1">LOOKUP(AC827,P808:P827,Q808:Q827)</f>
        <v>0</v>
      </c>
      <c r="AE827" s="34">
        <f ca="1">LOOKUP(AC827,P808:P827,R808:R827)</f>
        <v>0</v>
      </c>
      <c r="AF827" s="34">
        <f ca="1">LOOKUP(AC827,P808:P827,S808:S827)</f>
        <v>0</v>
      </c>
      <c r="AG827" s="34">
        <f ca="1">LOOKUP(AC827,P808:P827,T808:T827)</f>
        <v>0</v>
      </c>
      <c r="AH827" s="34">
        <f ca="1">LOOKUP(AC827,P808:P827,U808:U827)</f>
        <v>0</v>
      </c>
      <c r="AI827" s="34">
        <f ca="1">LOOKUP(AC827,P808:P827,V808:V827)</f>
        <v>0</v>
      </c>
      <c r="AJ827" s="34">
        <f ca="1">LOOKUP(AC827,P808:P827,W808:W827)</f>
        <v>0</v>
      </c>
      <c r="AK827" s="37">
        <f ca="1">LOOKUP(AC827,P808:P827,X808:X827)</f>
        <v>0</v>
      </c>
      <c r="AL827" s="37">
        <f ca="1">LOOKUP(AC827,P808:P827,Y808:Y827)</f>
        <v>0</v>
      </c>
    </row>
    <row r="828" spans="5:38" ht="15.75" thickBot="1" x14ac:dyDescent="0.3"/>
    <row r="829" spans="5:38" ht="15.75" thickBot="1" x14ac:dyDescent="0.3">
      <c r="E829" s="88">
        <v>37</v>
      </c>
      <c r="F829" s="95" t="s">
        <v>21</v>
      </c>
      <c r="G829" s="95" t="s">
        <v>22</v>
      </c>
      <c r="H829" s="95" t="s">
        <v>23</v>
      </c>
      <c r="I829" s="95" t="s">
        <v>24</v>
      </c>
      <c r="J829" s="95" t="s">
        <v>25</v>
      </c>
      <c r="K829" s="95" t="s">
        <v>26</v>
      </c>
      <c r="L829" s="95" t="s">
        <v>27</v>
      </c>
      <c r="M829" s="96" t="s">
        <v>135</v>
      </c>
      <c r="N829" s="98" t="s">
        <v>136</v>
      </c>
      <c r="P829" s="88">
        <f>E829</f>
        <v>37</v>
      </c>
      <c r="Q829" s="89" t="s">
        <v>21</v>
      </c>
      <c r="R829" s="87" t="s">
        <v>22</v>
      </c>
      <c r="S829" s="83" t="s">
        <v>23</v>
      </c>
      <c r="T829" s="83" t="s">
        <v>24</v>
      </c>
      <c r="U829" s="83" t="s">
        <v>25</v>
      </c>
      <c r="V829" s="83" t="s">
        <v>26</v>
      </c>
      <c r="W829" s="83" t="s">
        <v>27</v>
      </c>
      <c r="X829" s="84" t="s">
        <v>135</v>
      </c>
      <c r="Y829" s="84" t="s">
        <v>136</v>
      </c>
      <c r="AC829" s="88">
        <f>P829</f>
        <v>37</v>
      </c>
      <c r="AD829" s="89" t="s">
        <v>21</v>
      </c>
      <c r="AE829" s="87" t="s">
        <v>22</v>
      </c>
      <c r="AF829" s="83" t="s">
        <v>23</v>
      </c>
      <c r="AG829" s="83" t="s">
        <v>24</v>
      </c>
      <c r="AH829" s="83" t="s">
        <v>25</v>
      </c>
      <c r="AI829" s="83" t="s">
        <v>26</v>
      </c>
      <c r="AJ829" s="83" t="s">
        <v>27</v>
      </c>
      <c r="AK829" s="84" t="s">
        <v>135</v>
      </c>
      <c r="AL829" s="84" t="s">
        <v>136</v>
      </c>
    </row>
    <row r="830" spans="5:38" ht="15.75" thickBot="1" x14ac:dyDescent="0.3">
      <c r="E830" s="91"/>
      <c r="F830" s="93" t="str">
        <f>'1-Rangos'!C37</f>
        <v>'1-Jornadas'!BP68:BP77</v>
      </c>
      <c r="G830" s="93" t="str">
        <f>'1-Rangos'!D37</f>
        <v>'1-Jornadas'!BN68:BN77</v>
      </c>
      <c r="H830" s="93" t="str">
        <f>'1-Rangos'!E37</f>
        <v>'1-Jornadas'!BS68:BS77</v>
      </c>
      <c r="I830" s="93" t="str">
        <f>'1-Rangos'!F37</f>
        <v>'1-Jornadas'!BU68:BU77</v>
      </c>
      <c r="J830" s="93" t="str">
        <f>'1-Rangos'!G37</f>
        <v>'1-Jornadas'!BM68:BM77</v>
      </c>
      <c r="K830" s="93" t="str">
        <f>'1-Rangos'!H37</f>
        <v>'1-Jornadas'!BQ68:BQ77</v>
      </c>
      <c r="L830" s="93" t="str">
        <f>'1-Rangos'!I37</f>
        <v>'1-Jornadas'!BR68:BR77</v>
      </c>
      <c r="M830" s="91"/>
      <c r="N830" s="91"/>
    </row>
    <row r="831" spans="5:38" x14ac:dyDescent="0.25">
      <c r="E831" s="81" t="str">
        <f>E808</f>
        <v>Atlethic Club</v>
      </c>
      <c r="F831" s="97">
        <f ca="1">SUMIF(INDIRECT(F830),'1-Configuracion'!E831,INDIRECT(G830))+SUMIF(INDIRECT(H830),'1-Configuracion'!E831,INDIRECT(I830))</f>
        <v>0</v>
      </c>
      <c r="G831" s="94">
        <f ca="1">SUMIF(INDIRECT(F830),'1-Configuracion'!E831,INDIRECT(J830))+SUMIF(INDIRECT(H830),'1-Configuracion'!E831,INDIRECT(J830))</f>
        <v>0</v>
      </c>
      <c r="H831" s="94">
        <f ca="1">IF(G831&gt;0,IF(F831=3,1,0),0)</f>
        <v>0</v>
      </c>
      <c r="I831" s="94">
        <f ca="1">IF(G831&gt;0,IF(F831=1,1,0),0)</f>
        <v>0</v>
      </c>
      <c r="J831" s="94">
        <f ca="1">IF(G831&gt;0,IF(F831=0,1,0),0)</f>
        <v>0</v>
      </c>
      <c r="K831" s="94">
        <f ca="1">SUMIF(INDIRECT(F830),'1-Configuracion'!E831,INDIRECT(K830))+SUMIF(INDIRECT(H830),'1-Configuracion'!E831,INDIRECT(L830))</f>
        <v>0</v>
      </c>
      <c r="L831" s="94">
        <f ca="1">SUMIF(INDIRECT(F830),'1-Configuracion'!E831,INDIRECT(L830))+SUMIF(INDIRECT(H830),'1-Configuracion'!E831,INDIRECT(K830))</f>
        <v>0</v>
      </c>
      <c r="M831" s="99">
        <f ca="1">K831-L831</f>
        <v>0</v>
      </c>
      <c r="N831" s="102">
        <f ca="1">F831*1000+M831*100+K831</f>
        <v>0</v>
      </c>
      <c r="P831" s="81" t="str">
        <f>E831</f>
        <v>Atlethic Club</v>
      </c>
      <c r="Q831" s="85">
        <f ca="1">F831+Q808</f>
        <v>0</v>
      </c>
      <c r="R831" s="6">
        <f t="shared" ref="R831:R850" ca="1" si="587">G831+R808</f>
        <v>0</v>
      </c>
      <c r="S831" s="6">
        <f t="shared" ref="S831:S850" ca="1" si="588">H831+S808</f>
        <v>0</v>
      </c>
      <c r="T831" s="6">
        <f t="shared" ref="T831:T850" ca="1" si="589">I831+T808</f>
        <v>0</v>
      </c>
      <c r="U831" s="6">
        <f t="shared" ref="U831:U850" ca="1" si="590">J831+U808</f>
        <v>0</v>
      </c>
      <c r="V831" s="6">
        <f t="shared" ref="V831:V850" ca="1" si="591">K831+V808</f>
        <v>0</v>
      </c>
      <c r="W831" s="6">
        <f t="shared" ref="W831:W850" ca="1" si="592">L831+W808</f>
        <v>0</v>
      </c>
      <c r="X831" s="8">
        <f t="shared" ref="X831:X850" ca="1" si="593">M831+X808</f>
        <v>0</v>
      </c>
      <c r="Y831" s="8">
        <f t="shared" ref="Y831:Y850" ca="1" si="594">N831+Y808</f>
        <v>0</v>
      </c>
      <c r="Z831" s="61">
        <f ca="1">MATCH(P831,AC831:AC850,0)</f>
        <v>1</v>
      </c>
      <c r="AB831">
        <v>1</v>
      </c>
      <c r="AC831" s="81" t="str">
        <f ca="1">INDEX(P831:P850,MATCH(LARGE(Y831:Y850,AB831),Y831:Y850,0))</f>
        <v>Atlethic Club</v>
      </c>
      <c r="AD831" s="85">
        <f ca="1">LOOKUP(AC831,P831:P850,Q831:Q850)</f>
        <v>0</v>
      </c>
      <c r="AE831" s="6">
        <f ca="1">LOOKUP(AC831,P831:P850,R831:R850)</f>
        <v>0</v>
      </c>
      <c r="AF831" s="6">
        <f ca="1">LOOKUP(AC831,P831:P850,S831:S850)</f>
        <v>0</v>
      </c>
      <c r="AG831" s="6">
        <f ca="1">LOOKUP(AC831,P831:P850,T831:T850)</f>
        <v>0</v>
      </c>
      <c r="AH831" s="6">
        <f ca="1">LOOKUP(AC831,P831:P850,U831:U850)</f>
        <v>0</v>
      </c>
      <c r="AI831" s="6">
        <f ca="1">LOOKUP(AC831,P831:P850,V831:V850)</f>
        <v>0</v>
      </c>
      <c r="AJ831" s="6">
        <f ca="1">LOOKUP(AC831,P831:P850,W831:W850)</f>
        <v>0</v>
      </c>
      <c r="AK831" s="8">
        <f ca="1">LOOKUP(AC831,P831:P850,X831:X850)</f>
        <v>0</v>
      </c>
      <c r="AL831" s="8">
        <f ca="1">LOOKUP(AC831,P831:P850,Y831:Y850)</f>
        <v>0</v>
      </c>
    </row>
    <row r="832" spans="5:38" x14ac:dyDescent="0.25">
      <c r="E832" s="81" t="str">
        <f t="shared" ref="E832:E850" si="595">E809</f>
        <v>Atlético Madrid</v>
      </c>
      <c r="F832" s="85">
        <f ca="1">SUMIF(INDIRECT(F830),'1-Configuracion'!E832,INDIRECT(G830))+SUMIF(INDIRECT(H830),'1-Configuracion'!E832,INDIRECT(I830))</f>
        <v>0</v>
      </c>
      <c r="G832" s="6">
        <f ca="1">SUMIF(INDIRECT(F830),'1-Configuracion'!E832,INDIRECT(J830))+SUMIF(INDIRECT(H830),'1-Configuracion'!E832,INDIRECT(J830))</f>
        <v>0</v>
      </c>
      <c r="H832" s="6">
        <f t="shared" ref="H832:H850" ca="1" si="596">IF(G832&gt;0,IF(F832=3,1,0),0)</f>
        <v>0</v>
      </c>
      <c r="I832" s="6">
        <f t="shared" ref="I832:I850" ca="1" si="597">IF(G832&gt;0,IF(F832=1,1,0),0)</f>
        <v>0</v>
      </c>
      <c r="J832" s="6">
        <f t="shared" ref="J832:J850" ca="1" si="598">IF(G832&gt;0,IF(F832=0,1,0),0)</f>
        <v>0</v>
      </c>
      <c r="K832" s="6">
        <f ca="1">SUMIF(INDIRECT(F830),'1-Configuracion'!E832,INDIRECT(K830))+SUMIF(INDIRECT(H830),'1-Configuracion'!E832,INDIRECT(L830))</f>
        <v>0</v>
      </c>
      <c r="L832" s="6">
        <f ca="1">SUMIF(INDIRECT(F830),'1-Configuracion'!E832,INDIRECT(L830))+SUMIF(INDIRECT(H830),'1-Configuracion'!E832,INDIRECT(K830))</f>
        <v>0</v>
      </c>
      <c r="M832" s="100">
        <f t="shared" ref="M832:M850" ca="1" si="599">K832-L832</f>
        <v>0</v>
      </c>
      <c r="N832" s="56">
        <f t="shared" ref="N832:N850" ca="1" si="600">F832*1000+M832*100+K832</f>
        <v>0</v>
      </c>
      <c r="P832" s="81" t="str">
        <f t="shared" ref="P832:P850" si="601">E832</f>
        <v>Atlético Madrid</v>
      </c>
      <c r="Q832" s="85">
        <f t="shared" ref="Q832:Q850" ca="1" si="602">F832+Q809</f>
        <v>0</v>
      </c>
      <c r="R832" s="6">
        <f t="shared" ca="1" si="587"/>
        <v>0</v>
      </c>
      <c r="S832" s="6">
        <f t="shared" ca="1" si="588"/>
        <v>0</v>
      </c>
      <c r="T832" s="6">
        <f t="shared" ca="1" si="589"/>
        <v>0</v>
      </c>
      <c r="U832" s="6">
        <f t="shared" ca="1" si="590"/>
        <v>0</v>
      </c>
      <c r="V832" s="6">
        <f t="shared" ca="1" si="591"/>
        <v>0</v>
      </c>
      <c r="W832" s="6">
        <f t="shared" ca="1" si="592"/>
        <v>0</v>
      </c>
      <c r="X832" s="8">
        <f t="shared" ca="1" si="593"/>
        <v>0</v>
      </c>
      <c r="Y832" s="8">
        <f t="shared" ca="1" si="594"/>
        <v>0</v>
      </c>
      <c r="Z832" s="61" t="e">
        <f ca="1">MATCH(P832,AC831:AC850,0)</f>
        <v>#N/A</v>
      </c>
      <c r="AB832">
        <v>2</v>
      </c>
      <c r="AC832" s="81" t="str">
        <f ca="1">INDEX(P831:P850,MATCH(LARGE(Y831:Y850,AB832),Y831:Y850,0))</f>
        <v>Atlethic Club</v>
      </c>
      <c r="AD832" s="85">
        <f ca="1">LOOKUP(AC832,P831:P850,Q831:Q850)</f>
        <v>0</v>
      </c>
      <c r="AE832" s="6">
        <f ca="1">LOOKUP(AC832,P831:P850,R831:R850)</f>
        <v>0</v>
      </c>
      <c r="AF832" s="6">
        <f ca="1">LOOKUP(AC832,P831:P850,S831:S850)</f>
        <v>0</v>
      </c>
      <c r="AG832" s="6">
        <f ca="1">LOOKUP(AC832,P831:P850,T831:T850)</f>
        <v>0</v>
      </c>
      <c r="AH832" s="6">
        <f ca="1">LOOKUP(AC832,P831:P850,U831:U850)</f>
        <v>0</v>
      </c>
      <c r="AI832" s="6">
        <f ca="1">LOOKUP(AC832,P831:P850,V831:V850)</f>
        <v>0</v>
      </c>
      <c r="AJ832" s="6">
        <f ca="1">LOOKUP(AC832,P831:P850,W831:W850)</f>
        <v>0</v>
      </c>
      <c r="AK832" s="8">
        <f ca="1">LOOKUP(AC832,P831:P850,X831:X850)</f>
        <v>0</v>
      </c>
      <c r="AL832" s="8">
        <f ca="1">LOOKUP(AC832,P831:P850,Y831:Y850)</f>
        <v>0</v>
      </c>
    </row>
    <row r="833" spans="5:38" x14ac:dyDescent="0.25">
      <c r="E833" s="81" t="str">
        <f t="shared" si="595"/>
        <v>C.A. Osasuna</v>
      </c>
      <c r="F833" s="85">
        <f ca="1">SUMIF(INDIRECT(F830),'1-Configuracion'!E833,INDIRECT(G830))+SUMIF(INDIRECT(H830),'1-Configuracion'!E833,INDIRECT(I830))</f>
        <v>0</v>
      </c>
      <c r="G833" s="6">
        <f ca="1">SUMIF(INDIRECT(F830),'1-Configuracion'!E833,INDIRECT(J830))+SUMIF(INDIRECT(H830),'1-Configuracion'!E833,INDIRECT(J830))</f>
        <v>0</v>
      </c>
      <c r="H833" s="6">
        <f t="shared" ca="1" si="596"/>
        <v>0</v>
      </c>
      <c r="I833" s="6">
        <f t="shared" ca="1" si="597"/>
        <v>0</v>
      </c>
      <c r="J833" s="6">
        <f t="shared" ca="1" si="598"/>
        <v>0</v>
      </c>
      <c r="K833" s="6">
        <f ca="1">SUMIF(INDIRECT(F830),'1-Configuracion'!E833,INDIRECT(K830))+SUMIF(INDIRECT(H830),'1-Configuracion'!E833,INDIRECT(L830))</f>
        <v>0</v>
      </c>
      <c r="L833" s="6">
        <f ca="1">SUMIF(INDIRECT(F830),'1-Configuracion'!E833,INDIRECT(L830))+SUMIF(INDIRECT(H830),'1-Configuracion'!E833,INDIRECT(K830))</f>
        <v>0</v>
      </c>
      <c r="M833" s="100">
        <f t="shared" ca="1" si="599"/>
        <v>0</v>
      </c>
      <c r="N833" s="56">
        <f t="shared" ca="1" si="600"/>
        <v>0</v>
      </c>
      <c r="P833" s="81" t="str">
        <f t="shared" si="601"/>
        <v>C.A. Osasuna</v>
      </c>
      <c r="Q833" s="85">
        <f t="shared" ca="1" si="602"/>
        <v>0</v>
      </c>
      <c r="R833" s="6">
        <f t="shared" ca="1" si="587"/>
        <v>0</v>
      </c>
      <c r="S833" s="6">
        <f t="shared" ca="1" si="588"/>
        <v>0</v>
      </c>
      <c r="T833" s="6">
        <f t="shared" ca="1" si="589"/>
        <v>0</v>
      </c>
      <c r="U833" s="6">
        <f t="shared" ca="1" si="590"/>
        <v>0</v>
      </c>
      <c r="V833" s="6">
        <f t="shared" ca="1" si="591"/>
        <v>0</v>
      </c>
      <c r="W833" s="6">
        <f t="shared" ca="1" si="592"/>
        <v>0</v>
      </c>
      <c r="X833" s="8">
        <f t="shared" ca="1" si="593"/>
        <v>0</v>
      </c>
      <c r="Y833" s="8">
        <f t="shared" ca="1" si="594"/>
        <v>0</v>
      </c>
      <c r="Z833" s="61" t="e">
        <f ca="1">MATCH(P833,AC831:AC850,0)</f>
        <v>#N/A</v>
      </c>
      <c r="AB833">
        <v>3</v>
      </c>
      <c r="AC833" s="81" t="str">
        <f ca="1">INDEX(P831:P850,MATCH(LARGE(Y831:Y850,AB833),Y831:Y850,0))</f>
        <v>Atlethic Club</v>
      </c>
      <c r="AD833" s="85">
        <f ca="1">LOOKUP(AC833,P831:P850,Q831:Q850)</f>
        <v>0</v>
      </c>
      <c r="AE833" s="6">
        <f ca="1">LOOKUP(AC833,P831:P850,R831:R850)</f>
        <v>0</v>
      </c>
      <c r="AF833" s="6">
        <f ca="1">LOOKUP(AC833,P831:P850,S831:S850)</f>
        <v>0</v>
      </c>
      <c r="AG833" s="6">
        <f ca="1">LOOKUP(AC833,P831:P850,T831:T850)</f>
        <v>0</v>
      </c>
      <c r="AH833" s="6">
        <f ca="1">LOOKUP(AC833,P831:P850,U831:U850)</f>
        <v>0</v>
      </c>
      <c r="AI833" s="6">
        <f ca="1">LOOKUP(AC833,P831:P850,V831:V850)</f>
        <v>0</v>
      </c>
      <c r="AJ833" s="6">
        <f ca="1">LOOKUP(AC833,P831:P850,W831:W850)</f>
        <v>0</v>
      </c>
      <c r="AK833" s="8">
        <f ca="1">LOOKUP(AC833,P831:P850,X831:X850)</f>
        <v>0</v>
      </c>
      <c r="AL833" s="8">
        <f ca="1">LOOKUP(AC833,P831:P850,Y831:Y850)</f>
        <v>0</v>
      </c>
    </row>
    <row r="834" spans="5:38" x14ac:dyDescent="0.25">
      <c r="E834" s="81" t="str">
        <f t="shared" si="595"/>
        <v>Celta de Vigo</v>
      </c>
      <c r="F834" s="85">
        <f ca="1">SUMIF(INDIRECT(F830),'1-Configuracion'!E834,INDIRECT(G830))+SUMIF(INDIRECT(H830),'1-Configuracion'!E834,INDIRECT(I830))</f>
        <v>0</v>
      </c>
      <c r="G834" s="6">
        <f ca="1">SUMIF(INDIRECT(F830),'1-Configuracion'!E834,INDIRECT(J830))+SUMIF(INDIRECT(H830),'1-Configuracion'!E834,INDIRECT(J830))</f>
        <v>0</v>
      </c>
      <c r="H834" s="6">
        <f t="shared" ca="1" si="596"/>
        <v>0</v>
      </c>
      <c r="I834" s="6">
        <f t="shared" ca="1" si="597"/>
        <v>0</v>
      </c>
      <c r="J834" s="6">
        <f t="shared" ca="1" si="598"/>
        <v>0</v>
      </c>
      <c r="K834" s="6">
        <f ca="1">SUMIF(INDIRECT(F830),'1-Configuracion'!E834,INDIRECT(K830))+SUMIF(INDIRECT(H830),'1-Configuracion'!E834,INDIRECT(L830))</f>
        <v>0</v>
      </c>
      <c r="L834" s="6">
        <f ca="1">SUMIF(INDIRECT(F830),'1-Configuracion'!E834,INDIRECT(L830))+SUMIF(INDIRECT(H830),'1-Configuracion'!E834,INDIRECT(K830))</f>
        <v>0</v>
      </c>
      <c r="M834" s="100">
        <f t="shared" ca="1" si="599"/>
        <v>0</v>
      </c>
      <c r="N834" s="56">
        <f t="shared" ca="1" si="600"/>
        <v>0</v>
      </c>
      <c r="P834" s="81" t="str">
        <f t="shared" si="601"/>
        <v>Celta de Vigo</v>
      </c>
      <c r="Q834" s="85">
        <f t="shared" ca="1" si="602"/>
        <v>0</v>
      </c>
      <c r="R834" s="6">
        <f t="shared" ca="1" si="587"/>
        <v>0</v>
      </c>
      <c r="S834" s="6">
        <f t="shared" ca="1" si="588"/>
        <v>0</v>
      </c>
      <c r="T834" s="6">
        <f t="shared" ca="1" si="589"/>
        <v>0</v>
      </c>
      <c r="U834" s="6">
        <f t="shared" ca="1" si="590"/>
        <v>0</v>
      </c>
      <c r="V834" s="6">
        <f t="shared" ca="1" si="591"/>
        <v>0</v>
      </c>
      <c r="W834" s="6">
        <f t="shared" ca="1" si="592"/>
        <v>0</v>
      </c>
      <c r="X834" s="8">
        <f t="shared" ca="1" si="593"/>
        <v>0</v>
      </c>
      <c r="Y834" s="8">
        <f t="shared" ca="1" si="594"/>
        <v>0</v>
      </c>
      <c r="Z834" s="61" t="e">
        <f ca="1">MATCH(P834,AC831:AC850,0)</f>
        <v>#N/A</v>
      </c>
      <c r="AB834">
        <v>4</v>
      </c>
      <c r="AC834" s="81" t="str">
        <f ca="1">INDEX(P831:P850,MATCH(LARGE(Y831:Y850,AB834),Y831:Y850,0))</f>
        <v>Atlethic Club</v>
      </c>
      <c r="AD834" s="85">
        <f ca="1">LOOKUP(AC834,P831:P850,Q831:Q850)</f>
        <v>0</v>
      </c>
      <c r="AE834" s="6">
        <f ca="1">LOOKUP(AC834,P831:P850,R831:R850)</f>
        <v>0</v>
      </c>
      <c r="AF834" s="6">
        <f ca="1">LOOKUP(AC834,P831:P850,S831:S850)</f>
        <v>0</v>
      </c>
      <c r="AG834" s="6">
        <f ca="1">LOOKUP(AC834,P831:P850,T831:T850)</f>
        <v>0</v>
      </c>
      <c r="AH834" s="6">
        <f ca="1">LOOKUP(AC834,P831:P850,U831:U850)</f>
        <v>0</v>
      </c>
      <c r="AI834" s="6">
        <f ca="1">LOOKUP(AC834,P831:P850,V831:V850)</f>
        <v>0</v>
      </c>
      <c r="AJ834" s="6">
        <f ca="1">LOOKUP(AC834,P831:P850,W831:W850)</f>
        <v>0</v>
      </c>
      <c r="AK834" s="8">
        <f ca="1">LOOKUP(AC834,P831:P850,X831:X850)</f>
        <v>0</v>
      </c>
      <c r="AL834" s="8">
        <f ca="1">LOOKUP(AC834,P831:P850,Y831:Y850)</f>
        <v>0</v>
      </c>
    </row>
    <row r="835" spans="5:38" x14ac:dyDescent="0.25">
      <c r="E835" s="81" t="str">
        <f t="shared" si="595"/>
        <v>Deportivo de la Coruña</v>
      </c>
      <c r="F835" s="85">
        <f ca="1">SUMIF(INDIRECT(F830),'1-Configuracion'!E835,INDIRECT(G830))+SUMIF(INDIRECT(H830),'1-Configuracion'!E835,INDIRECT(I830))</f>
        <v>0</v>
      </c>
      <c r="G835" s="6">
        <f ca="1">SUMIF(INDIRECT(F830),'1-Configuracion'!E835,INDIRECT(J830))+SUMIF(INDIRECT(H830),'1-Configuracion'!E835,INDIRECT(J830))</f>
        <v>0</v>
      </c>
      <c r="H835" s="6">
        <f t="shared" ca="1" si="596"/>
        <v>0</v>
      </c>
      <c r="I835" s="6">
        <f t="shared" ca="1" si="597"/>
        <v>0</v>
      </c>
      <c r="J835" s="6">
        <f t="shared" ca="1" si="598"/>
        <v>0</v>
      </c>
      <c r="K835" s="6">
        <f ca="1">SUMIF(INDIRECT(F830),'1-Configuracion'!E835,INDIRECT(K830))+SUMIF(INDIRECT(H830),'1-Configuracion'!E835,INDIRECT(L830))</f>
        <v>0</v>
      </c>
      <c r="L835" s="6">
        <f ca="1">SUMIF(INDIRECT(F830),'1-Configuracion'!E835,INDIRECT(L830))+SUMIF(INDIRECT(H830),'1-Configuracion'!E835,INDIRECT(K830))</f>
        <v>0</v>
      </c>
      <c r="M835" s="100">
        <f t="shared" ca="1" si="599"/>
        <v>0</v>
      </c>
      <c r="N835" s="56">
        <f t="shared" ca="1" si="600"/>
        <v>0</v>
      </c>
      <c r="P835" s="81" t="str">
        <f t="shared" si="601"/>
        <v>Deportivo de la Coruña</v>
      </c>
      <c r="Q835" s="85">
        <f t="shared" ca="1" si="602"/>
        <v>0</v>
      </c>
      <c r="R835" s="6">
        <f t="shared" ca="1" si="587"/>
        <v>0</v>
      </c>
      <c r="S835" s="6">
        <f t="shared" ca="1" si="588"/>
        <v>0</v>
      </c>
      <c r="T835" s="6">
        <f t="shared" ca="1" si="589"/>
        <v>0</v>
      </c>
      <c r="U835" s="6">
        <f t="shared" ca="1" si="590"/>
        <v>0</v>
      </c>
      <c r="V835" s="6">
        <f t="shared" ca="1" si="591"/>
        <v>0</v>
      </c>
      <c r="W835" s="6">
        <f t="shared" ca="1" si="592"/>
        <v>0</v>
      </c>
      <c r="X835" s="8">
        <f t="shared" ca="1" si="593"/>
        <v>0</v>
      </c>
      <c r="Y835" s="8">
        <f t="shared" ca="1" si="594"/>
        <v>0</v>
      </c>
      <c r="Z835" s="61" t="e">
        <f ca="1">MATCH(P835,AC831:AC850,0)</f>
        <v>#N/A</v>
      </c>
      <c r="AB835">
        <v>5</v>
      </c>
      <c r="AC835" s="81" t="str">
        <f ca="1">INDEX(P831:P850,MATCH(LARGE(Y831:Y850,AB835),Y831:Y850,0))</f>
        <v>Atlethic Club</v>
      </c>
      <c r="AD835" s="85">
        <f ca="1">LOOKUP(AC835,P831:P850,Q831:Q850)</f>
        <v>0</v>
      </c>
      <c r="AE835" s="6">
        <f ca="1">LOOKUP(AC835,P831:P850,R831:R850)</f>
        <v>0</v>
      </c>
      <c r="AF835" s="6">
        <f ca="1">LOOKUP(AC835,P831:P850,S831:S850)</f>
        <v>0</v>
      </c>
      <c r="AG835" s="6">
        <f ca="1">LOOKUP(AC835,P831:P850,T831:T850)</f>
        <v>0</v>
      </c>
      <c r="AH835" s="6">
        <f ca="1">LOOKUP(AC835,P831:P850,U831:U850)</f>
        <v>0</v>
      </c>
      <c r="AI835" s="6">
        <f ca="1">LOOKUP(AC835,P831:P850,V831:V850)</f>
        <v>0</v>
      </c>
      <c r="AJ835" s="6">
        <f ca="1">LOOKUP(AC835,P831:P850,W831:W850)</f>
        <v>0</v>
      </c>
      <c r="AK835" s="8">
        <f ca="1">LOOKUP(AC835,P831:P850,X831:X850)</f>
        <v>0</v>
      </c>
      <c r="AL835" s="8">
        <f ca="1">LOOKUP(AC835,P831:P850,Y831:Y850)</f>
        <v>0</v>
      </c>
    </row>
    <row r="836" spans="5:38" x14ac:dyDescent="0.25">
      <c r="E836" s="81" t="str">
        <f t="shared" si="595"/>
        <v>F.C. Barcelona</v>
      </c>
      <c r="F836" s="85">
        <f ca="1">SUMIF(INDIRECT(F830),'1-Configuracion'!E836,INDIRECT(G830))+SUMIF(INDIRECT(H830),'1-Configuracion'!E836,INDIRECT(I830))</f>
        <v>0</v>
      </c>
      <c r="G836" s="6">
        <f ca="1">SUMIF(INDIRECT(F830),'1-Configuracion'!E836,INDIRECT(J830))+SUMIF(INDIRECT(H830),'1-Configuracion'!E836,INDIRECT(J830))</f>
        <v>0</v>
      </c>
      <c r="H836" s="6">
        <f t="shared" ca="1" si="596"/>
        <v>0</v>
      </c>
      <c r="I836" s="6">
        <f t="shared" ca="1" si="597"/>
        <v>0</v>
      </c>
      <c r="J836" s="6">
        <f t="shared" ca="1" si="598"/>
        <v>0</v>
      </c>
      <c r="K836" s="6">
        <f ca="1">SUMIF(INDIRECT(F830),'1-Configuracion'!E836,INDIRECT(K830))+SUMIF(INDIRECT(H830),'1-Configuracion'!E836,INDIRECT(L830))</f>
        <v>0</v>
      </c>
      <c r="L836" s="6">
        <f ca="1">SUMIF(INDIRECT(F830),'1-Configuracion'!E836,INDIRECT(L830))+SUMIF(INDIRECT(H830),'1-Configuracion'!E836,INDIRECT(K830))</f>
        <v>0</v>
      </c>
      <c r="M836" s="100">
        <f t="shared" ca="1" si="599"/>
        <v>0</v>
      </c>
      <c r="N836" s="56">
        <f t="shared" ca="1" si="600"/>
        <v>0</v>
      </c>
      <c r="P836" s="81" t="str">
        <f t="shared" si="601"/>
        <v>F.C. Barcelona</v>
      </c>
      <c r="Q836" s="85">
        <f t="shared" ca="1" si="602"/>
        <v>0</v>
      </c>
      <c r="R836" s="6">
        <f t="shared" ca="1" si="587"/>
        <v>0</v>
      </c>
      <c r="S836" s="6">
        <f t="shared" ca="1" si="588"/>
        <v>0</v>
      </c>
      <c r="T836" s="6">
        <f t="shared" ca="1" si="589"/>
        <v>0</v>
      </c>
      <c r="U836" s="6">
        <f t="shared" ca="1" si="590"/>
        <v>0</v>
      </c>
      <c r="V836" s="6">
        <f t="shared" ca="1" si="591"/>
        <v>0</v>
      </c>
      <c r="W836" s="6">
        <f t="shared" ca="1" si="592"/>
        <v>0</v>
      </c>
      <c r="X836" s="8">
        <f t="shared" ca="1" si="593"/>
        <v>0</v>
      </c>
      <c r="Y836" s="8">
        <f t="shared" ca="1" si="594"/>
        <v>0</v>
      </c>
      <c r="Z836" s="61" t="e">
        <f ca="1">MATCH(P836,AC831:AC850,0)</f>
        <v>#N/A</v>
      </c>
      <c r="AB836">
        <v>6</v>
      </c>
      <c r="AC836" s="81" t="str">
        <f ca="1">INDEX(P831:P850,MATCH(LARGE(Y831:Y850,AB836),Y831:Y850,0))</f>
        <v>Atlethic Club</v>
      </c>
      <c r="AD836" s="85">
        <f ca="1">LOOKUP(AC836,P831:P850,Q831:Q850)</f>
        <v>0</v>
      </c>
      <c r="AE836" s="6">
        <f ca="1">LOOKUP(AC836,P831:P850,R831:R850)</f>
        <v>0</v>
      </c>
      <c r="AF836" s="6">
        <f ca="1">LOOKUP(AC836,P831:P850,S831:S850)</f>
        <v>0</v>
      </c>
      <c r="AG836" s="6">
        <f ca="1">LOOKUP(AC836,P831:P850,T831:T850)</f>
        <v>0</v>
      </c>
      <c r="AH836" s="6">
        <f ca="1">LOOKUP(AC836,P831:P850,U831:U850)</f>
        <v>0</v>
      </c>
      <c r="AI836" s="6">
        <f ca="1">LOOKUP(AC836,P831:P850,V831:V850)</f>
        <v>0</v>
      </c>
      <c r="AJ836" s="6">
        <f ca="1">LOOKUP(AC836,P831:P850,W831:W850)</f>
        <v>0</v>
      </c>
      <c r="AK836" s="8">
        <f ca="1">LOOKUP(AC836,P831:P850,X831:X850)</f>
        <v>0</v>
      </c>
      <c r="AL836" s="8">
        <f ca="1">LOOKUP(AC836,P831:P850,Y831:Y850)</f>
        <v>0</v>
      </c>
    </row>
    <row r="837" spans="5:38" x14ac:dyDescent="0.25">
      <c r="E837" s="81" t="str">
        <f t="shared" si="595"/>
        <v>Getafe C.F.</v>
      </c>
      <c r="F837" s="85">
        <f ca="1">SUMIF(INDIRECT(F830),'1-Configuracion'!E837,INDIRECT(G830))+SUMIF(INDIRECT(H830),'1-Configuracion'!E837,INDIRECT(I830))</f>
        <v>0</v>
      </c>
      <c r="G837" s="6">
        <f ca="1">SUMIF(INDIRECT(F830),'1-Configuracion'!E837,INDIRECT(J830))+SUMIF(INDIRECT(H830),'1-Configuracion'!E837,INDIRECT(J830))</f>
        <v>0</v>
      </c>
      <c r="H837" s="6">
        <f t="shared" ca="1" si="596"/>
        <v>0</v>
      </c>
      <c r="I837" s="6">
        <f t="shared" ca="1" si="597"/>
        <v>0</v>
      </c>
      <c r="J837" s="6">
        <f t="shared" ca="1" si="598"/>
        <v>0</v>
      </c>
      <c r="K837" s="6">
        <f ca="1">SUMIF(INDIRECT(F830),'1-Configuracion'!E837,INDIRECT(K830))+SUMIF(INDIRECT(H830),'1-Configuracion'!E837,INDIRECT(L830))</f>
        <v>0</v>
      </c>
      <c r="L837" s="6">
        <f ca="1">SUMIF(INDIRECT(F830),'1-Configuracion'!E837,INDIRECT(L830))+SUMIF(INDIRECT(H830),'1-Configuracion'!E837,INDIRECT(K830))</f>
        <v>0</v>
      </c>
      <c r="M837" s="100">
        <f t="shared" ca="1" si="599"/>
        <v>0</v>
      </c>
      <c r="N837" s="56">
        <f t="shared" ca="1" si="600"/>
        <v>0</v>
      </c>
      <c r="P837" s="81" t="str">
        <f t="shared" si="601"/>
        <v>Getafe C.F.</v>
      </c>
      <c r="Q837" s="85">
        <f t="shared" ca="1" si="602"/>
        <v>0</v>
      </c>
      <c r="R837" s="6">
        <f t="shared" ca="1" si="587"/>
        <v>0</v>
      </c>
      <c r="S837" s="6">
        <f t="shared" ca="1" si="588"/>
        <v>0</v>
      </c>
      <c r="T837" s="6">
        <f t="shared" ca="1" si="589"/>
        <v>0</v>
      </c>
      <c r="U837" s="6">
        <f t="shared" ca="1" si="590"/>
        <v>0</v>
      </c>
      <c r="V837" s="6">
        <f t="shared" ca="1" si="591"/>
        <v>0</v>
      </c>
      <c r="W837" s="6">
        <f t="shared" ca="1" si="592"/>
        <v>0</v>
      </c>
      <c r="X837" s="8">
        <f t="shared" ca="1" si="593"/>
        <v>0</v>
      </c>
      <c r="Y837" s="8">
        <f t="shared" ca="1" si="594"/>
        <v>0</v>
      </c>
      <c r="Z837" s="61" t="e">
        <f ca="1">MATCH(P837,AC831:AC850,0)</f>
        <v>#N/A</v>
      </c>
      <c r="AB837">
        <v>7</v>
      </c>
      <c r="AC837" s="81" t="str">
        <f ca="1">INDEX(P831:P850,MATCH(LARGE(Y831:Y850,AB837),Y831:Y850,0))</f>
        <v>Atlethic Club</v>
      </c>
      <c r="AD837" s="85">
        <f ca="1">LOOKUP(AC837,P831:P850,Q831:Q850)</f>
        <v>0</v>
      </c>
      <c r="AE837" s="6">
        <f ca="1">LOOKUP(AC837,P831:P850,R831:R850)</f>
        <v>0</v>
      </c>
      <c r="AF837" s="6">
        <f ca="1">LOOKUP(AC837,P831:P850,S831:S850)</f>
        <v>0</v>
      </c>
      <c r="AG837" s="6">
        <f ca="1">LOOKUP(AC837,P831:P850,T831:T850)</f>
        <v>0</v>
      </c>
      <c r="AH837" s="6">
        <f ca="1">LOOKUP(AC837,P831:P850,U831:U850)</f>
        <v>0</v>
      </c>
      <c r="AI837" s="6">
        <f ca="1">LOOKUP(AC837,P831:P850,V831:V850)</f>
        <v>0</v>
      </c>
      <c r="AJ837" s="6">
        <f ca="1">LOOKUP(AC837,P831:P850,W831:W850)</f>
        <v>0</v>
      </c>
      <c r="AK837" s="8">
        <f ca="1">LOOKUP(AC837,P831:P850,X831:X850)</f>
        <v>0</v>
      </c>
      <c r="AL837" s="8">
        <f ca="1">LOOKUP(AC837,P831:P850,Y831:Y850)</f>
        <v>0</v>
      </c>
    </row>
    <row r="838" spans="5:38" x14ac:dyDescent="0.25">
      <c r="E838" s="81" t="str">
        <f t="shared" si="595"/>
        <v>Granada C.F.</v>
      </c>
      <c r="F838" s="85">
        <f ca="1">SUMIF(INDIRECT(F830),'1-Configuracion'!E838,INDIRECT(G830))+SUMIF(INDIRECT(H830),'1-Configuracion'!E838,INDIRECT(I830))</f>
        <v>0</v>
      </c>
      <c r="G838" s="6">
        <f ca="1">SUMIF(INDIRECT(F830),'1-Configuracion'!E838,INDIRECT(J830))+SUMIF(INDIRECT(H830),'1-Configuracion'!E838,INDIRECT(J830))</f>
        <v>0</v>
      </c>
      <c r="H838" s="6">
        <f t="shared" ca="1" si="596"/>
        <v>0</v>
      </c>
      <c r="I838" s="6">
        <f t="shared" ca="1" si="597"/>
        <v>0</v>
      </c>
      <c r="J838" s="6">
        <f t="shared" ca="1" si="598"/>
        <v>0</v>
      </c>
      <c r="K838" s="6">
        <f ca="1">SUMIF(INDIRECT(F830),'1-Configuracion'!E838,INDIRECT(K830))+SUMIF(INDIRECT(H830),'1-Configuracion'!E838,INDIRECT(L830))</f>
        <v>0</v>
      </c>
      <c r="L838" s="6">
        <f ca="1">SUMIF(INDIRECT(F830),'1-Configuracion'!E838,INDIRECT(L830))+SUMIF(INDIRECT(H830),'1-Configuracion'!E838,INDIRECT(K830))</f>
        <v>0</v>
      </c>
      <c r="M838" s="100">
        <f t="shared" ca="1" si="599"/>
        <v>0</v>
      </c>
      <c r="N838" s="56">
        <f t="shared" ca="1" si="600"/>
        <v>0</v>
      </c>
      <c r="P838" s="81" t="str">
        <f t="shared" si="601"/>
        <v>Granada C.F.</v>
      </c>
      <c r="Q838" s="85">
        <f t="shared" ca="1" si="602"/>
        <v>0</v>
      </c>
      <c r="R838" s="6">
        <f t="shared" ca="1" si="587"/>
        <v>0</v>
      </c>
      <c r="S838" s="6">
        <f t="shared" ca="1" si="588"/>
        <v>0</v>
      </c>
      <c r="T838" s="6">
        <f t="shared" ca="1" si="589"/>
        <v>0</v>
      </c>
      <c r="U838" s="6">
        <f t="shared" ca="1" si="590"/>
        <v>0</v>
      </c>
      <c r="V838" s="6">
        <f t="shared" ca="1" si="591"/>
        <v>0</v>
      </c>
      <c r="W838" s="6">
        <f t="shared" ca="1" si="592"/>
        <v>0</v>
      </c>
      <c r="X838" s="8">
        <f t="shared" ca="1" si="593"/>
        <v>0</v>
      </c>
      <c r="Y838" s="8">
        <f t="shared" ca="1" si="594"/>
        <v>0</v>
      </c>
      <c r="Z838" s="61" t="e">
        <f ca="1">MATCH(P838,AC831:AC850,0)</f>
        <v>#N/A</v>
      </c>
      <c r="AB838">
        <v>8</v>
      </c>
      <c r="AC838" s="81" t="str">
        <f ca="1">INDEX(P831:P850,MATCH(LARGE(Y831:Y850,AB838),Y831:Y850,0))</f>
        <v>Atlethic Club</v>
      </c>
      <c r="AD838" s="85">
        <f ca="1">LOOKUP(AC838,P831:P850,Q831:Q850)</f>
        <v>0</v>
      </c>
      <c r="AE838" s="6">
        <f ca="1">LOOKUP(AC838,P831:P850,R831:R850)</f>
        <v>0</v>
      </c>
      <c r="AF838" s="6">
        <f ca="1">LOOKUP(AC838,P831:P850,S831:S850)</f>
        <v>0</v>
      </c>
      <c r="AG838" s="6">
        <f ca="1">LOOKUP(AC838,P831:P850,T831:T850)</f>
        <v>0</v>
      </c>
      <c r="AH838" s="6">
        <f ca="1">LOOKUP(AC838,P831:P850,U831:U850)</f>
        <v>0</v>
      </c>
      <c r="AI838" s="6">
        <f ca="1">LOOKUP(AC838,P831:P850,V831:V850)</f>
        <v>0</v>
      </c>
      <c r="AJ838" s="6">
        <f ca="1">LOOKUP(AC838,P831:P850,W831:W850)</f>
        <v>0</v>
      </c>
      <c r="AK838" s="8">
        <f ca="1">LOOKUP(AC838,P831:P850,X831:X850)</f>
        <v>0</v>
      </c>
      <c r="AL838" s="8">
        <f ca="1">LOOKUP(AC838,P831:P850,Y831:Y850)</f>
        <v>0</v>
      </c>
    </row>
    <row r="839" spans="5:38" x14ac:dyDescent="0.25">
      <c r="E839" s="81" t="str">
        <f t="shared" si="595"/>
        <v>Levante U.D.</v>
      </c>
      <c r="F839" s="85">
        <f ca="1">SUMIF(INDIRECT(F830),'1-Configuracion'!E839,INDIRECT(G830))+SUMIF(INDIRECT(H830),'1-Configuracion'!E839,INDIRECT(I830))</f>
        <v>0</v>
      </c>
      <c r="G839" s="6">
        <f ca="1">SUMIF(INDIRECT(F830),'1-Configuracion'!E839,INDIRECT(J830))+SUMIF(INDIRECT(H830),'1-Configuracion'!E839,INDIRECT(J830))</f>
        <v>0</v>
      </c>
      <c r="H839" s="6">
        <f t="shared" ca="1" si="596"/>
        <v>0</v>
      </c>
      <c r="I839" s="6">
        <f t="shared" ca="1" si="597"/>
        <v>0</v>
      </c>
      <c r="J839" s="6">
        <f t="shared" ca="1" si="598"/>
        <v>0</v>
      </c>
      <c r="K839" s="6">
        <f ca="1">SUMIF(INDIRECT(F830),'1-Configuracion'!E839,INDIRECT(K830))+SUMIF(INDIRECT(H830),'1-Configuracion'!E839,INDIRECT(L830))</f>
        <v>0</v>
      </c>
      <c r="L839" s="6">
        <f ca="1">SUMIF(INDIRECT(F830),'1-Configuracion'!E839,INDIRECT(L830))+SUMIF(INDIRECT(H830),'1-Configuracion'!E839,INDIRECT(K830))</f>
        <v>0</v>
      </c>
      <c r="M839" s="100">
        <f t="shared" ca="1" si="599"/>
        <v>0</v>
      </c>
      <c r="N839" s="56">
        <f t="shared" ca="1" si="600"/>
        <v>0</v>
      </c>
      <c r="P839" s="81" t="str">
        <f t="shared" si="601"/>
        <v>Levante U.D.</v>
      </c>
      <c r="Q839" s="85">
        <f t="shared" ca="1" si="602"/>
        <v>0</v>
      </c>
      <c r="R839" s="6">
        <f t="shared" ca="1" si="587"/>
        <v>0</v>
      </c>
      <c r="S839" s="6">
        <f t="shared" ca="1" si="588"/>
        <v>0</v>
      </c>
      <c r="T839" s="6">
        <f t="shared" ca="1" si="589"/>
        <v>0</v>
      </c>
      <c r="U839" s="6">
        <f t="shared" ca="1" si="590"/>
        <v>0</v>
      </c>
      <c r="V839" s="6">
        <f t="shared" ca="1" si="591"/>
        <v>0</v>
      </c>
      <c r="W839" s="6">
        <f t="shared" ca="1" si="592"/>
        <v>0</v>
      </c>
      <c r="X839" s="8">
        <f t="shared" ca="1" si="593"/>
        <v>0</v>
      </c>
      <c r="Y839" s="8">
        <f t="shared" ca="1" si="594"/>
        <v>0</v>
      </c>
      <c r="Z839" s="61" t="e">
        <f ca="1">MATCH(P839,AC831:AC850,0)</f>
        <v>#N/A</v>
      </c>
      <c r="AB839">
        <v>9</v>
      </c>
      <c r="AC839" s="81" t="str">
        <f ca="1">INDEX(P831:P850,MATCH(LARGE(Y831:Y850,AB839),Y831:Y850,0))</f>
        <v>Atlethic Club</v>
      </c>
      <c r="AD839" s="85">
        <f ca="1">LOOKUP(AC839,P831:P850,Q831:Q850)</f>
        <v>0</v>
      </c>
      <c r="AE839" s="6">
        <f ca="1">LOOKUP(AC839,P831:P850,R831:R850)</f>
        <v>0</v>
      </c>
      <c r="AF839" s="6">
        <f ca="1">LOOKUP(AC839,P831:P850,S831:S850)</f>
        <v>0</v>
      </c>
      <c r="AG839" s="6">
        <f ca="1">LOOKUP(AC839,P831:P850,T831:T850)</f>
        <v>0</v>
      </c>
      <c r="AH839" s="6">
        <f ca="1">LOOKUP(AC839,P831:P850,U831:U850)</f>
        <v>0</v>
      </c>
      <c r="AI839" s="6">
        <f ca="1">LOOKUP(AC839,P831:P850,V831:V850)</f>
        <v>0</v>
      </c>
      <c r="AJ839" s="6">
        <f ca="1">LOOKUP(AC839,P831:P850,W831:W850)</f>
        <v>0</v>
      </c>
      <c r="AK839" s="8">
        <f ca="1">LOOKUP(AC839,P831:P850,X831:X850)</f>
        <v>0</v>
      </c>
      <c r="AL839" s="8">
        <f ca="1">LOOKUP(AC839,P831:P850,Y831:Y850)</f>
        <v>0</v>
      </c>
    </row>
    <row r="840" spans="5:38" x14ac:dyDescent="0.25">
      <c r="E840" s="81" t="str">
        <f t="shared" si="595"/>
        <v>Málaga C.F.</v>
      </c>
      <c r="F840" s="85">
        <f ca="1">SUMIF(INDIRECT(F830),'1-Configuracion'!E840,INDIRECT(G830))+SUMIF(INDIRECT(H830),'1-Configuracion'!E840,INDIRECT(I830))</f>
        <v>0</v>
      </c>
      <c r="G840" s="6">
        <f ca="1">SUMIF(INDIRECT(F830),'1-Configuracion'!E840,INDIRECT(J830))+SUMIF(INDIRECT(H830),'1-Configuracion'!E840,INDIRECT(J830))</f>
        <v>0</v>
      </c>
      <c r="H840" s="6">
        <f t="shared" ca="1" si="596"/>
        <v>0</v>
      </c>
      <c r="I840" s="6">
        <f t="shared" ca="1" si="597"/>
        <v>0</v>
      </c>
      <c r="J840" s="6">
        <f t="shared" ca="1" si="598"/>
        <v>0</v>
      </c>
      <c r="K840" s="6">
        <f ca="1">SUMIF(INDIRECT(F830),'1-Configuracion'!E840,INDIRECT(K830))+SUMIF(INDIRECT(H830),'1-Configuracion'!E840,INDIRECT(L830))</f>
        <v>0</v>
      </c>
      <c r="L840" s="6">
        <f ca="1">SUMIF(INDIRECT(F830),'1-Configuracion'!E840,INDIRECT(L830))+SUMIF(INDIRECT(H830),'1-Configuracion'!E840,INDIRECT(K830))</f>
        <v>0</v>
      </c>
      <c r="M840" s="100">
        <f t="shared" ca="1" si="599"/>
        <v>0</v>
      </c>
      <c r="N840" s="56">
        <f t="shared" ca="1" si="600"/>
        <v>0</v>
      </c>
      <c r="P840" s="81" t="str">
        <f t="shared" si="601"/>
        <v>Málaga C.F.</v>
      </c>
      <c r="Q840" s="85">
        <f t="shared" ca="1" si="602"/>
        <v>0</v>
      </c>
      <c r="R840" s="6">
        <f t="shared" ca="1" si="587"/>
        <v>0</v>
      </c>
      <c r="S840" s="6">
        <f t="shared" ca="1" si="588"/>
        <v>0</v>
      </c>
      <c r="T840" s="6">
        <f t="shared" ca="1" si="589"/>
        <v>0</v>
      </c>
      <c r="U840" s="6">
        <f t="shared" ca="1" si="590"/>
        <v>0</v>
      </c>
      <c r="V840" s="6">
        <f t="shared" ca="1" si="591"/>
        <v>0</v>
      </c>
      <c r="W840" s="6">
        <f t="shared" ca="1" si="592"/>
        <v>0</v>
      </c>
      <c r="X840" s="8">
        <f t="shared" ca="1" si="593"/>
        <v>0</v>
      </c>
      <c r="Y840" s="8">
        <f t="shared" ca="1" si="594"/>
        <v>0</v>
      </c>
      <c r="Z840" s="61" t="e">
        <f ca="1">MATCH(P840,AC831:AC850,0)</f>
        <v>#N/A</v>
      </c>
      <c r="AB840">
        <v>10</v>
      </c>
      <c r="AC840" s="81" t="str">
        <f ca="1">INDEX(P831:P850,MATCH(LARGE(Y831:Y850,AB840),Y831:Y850,0))</f>
        <v>Atlethic Club</v>
      </c>
      <c r="AD840" s="85">
        <f ca="1">LOOKUP(AC840,P831:P850,Q831:Q850)</f>
        <v>0</v>
      </c>
      <c r="AE840" s="6">
        <f ca="1">LOOKUP(AC840,P831:P850,R831:R850)</f>
        <v>0</v>
      </c>
      <c r="AF840" s="6">
        <f ca="1">LOOKUP(AC840,P831:P850,S831:S850)</f>
        <v>0</v>
      </c>
      <c r="AG840" s="6">
        <f ca="1">LOOKUP(AC840,P831:P850,T831:T850)</f>
        <v>0</v>
      </c>
      <c r="AH840" s="6">
        <f ca="1">LOOKUP(AC840,P831:P850,U831:U850)</f>
        <v>0</v>
      </c>
      <c r="AI840" s="6">
        <f ca="1">LOOKUP(AC840,P831:P850,V831:V850)</f>
        <v>0</v>
      </c>
      <c r="AJ840" s="6">
        <f ca="1">LOOKUP(AC840,P831:P850,W831:W850)</f>
        <v>0</v>
      </c>
      <c r="AK840" s="8">
        <f ca="1">LOOKUP(AC840,P831:P850,X831:X850)</f>
        <v>0</v>
      </c>
      <c r="AL840" s="8">
        <f ca="1">LOOKUP(AC840,P831:P850,Y831:Y850)</f>
        <v>0</v>
      </c>
    </row>
    <row r="841" spans="5:38" x14ac:dyDescent="0.25">
      <c r="E841" s="81" t="str">
        <f t="shared" si="595"/>
        <v>R.C.D. Español</v>
      </c>
      <c r="F841" s="85">
        <f ca="1">SUMIF(INDIRECT(F830),'1-Configuracion'!E841,INDIRECT(G830))+SUMIF(INDIRECT(H830),'1-Configuracion'!E841,INDIRECT(I830))</f>
        <v>0</v>
      </c>
      <c r="G841" s="6">
        <f ca="1">SUMIF(INDIRECT(F830),'1-Configuracion'!E841,INDIRECT(J830))+SUMIF(INDIRECT(H830),'1-Configuracion'!E841,INDIRECT(J830))</f>
        <v>0</v>
      </c>
      <c r="H841" s="6">
        <f t="shared" ca="1" si="596"/>
        <v>0</v>
      </c>
      <c r="I841" s="6">
        <f t="shared" ca="1" si="597"/>
        <v>0</v>
      </c>
      <c r="J841" s="6">
        <f t="shared" ca="1" si="598"/>
        <v>0</v>
      </c>
      <c r="K841" s="6">
        <f ca="1">SUMIF(INDIRECT(F830),'1-Configuracion'!E841,INDIRECT(K830))+SUMIF(INDIRECT(H830),'1-Configuracion'!E841,INDIRECT(L830))</f>
        <v>0</v>
      </c>
      <c r="L841" s="6">
        <f ca="1">SUMIF(INDIRECT(F830),'1-Configuracion'!E841,INDIRECT(L830))+SUMIF(INDIRECT(H830),'1-Configuracion'!E841,INDIRECT(K830))</f>
        <v>0</v>
      </c>
      <c r="M841" s="100">
        <f t="shared" ca="1" si="599"/>
        <v>0</v>
      </c>
      <c r="N841" s="56">
        <f t="shared" ca="1" si="600"/>
        <v>0</v>
      </c>
      <c r="P841" s="81" t="str">
        <f t="shared" si="601"/>
        <v>R.C.D. Español</v>
      </c>
      <c r="Q841" s="85">
        <f t="shared" ca="1" si="602"/>
        <v>0</v>
      </c>
      <c r="R841" s="6">
        <f t="shared" ca="1" si="587"/>
        <v>0</v>
      </c>
      <c r="S841" s="6">
        <f t="shared" ca="1" si="588"/>
        <v>0</v>
      </c>
      <c r="T841" s="6">
        <f t="shared" ca="1" si="589"/>
        <v>0</v>
      </c>
      <c r="U841" s="6">
        <f t="shared" ca="1" si="590"/>
        <v>0</v>
      </c>
      <c r="V841" s="6">
        <f t="shared" ca="1" si="591"/>
        <v>0</v>
      </c>
      <c r="W841" s="6">
        <f t="shared" ca="1" si="592"/>
        <v>0</v>
      </c>
      <c r="X841" s="8">
        <f t="shared" ca="1" si="593"/>
        <v>0</v>
      </c>
      <c r="Y841" s="8">
        <f t="shared" ca="1" si="594"/>
        <v>0</v>
      </c>
      <c r="Z841" s="61" t="e">
        <f ca="1">MATCH(P841,AC831:AC850,0)</f>
        <v>#N/A</v>
      </c>
      <c r="AB841">
        <v>11</v>
      </c>
      <c r="AC841" s="81" t="str">
        <f ca="1">INDEX(P831:P850,MATCH(LARGE(Y831:Y850,AB841),Y831:Y850,0))</f>
        <v>Atlethic Club</v>
      </c>
      <c r="AD841" s="85">
        <f ca="1">LOOKUP(AC841,P831:P850,Q831:Q850)</f>
        <v>0</v>
      </c>
      <c r="AE841" s="6">
        <f ca="1">LOOKUP(AC841,P831:P850,R831:R850)</f>
        <v>0</v>
      </c>
      <c r="AF841" s="6">
        <f ca="1">LOOKUP(AC841,P831:P850,S831:S850)</f>
        <v>0</v>
      </c>
      <c r="AG841" s="6">
        <f ca="1">LOOKUP(AC841,P831:P850,T831:T850)</f>
        <v>0</v>
      </c>
      <c r="AH841" s="6">
        <f ca="1">LOOKUP(AC841,P831:P850,U831:U850)</f>
        <v>0</v>
      </c>
      <c r="AI841" s="6">
        <f ca="1">LOOKUP(AC841,P831:P850,V831:V850)</f>
        <v>0</v>
      </c>
      <c r="AJ841" s="6">
        <f ca="1">LOOKUP(AC841,P831:P850,W831:W850)</f>
        <v>0</v>
      </c>
      <c r="AK841" s="8">
        <f ca="1">LOOKUP(AC841,P831:P850,X831:X850)</f>
        <v>0</v>
      </c>
      <c r="AL841" s="8">
        <f ca="1">LOOKUP(AC841,P831:P850,Y831:Y850)</f>
        <v>0</v>
      </c>
    </row>
    <row r="842" spans="5:38" x14ac:dyDescent="0.25">
      <c r="E842" s="81" t="str">
        <f t="shared" si="595"/>
        <v>R.C.D.Mallorca</v>
      </c>
      <c r="F842" s="85">
        <f ca="1">SUMIF(INDIRECT(F830),'1-Configuracion'!E842,INDIRECT(G830))+SUMIF(INDIRECT(H830),'1-Configuracion'!E842,INDIRECT(I830))</f>
        <v>0</v>
      </c>
      <c r="G842" s="6">
        <f ca="1">SUMIF(INDIRECT(F830),'1-Configuracion'!E842,INDIRECT(J830))+SUMIF(INDIRECT(H830),'1-Configuracion'!E842,INDIRECT(J830))</f>
        <v>0</v>
      </c>
      <c r="H842" s="6">
        <f t="shared" ca="1" si="596"/>
        <v>0</v>
      </c>
      <c r="I842" s="6">
        <f t="shared" ca="1" si="597"/>
        <v>0</v>
      </c>
      <c r="J842" s="6">
        <f t="shared" ca="1" si="598"/>
        <v>0</v>
      </c>
      <c r="K842" s="6">
        <f ca="1">SUMIF(INDIRECT(F830),'1-Configuracion'!E842,INDIRECT(K830))+SUMIF(INDIRECT(H830),'1-Configuracion'!E842,INDIRECT(L830))</f>
        <v>0</v>
      </c>
      <c r="L842" s="6">
        <f ca="1">SUMIF(INDIRECT(F830),'1-Configuracion'!E842,INDIRECT(L830))+SUMIF(INDIRECT(H830),'1-Configuracion'!E842,INDIRECT(K830))</f>
        <v>0</v>
      </c>
      <c r="M842" s="100">
        <f t="shared" ca="1" si="599"/>
        <v>0</v>
      </c>
      <c r="N842" s="56">
        <f t="shared" ca="1" si="600"/>
        <v>0</v>
      </c>
      <c r="P842" s="81" t="str">
        <f t="shared" si="601"/>
        <v>R.C.D.Mallorca</v>
      </c>
      <c r="Q842" s="85">
        <f t="shared" ca="1" si="602"/>
        <v>0</v>
      </c>
      <c r="R842" s="6">
        <f t="shared" ca="1" si="587"/>
        <v>0</v>
      </c>
      <c r="S842" s="6">
        <f t="shared" ca="1" si="588"/>
        <v>0</v>
      </c>
      <c r="T842" s="6">
        <f t="shared" ca="1" si="589"/>
        <v>0</v>
      </c>
      <c r="U842" s="6">
        <f t="shared" ca="1" si="590"/>
        <v>0</v>
      </c>
      <c r="V842" s="6">
        <f t="shared" ca="1" si="591"/>
        <v>0</v>
      </c>
      <c r="W842" s="6">
        <f t="shared" ca="1" si="592"/>
        <v>0</v>
      </c>
      <c r="X842" s="8">
        <f t="shared" ca="1" si="593"/>
        <v>0</v>
      </c>
      <c r="Y842" s="8">
        <f t="shared" ca="1" si="594"/>
        <v>0</v>
      </c>
      <c r="Z842" s="61" t="e">
        <f ca="1">MATCH(P842,AC831:AC850,0)</f>
        <v>#N/A</v>
      </c>
      <c r="AB842">
        <v>12</v>
      </c>
      <c r="AC842" s="81" t="str">
        <f ca="1">INDEX(P831:P850,MATCH(LARGE(Y831:Y850,AB842),Y831:Y850,0))</f>
        <v>Atlethic Club</v>
      </c>
      <c r="AD842" s="85">
        <f ca="1">LOOKUP(AC842,P831:P850,Q831:Q850)</f>
        <v>0</v>
      </c>
      <c r="AE842" s="6">
        <f ca="1">LOOKUP(AC842,P831:P850,R831:R850)</f>
        <v>0</v>
      </c>
      <c r="AF842" s="6">
        <f ca="1">LOOKUP(AC842,P831:P850,S831:S850)</f>
        <v>0</v>
      </c>
      <c r="AG842" s="6">
        <f ca="1">LOOKUP(AC842,P831:P850,T831:T850)</f>
        <v>0</v>
      </c>
      <c r="AH842" s="6">
        <f ca="1">LOOKUP(AC842,P831:P850,U831:U850)</f>
        <v>0</v>
      </c>
      <c r="AI842" s="6">
        <f ca="1">LOOKUP(AC842,P831:P850,V831:V850)</f>
        <v>0</v>
      </c>
      <c r="AJ842" s="6">
        <f ca="1">LOOKUP(AC842,P831:P850,W831:W850)</f>
        <v>0</v>
      </c>
      <c r="AK842" s="8">
        <f ca="1">LOOKUP(AC842,P831:P850,X831:X850)</f>
        <v>0</v>
      </c>
      <c r="AL842" s="8">
        <f ca="1">LOOKUP(AC842,P831:P850,Y831:Y850)</f>
        <v>0</v>
      </c>
    </row>
    <row r="843" spans="5:38" x14ac:dyDescent="0.25">
      <c r="E843" s="81" t="str">
        <f t="shared" si="595"/>
        <v>Rayo Vallecano</v>
      </c>
      <c r="F843" s="85">
        <f ca="1">SUMIF(INDIRECT(F830),'1-Configuracion'!E843,INDIRECT(G830))+SUMIF(INDIRECT(H830),'1-Configuracion'!E843,INDIRECT(I830))</f>
        <v>0</v>
      </c>
      <c r="G843" s="6">
        <f ca="1">SUMIF(INDIRECT(F830),'1-Configuracion'!E843,INDIRECT(J830))+SUMIF(INDIRECT(H830),'1-Configuracion'!E843,INDIRECT(J830))</f>
        <v>0</v>
      </c>
      <c r="H843" s="6">
        <f t="shared" ca="1" si="596"/>
        <v>0</v>
      </c>
      <c r="I843" s="6">
        <f t="shared" ca="1" si="597"/>
        <v>0</v>
      </c>
      <c r="J843" s="6">
        <f t="shared" ca="1" si="598"/>
        <v>0</v>
      </c>
      <c r="K843" s="6">
        <f ca="1">SUMIF(INDIRECT(F830),'1-Configuracion'!E843,INDIRECT(K830))+SUMIF(INDIRECT(H830),'1-Configuracion'!E843,INDIRECT(L830))</f>
        <v>0</v>
      </c>
      <c r="L843" s="6">
        <f ca="1">SUMIF(INDIRECT(F830),'1-Configuracion'!E843,INDIRECT(L830))+SUMIF(INDIRECT(H830),'1-Configuracion'!E843,INDIRECT(K830))</f>
        <v>0</v>
      </c>
      <c r="M843" s="100">
        <f t="shared" ca="1" si="599"/>
        <v>0</v>
      </c>
      <c r="N843" s="56">
        <f t="shared" ca="1" si="600"/>
        <v>0</v>
      </c>
      <c r="P843" s="81" t="str">
        <f t="shared" si="601"/>
        <v>Rayo Vallecano</v>
      </c>
      <c r="Q843" s="85">
        <f t="shared" ca="1" si="602"/>
        <v>0</v>
      </c>
      <c r="R843" s="6">
        <f t="shared" ca="1" si="587"/>
        <v>0</v>
      </c>
      <c r="S843" s="6">
        <f t="shared" ca="1" si="588"/>
        <v>0</v>
      </c>
      <c r="T843" s="6">
        <f t="shared" ca="1" si="589"/>
        <v>0</v>
      </c>
      <c r="U843" s="6">
        <f t="shared" ca="1" si="590"/>
        <v>0</v>
      </c>
      <c r="V843" s="6">
        <f t="shared" ca="1" si="591"/>
        <v>0</v>
      </c>
      <c r="W843" s="6">
        <f t="shared" ca="1" si="592"/>
        <v>0</v>
      </c>
      <c r="X843" s="8">
        <f t="shared" ca="1" si="593"/>
        <v>0</v>
      </c>
      <c r="Y843" s="8">
        <f t="shared" ca="1" si="594"/>
        <v>0</v>
      </c>
      <c r="Z843" s="61" t="e">
        <f ca="1">MATCH(P843,AC831:AC850,0)</f>
        <v>#N/A</v>
      </c>
      <c r="AB843">
        <v>13</v>
      </c>
      <c r="AC843" s="81" t="str">
        <f ca="1">INDEX(P831:P850,MATCH(LARGE(Y831:Y850,AB843),Y831:Y850,0))</f>
        <v>Atlethic Club</v>
      </c>
      <c r="AD843" s="85">
        <f ca="1">LOOKUP(AC843,P831:P850,Q831:Q850)</f>
        <v>0</v>
      </c>
      <c r="AE843" s="6">
        <f ca="1">LOOKUP(AC843,P831:P850,R831:R850)</f>
        <v>0</v>
      </c>
      <c r="AF843" s="6">
        <f ca="1">LOOKUP(AC843,P831:P850,S831:S850)</f>
        <v>0</v>
      </c>
      <c r="AG843" s="6">
        <f ca="1">LOOKUP(AC843,P831:P850,T831:T850)</f>
        <v>0</v>
      </c>
      <c r="AH843" s="6">
        <f ca="1">LOOKUP(AC843,P831:P850,U831:U850)</f>
        <v>0</v>
      </c>
      <c r="AI843" s="6">
        <f ca="1">LOOKUP(AC843,P831:P850,V831:V850)</f>
        <v>0</v>
      </c>
      <c r="AJ843" s="6">
        <f ca="1">LOOKUP(AC843,P831:P850,W831:W850)</f>
        <v>0</v>
      </c>
      <c r="AK843" s="8">
        <f ca="1">LOOKUP(AC843,P831:P850,X831:X850)</f>
        <v>0</v>
      </c>
      <c r="AL843" s="8">
        <f ca="1">LOOKUP(AC843,P831:P850,Y831:Y850)</f>
        <v>0</v>
      </c>
    </row>
    <row r="844" spans="5:38" x14ac:dyDescent="0.25">
      <c r="E844" s="81" t="str">
        <f t="shared" si="595"/>
        <v>Real Betis Balompié</v>
      </c>
      <c r="F844" s="85">
        <f ca="1">SUMIF(INDIRECT(F830),'1-Configuracion'!E844,INDIRECT(G830))+SUMIF(INDIRECT(H830),'1-Configuracion'!E844,INDIRECT(I830))</f>
        <v>0</v>
      </c>
      <c r="G844" s="6">
        <f ca="1">SUMIF(INDIRECT(F830),'1-Configuracion'!E844,INDIRECT(J830))+SUMIF(INDIRECT(H830),'1-Configuracion'!E844,INDIRECT(J830))</f>
        <v>0</v>
      </c>
      <c r="H844" s="6">
        <f t="shared" ca="1" si="596"/>
        <v>0</v>
      </c>
      <c r="I844" s="6">
        <f t="shared" ca="1" si="597"/>
        <v>0</v>
      </c>
      <c r="J844" s="6">
        <f t="shared" ca="1" si="598"/>
        <v>0</v>
      </c>
      <c r="K844" s="6">
        <f ca="1">SUMIF(INDIRECT(F830),'1-Configuracion'!E844,INDIRECT(K830))+SUMIF(INDIRECT(H830),'1-Configuracion'!E844,INDIRECT(L830))</f>
        <v>0</v>
      </c>
      <c r="L844" s="6">
        <f ca="1">SUMIF(INDIRECT(F830),'1-Configuracion'!E844,INDIRECT(L830))+SUMIF(INDIRECT(H830),'1-Configuracion'!E844,INDIRECT(K830))</f>
        <v>0</v>
      </c>
      <c r="M844" s="100">
        <f t="shared" ca="1" si="599"/>
        <v>0</v>
      </c>
      <c r="N844" s="56">
        <f t="shared" ca="1" si="600"/>
        <v>0</v>
      </c>
      <c r="P844" s="81" t="str">
        <f t="shared" si="601"/>
        <v>Real Betis Balompié</v>
      </c>
      <c r="Q844" s="85">
        <f t="shared" ca="1" si="602"/>
        <v>0</v>
      </c>
      <c r="R844" s="6">
        <f t="shared" ca="1" si="587"/>
        <v>0</v>
      </c>
      <c r="S844" s="6">
        <f t="shared" ca="1" si="588"/>
        <v>0</v>
      </c>
      <c r="T844" s="6">
        <f t="shared" ca="1" si="589"/>
        <v>0</v>
      </c>
      <c r="U844" s="6">
        <f t="shared" ca="1" si="590"/>
        <v>0</v>
      </c>
      <c r="V844" s="6">
        <f t="shared" ca="1" si="591"/>
        <v>0</v>
      </c>
      <c r="W844" s="6">
        <f t="shared" ca="1" si="592"/>
        <v>0</v>
      </c>
      <c r="X844" s="8">
        <f t="shared" ca="1" si="593"/>
        <v>0</v>
      </c>
      <c r="Y844" s="8">
        <f t="shared" ca="1" si="594"/>
        <v>0</v>
      </c>
      <c r="Z844" s="61" t="e">
        <f ca="1">MATCH(P844,AC831:AC850,0)</f>
        <v>#N/A</v>
      </c>
      <c r="AB844">
        <v>14</v>
      </c>
      <c r="AC844" s="81" t="str">
        <f ca="1">INDEX(P831:P850,MATCH(LARGE(Y831:Y850,AB844),Y831:Y850,0))</f>
        <v>Atlethic Club</v>
      </c>
      <c r="AD844" s="85">
        <f ca="1">LOOKUP(AC844,P831:P850,Q831:Q850)</f>
        <v>0</v>
      </c>
      <c r="AE844" s="6">
        <f ca="1">LOOKUP(AC844,P831:P850,R831:R850)</f>
        <v>0</v>
      </c>
      <c r="AF844" s="6">
        <f ca="1">LOOKUP(AC844,P831:P850,S831:S850)</f>
        <v>0</v>
      </c>
      <c r="AG844" s="6">
        <f ca="1">LOOKUP(AC844,P831:P850,T831:T850)</f>
        <v>0</v>
      </c>
      <c r="AH844" s="6">
        <f ca="1">LOOKUP(AC844,P831:P850,U831:U850)</f>
        <v>0</v>
      </c>
      <c r="AI844" s="6">
        <f ca="1">LOOKUP(AC844,P831:P850,V831:V850)</f>
        <v>0</v>
      </c>
      <c r="AJ844" s="6">
        <f ca="1">LOOKUP(AC844,P831:P850,W831:W850)</f>
        <v>0</v>
      </c>
      <c r="AK844" s="8">
        <f ca="1">LOOKUP(AC844,P831:P850,X831:X850)</f>
        <v>0</v>
      </c>
      <c r="AL844" s="8">
        <f ca="1">LOOKUP(AC844,P831:P850,Y831:Y850)</f>
        <v>0</v>
      </c>
    </row>
    <row r="845" spans="5:38" x14ac:dyDescent="0.25">
      <c r="E845" s="81" t="str">
        <f t="shared" si="595"/>
        <v>Real Madrid</v>
      </c>
      <c r="F845" s="85">
        <f ca="1">SUMIF(INDIRECT(F830),'1-Configuracion'!E845,INDIRECT(G830))+SUMIF(INDIRECT(H830),'1-Configuracion'!E845,INDIRECT(I830))</f>
        <v>0</v>
      </c>
      <c r="G845" s="6">
        <f ca="1">SUMIF(INDIRECT(F830),'1-Configuracion'!E845,INDIRECT(J830))+SUMIF(INDIRECT(H830),'1-Configuracion'!E845,INDIRECT(J830))</f>
        <v>0</v>
      </c>
      <c r="H845" s="6">
        <f t="shared" ca="1" si="596"/>
        <v>0</v>
      </c>
      <c r="I845" s="6">
        <f t="shared" ca="1" si="597"/>
        <v>0</v>
      </c>
      <c r="J845" s="6">
        <f t="shared" ca="1" si="598"/>
        <v>0</v>
      </c>
      <c r="K845" s="6">
        <f ca="1">SUMIF(INDIRECT(F830),'1-Configuracion'!E845,INDIRECT(K830))+SUMIF(INDIRECT(H830),'1-Configuracion'!E845,INDIRECT(L830))</f>
        <v>0</v>
      </c>
      <c r="L845" s="6">
        <f ca="1">SUMIF(INDIRECT(F830),'1-Configuracion'!E845,INDIRECT(L830))+SUMIF(INDIRECT(H830),'1-Configuracion'!E845,INDIRECT(K830))</f>
        <v>0</v>
      </c>
      <c r="M845" s="100">
        <f t="shared" ca="1" si="599"/>
        <v>0</v>
      </c>
      <c r="N845" s="56">
        <f t="shared" ca="1" si="600"/>
        <v>0</v>
      </c>
      <c r="P845" s="81" t="str">
        <f t="shared" si="601"/>
        <v>Real Madrid</v>
      </c>
      <c r="Q845" s="85">
        <f t="shared" ca="1" si="602"/>
        <v>0</v>
      </c>
      <c r="R845" s="6">
        <f t="shared" ca="1" si="587"/>
        <v>0</v>
      </c>
      <c r="S845" s="6">
        <f t="shared" ca="1" si="588"/>
        <v>0</v>
      </c>
      <c r="T845" s="6">
        <f t="shared" ca="1" si="589"/>
        <v>0</v>
      </c>
      <c r="U845" s="6">
        <f t="shared" ca="1" si="590"/>
        <v>0</v>
      </c>
      <c r="V845" s="6">
        <f t="shared" ca="1" si="591"/>
        <v>0</v>
      </c>
      <c r="W845" s="6">
        <f t="shared" ca="1" si="592"/>
        <v>0</v>
      </c>
      <c r="X845" s="8">
        <f t="shared" ca="1" si="593"/>
        <v>0</v>
      </c>
      <c r="Y845" s="8">
        <f t="shared" ca="1" si="594"/>
        <v>0</v>
      </c>
      <c r="Z845" s="61" t="e">
        <f ca="1">MATCH(P845,AC831:AC850,0)</f>
        <v>#N/A</v>
      </c>
      <c r="AB845">
        <v>15</v>
      </c>
      <c r="AC845" s="81" t="str">
        <f ca="1">INDEX(P831:P850,MATCH(LARGE(Y831:Y850,AB845),Y831:Y850,0))</f>
        <v>Atlethic Club</v>
      </c>
      <c r="AD845" s="85">
        <f ca="1">LOOKUP(AC845,P831:P850,Q831:Q850)</f>
        <v>0</v>
      </c>
      <c r="AE845" s="6">
        <f ca="1">LOOKUP(AC845,P831:P850,R831:R850)</f>
        <v>0</v>
      </c>
      <c r="AF845" s="6">
        <f ca="1">LOOKUP(AC845,P831:P850,S831:S850)</f>
        <v>0</v>
      </c>
      <c r="AG845" s="6">
        <f ca="1">LOOKUP(AC845,P831:P850,T831:T850)</f>
        <v>0</v>
      </c>
      <c r="AH845" s="6">
        <f ca="1">LOOKUP(AC845,P831:P850,U831:U850)</f>
        <v>0</v>
      </c>
      <c r="AI845" s="6">
        <f ca="1">LOOKUP(AC845,P831:P850,V831:V850)</f>
        <v>0</v>
      </c>
      <c r="AJ845" s="6">
        <f ca="1">LOOKUP(AC845,P831:P850,W831:W850)</f>
        <v>0</v>
      </c>
      <c r="AK845" s="8">
        <f ca="1">LOOKUP(AC845,P831:P850,X831:X850)</f>
        <v>0</v>
      </c>
      <c r="AL845" s="8">
        <f ca="1">LOOKUP(AC845,P831:P850,Y831:Y850)</f>
        <v>0</v>
      </c>
    </row>
    <row r="846" spans="5:38" x14ac:dyDescent="0.25">
      <c r="E846" s="81" t="str">
        <f t="shared" si="595"/>
        <v>Real Sociedad</v>
      </c>
      <c r="F846" s="85">
        <f ca="1">SUMIF(INDIRECT(F830),'1-Configuracion'!E846,INDIRECT(G830))+SUMIF(INDIRECT(H830),'1-Configuracion'!E846,INDIRECT(I830))</f>
        <v>0</v>
      </c>
      <c r="G846" s="6">
        <f ca="1">SUMIF(INDIRECT(F830),'1-Configuracion'!E846,INDIRECT(J830))+SUMIF(INDIRECT(H830),'1-Configuracion'!E846,INDIRECT(J830))</f>
        <v>0</v>
      </c>
      <c r="H846" s="6">
        <f t="shared" ca="1" si="596"/>
        <v>0</v>
      </c>
      <c r="I846" s="6">
        <f t="shared" ca="1" si="597"/>
        <v>0</v>
      </c>
      <c r="J846" s="6">
        <f t="shared" ca="1" si="598"/>
        <v>0</v>
      </c>
      <c r="K846" s="6">
        <f ca="1">SUMIF(INDIRECT(F830),'1-Configuracion'!E846,INDIRECT(K830))+SUMIF(INDIRECT(H830),'1-Configuracion'!E846,INDIRECT(L830))</f>
        <v>0</v>
      </c>
      <c r="L846" s="6">
        <f ca="1">SUMIF(INDIRECT(F830),'1-Configuracion'!E846,INDIRECT(L830))+SUMIF(INDIRECT(H830),'1-Configuracion'!E846,INDIRECT(K830))</f>
        <v>0</v>
      </c>
      <c r="M846" s="100">
        <f t="shared" ca="1" si="599"/>
        <v>0</v>
      </c>
      <c r="N846" s="56">
        <f t="shared" ca="1" si="600"/>
        <v>0</v>
      </c>
      <c r="P846" s="81" t="str">
        <f t="shared" si="601"/>
        <v>Real Sociedad</v>
      </c>
      <c r="Q846" s="85">
        <f t="shared" ca="1" si="602"/>
        <v>0</v>
      </c>
      <c r="R846" s="6">
        <f t="shared" ca="1" si="587"/>
        <v>0</v>
      </c>
      <c r="S846" s="6">
        <f t="shared" ca="1" si="588"/>
        <v>0</v>
      </c>
      <c r="T846" s="6">
        <f t="shared" ca="1" si="589"/>
        <v>0</v>
      </c>
      <c r="U846" s="6">
        <f t="shared" ca="1" si="590"/>
        <v>0</v>
      </c>
      <c r="V846" s="6">
        <f t="shared" ca="1" si="591"/>
        <v>0</v>
      </c>
      <c r="W846" s="6">
        <f t="shared" ca="1" si="592"/>
        <v>0</v>
      </c>
      <c r="X846" s="8">
        <f t="shared" ca="1" si="593"/>
        <v>0</v>
      </c>
      <c r="Y846" s="8">
        <f t="shared" ca="1" si="594"/>
        <v>0</v>
      </c>
      <c r="Z846" s="61" t="e">
        <f ca="1">MATCH(P846,AC831:AC850,0)</f>
        <v>#N/A</v>
      </c>
      <c r="AB846">
        <v>16</v>
      </c>
      <c r="AC846" s="81" t="str">
        <f ca="1">INDEX(P831:P850,MATCH(LARGE(Y831:Y850,AB846),Y831:Y850,0))</f>
        <v>Atlethic Club</v>
      </c>
      <c r="AD846" s="85">
        <f ca="1">LOOKUP(AC846,P831:P850,Q831:Q850)</f>
        <v>0</v>
      </c>
      <c r="AE846" s="6">
        <f ca="1">LOOKUP(AC846,P831:P850,R831:R850)</f>
        <v>0</v>
      </c>
      <c r="AF846" s="6">
        <f ca="1">LOOKUP(AC846,P831:P850,S831:S850)</f>
        <v>0</v>
      </c>
      <c r="AG846" s="6">
        <f ca="1">LOOKUP(AC846,P831:P850,T831:T850)</f>
        <v>0</v>
      </c>
      <c r="AH846" s="6">
        <f ca="1">LOOKUP(AC846,P831:P850,U831:U850)</f>
        <v>0</v>
      </c>
      <c r="AI846" s="6">
        <f ca="1">LOOKUP(AC846,P831:P850,V831:V850)</f>
        <v>0</v>
      </c>
      <c r="AJ846" s="6">
        <f ca="1">LOOKUP(AC846,P831:P850,W831:W850)</f>
        <v>0</v>
      </c>
      <c r="AK846" s="8">
        <f ca="1">LOOKUP(AC846,P831:P850,X831:X850)</f>
        <v>0</v>
      </c>
      <c r="AL846" s="8">
        <f ca="1">LOOKUP(AC846,P831:P850,Y831:Y850)</f>
        <v>0</v>
      </c>
    </row>
    <row r="847" spans="5:38" x14ac:dyDescent="0.25">
      <c r="E847" s="81" t="str">
        <f t="shared" si="595"/>
        <v>Real Valladolid</v>
      </c>
      <c r="F847" s="85">
        <f ca="1">SUMIF(INDIRECT(F830),'1-Configuracion'!E847,INDIRECT(G830))+SUMIF(INDIRECT(H830),'1-Configuracion'!E847,INDIRECT(I830))</f>
        <v>0</v>
      </c>
      <c r="G847" s="6">
        <f ca="1">SUMIF(INDIRECT(F830),'1-Configuracion'!E847,INDIRECT(J830))+SUMIF(INDIRECT(H830),'1-Configuracion'!E847,INDIRECT(J830))</f>
        <v>0</v>
      </c>
      <c r="H847" s="6">
        <f t="shared" ca="1" si="596"/>
        <v>0</v>
      </c>
      <c r="I847" s="6">
        <f t="shared" ca="1" si="597"/>
        <v>0</v>
      </c>
      <c r="J847" s="6">
        <f t="shared" ca="1" si="598"/>
        <v>0</v>
      </c>
      <c r="K847" s="6">
        <f ca="1">SUMIF(INDIRECT(F830),'1-Configuracion'!E847,INDIRECT(K830))+SUMIF(INDIRECT(H830),'1-Configuracion'!E847,INDIRECT(L830))</f>
        <v>0</v>
      </c>
      <c r="L847" s="6">
        <f ca="1">SUMIF(INDIRECT(F830),'1-Configuracion'!E847,INDIRECT(L830))+SUMIF(INDIRECT(H830),'1-Configuracion'!E847,INDIRECT(K830))</f>
        <v>0</v>
      </c>
      <c r="M847" s="100">
        <f t="shared" ca="1" si="599"/>
        <v>0</v>
      </c>
      <c r="N847" s="56">
        <f t="shared" ca="1" si="600"/>
        <v>0</v>
      </c>
      <c r="P847" s="81" t="str">
        <f t="shared" si="601"/>
        <v>Real Valladolid</v>
      </c>
      <c r="Q847" s="85">
        <f t="shared" ca="1" si="602"/>
        <v>0</v>
      </c>
      <c r="R847" s="6">
        <f t="shared" ca="1" si="587"/>
        <v>0</v>
      </c>
      <c r="S847" s="6">
        <f t="shared" ca="1" si="588"/>
        <v>0</v>
      </c>
      <c r="T847" s="6">
        <f t="shared" ca="1" si="589"/>
        <v>0</v>
      </c>
      <c r="U847" s="6">
        <f t="shared" ca="1" si="590"/>
        <v>0</v>
      </c>
      <c r="V847" s="6">
        <f t="shared" ca="1" si="591"/>
        <v>0</v>
      </c>
      <c r="W847" s="6">
        <f t="shared" ca="1" si="592"/>
        <v>0</v>
      </c>
      <c r="X847" s="8">
        <f t="shared" ca="1" si="593"/>
        <v>0</v>
      </c>
      <c r="Y847" s="8">
        <f t="shared" ca="1" si="594"/>
        <v>0</v>
      </c>
      <c r="Z847" s="61" t="e">
        <f ca="1">MATCH(P847,AC831:AC850,0)</f>
        <v>#N/A</v>
      </c>
      <c r="AB847">
        <v>17</v>
      </c>
      <c r="AC847" s="81" t="str">
        <f ca="1">INDEX(P831:P850,MATCH(LARGE(Y831:Y850,AB847),Y831:Y850,0))</f>
        <v>Atlethic Club</v>
      </c>
      <c r="AD847" s="85">
        <f ca="1">LOOKUP(AC847,P831:P850,Q831:Q850)</f>
        <v>0</v>
      </c>
      <c r="AE847" s="6">
        <f ca="1">LOOKUP(AC847,P831:P850,R831:R850)</f>
        <v>0</v>
      </c>
      <c r="AF847" s="6">
        <f ca="1">LOOKUP(AC847,P831:P850,S831:S850)</f>
        <v>0</v>
      </c>
      <c r="AG847" s="6">
        <f ca="1">LOOKUP(AC847,P831:P850,T831:T850)</f>
        <v>0</v>
      </c>
      <c r="AH847" s="6">
        <f ca="1">LOOKUP(AC847,P831:P850,U831:U850)</f>
        <v>0</v>
      </c>
      <c r="AI847" s="6">
        <f ca="1">LOOKUP(AC847,P831:P850,V831:V850)</f>
        <v>0</v>
      </c>
      <c r="AJ847" s="6">
        <f ca="1">LOOKUP(AC847,P831:P850,W831:W850)</f>
        <v>0</v>
      </c>
      <c r="AK847" s="8">
        <f ca="1">LOOKUP(AC847,P831:P850,X831:X850)</f>
        <v>0</v>
      </c>
      <c r="AL847" s="8">
        <f ca="1">LOOKUP(AC847,P831:P850,Y831:Y850)</f>
        <v>0</v>
      </c>
    </row>
    <row r="848" spans="5:38" x14ac:dyDescent="0.25">
      <c r="E848" s="81" t="str">
        <f t="shared" si="595"/>
        <v>Real Zaragoza</v>
      </c>
      <c r="F848" s="85">
        <f ca="1">SUMIF(INDIRECT(F830),'1-Configuracion'!E848,INDIRECT(G830))+SUMIF(INDIRECT(H830),'1-Configuracion'!E848,INDIRECT(I830))</f>
        <v>0</v>
      </c>
      <c r="G848" s="6">
        <f ca="1">SUMIF(INDIRECT(F830),'1-Configuracion'!E848,INDIRECT(J830))+SUMIF(INDIRECT(H830),'1-Configuracion'!E848,INDIRECT(J830))</f>
        <v>0</v>
      </c>
      <c r="H848" s="6">
        <f t="shared" ca="1" si="596"/>
        <v>0</v>
      </c>
      <c r="I848" s="6">
        <f t="shared" ca="1" si="597"/>
        <v>0</v>
      </c>
      <c r="J848" s="6">
        <f t="shared" ca="1" si="598"/>
        <v>0</v>
      </c>
      <c r="K848" s="6">
        <f ca="1">SUMIF(INDIRECT(F830),'1-Configuracion'!E848,INDIRECT(K830))+SUMIF(INDIRECT(H830),'1-Configuracion'!E848,INDIRECT(L830))</f>
        <v>0</v>
      </c>
      <c r="L848" s="6">
        <f ca="1">SUMIF(INDIRECT(F830),'1-Configuracion'!E848,INDIRECT(L830))+SUMIF(INDIRECT(H830),'1-Configuracion'!E848,INDIRECT(K830))</f>
        <v>0</v>
      </c>
      <c r="M848" s="100">
        <f t="shared" ca="1" si="599"/>
        <v>0</v>
      </c>
      <c r="N848" s="56">
        <f t="shared" ca="1" si="600"/>
        <v>0</v>
      </c>
      <c r="P848" s="81" t="str">
        <f t="shared" si="601"/>
        <v>Real Zaragoza</v>
      </c>
      <c r="Q848" s="85">
        <f t="shared" ca="1" si="602"/>
        <v>0</v>
      </c>
      <c r="R848" s="6">
        <f t="shared" ca="1" si="587"/>
        <v>0</v>
      </c>
      <c r="S848" s="6">
        <f t="shared" ca="1" si="588"/>
        <v>0</v>
      </c>
      <c r="T848" s="6">
        <f t="shared" ca="1" si="589"/>
        <v>0</v>
      </c>
      <c r="U848" s="6">
        <f t="shared" ca="1" si="590"/>
        <v>0</v>
      </c>
      <c r="V848" s="6">
        <f t="shared" ca="1" si="591"/>
        <v>0</v>
      </c>
      <c r="W848" s="6">
        <f t="shared" ca="1" si="592"/>
        <v>0</v>
      </c>
      <c r="X848" s="8">
        <f t="shared" ca="1" si="593"/>
        <v>0</v>
      </c>
      <c r="Y848" s="8">
        <f t="shared" ca="1" si="594"/>
        <v>0</v>
      </c>
      <c r="Z848" s="61" t="e">
        <f ca="1">MATCH(P848,AC831:AC850,0)</f>
        <v>#N/A</v>
      </c>
      <c r="AB848">
        <v>18</v>
      </c>
      <c r="AC848" s="81" t="str">
        <f ca="1">INDEX(P831:P850,MATCH(LARGE(Y831:Y850,AB848),Y831:Y850,0))</f>
        <v>Atlethic Club</v>
      </c>
      <c r="AD848" s="85">
        <f ca="1">LOOKUP(AC848,P831:P850,Q831:Q850)</f>
        <v>0</v>
      </c>
      <c r="AE848" s="6">
        <f ca="1">LOOKUP(AC848,P831:P850,R831:R850)</f>
        <v>0</v>
      </c>
      <c r="AF848" s="6">
        <f ca="1">LOOKUP(AC848,P831:P850,S831:S850)</f>
        <v>0</v>
      </c>
      <c r="AG848" s="6">
        <f ca="1">LOOKUP(AC848,P831:P850,T831:T850)</f>
        <v>0</v>
      </c>
      <c r="AH848" s="6">
        <f ca="1">LOOKUP(AC848,P831:P850,U831:U850)</f>
        <v>0</v>
      </c>
      <c r="AI848" s="6">
        <f ca="1">LOOKUP(AC848,P831:P850,V831:V850)</f>
        <v>0</v>
      </c>
      <c r="AJ848" s="6">
        <f ca="1">LOOKUP(AC848,P831:P850,W831:W850)</f>
        <v>0</v>
      </c>
      <c r="AK848" s="8">
        <f ca="1">LOOKUP(AC848,P831:P850,X831:X850)</f>
        <v>0</v>
      </c>
      <c r="AL848" s="8">
        <f ca="1">LOOKUP(AC848,P831:P850,Y831:Y850)</f>
        <v>0</v>
      </c>
    </row>
    <row r="849" spans="5:38" x14ac:dyDescent="0.25">
      <c r="E849" s="81" t="str">
        <f t="shared" si="595"/>
        <v>Sevilla F.C.</v>
      </c>
      <c r="F849" s="85">
        <f ca="1">SUMIF(INDIRECT(F830),'1-Configuracion'!E849,INDIRECT(G830))+SUMIF(INDIRECT(H830),'1-Configuracion'!E849,INDIRECT(I830))</f>
        <v>0</v>
      </c>
      <c r="G849" s="6">
        <f ca="1">SUMIF(INDIRECT(F830),'1-Configuracion'!E849,INDIRECT(J830))+SUMIF(INDIRECT(H830),'1-Configuracion'!E849,INDIRECT(J830))</f>
        <v>0</v>
      </c>
      <c r="H849" s="6">
        <f t="shared" ca="1" si="596"/>
        <v>0</v>
      </c>
      <c r="I849" s="6">
        <f t="shared" ca="1" si="597"/>
        <v>0</v>
      </c>
      <c r="J849" s="6">
        <f t="shared" ca="1" si="598"/>
        <v>0</v>
      </c>
      <c r="K849" s="6">
        <f ca="1">SUMIF(INDIRECT(F830),'1-Configuracion'!E849,INDIRECT(K830))+SUMIF(INDIRECT(H830),'1-Configuracion'!E849,INDIRECT(L830))</f>
        <v>0</v>
      </c>
      <c r="L849" s="6">
        <f ca="1">SUMIF(INDIRECT(F830),'1-Configuracion'!E849,INDIRECT(L830))+SUMIF(INDIRECT(H830),'1-Configuracion'!E849,INDIRECT(K830))</f>
        <v>0</v>
      </c>
      <c r="M849" s="100">
        <f t="shared" ca="1" si="599"/>
        <v>0</v>
      </c>
      <c r="N849" s="56">
        <f t="shared" ca="1" si="600"/>
        <v>0</v>
      </c>
      <c r="P849" s="81" t="str">
        <f t="shared" si="601"/>
        <v>Sevilla F.C.</v>
      </c>
      <c r="Q849" s="85">
        <f t="shared" ca="1" si="602"/>
        <v>0</v>
      </c>
      <c r="R849" s="6">
        <f t="shared" ca="1" si="587"/>
        <v>0</v>
      </c>
      <c r="S849" s="6">
        <f t="shared" ca="1" si="588"/>
        <v>0</v>
      </c>
      <c r="T849" s="6">
        <f t="shared" ca="1" si="589"/>
        <v>0</v>
      </c>
      <c r="U849" s="6">
        <f t="shared" ca="1" si="590"/>
        <v>0</v>
      </c>
      <c r="V849" s="6">
        <f t="shared" ca="1" si="591"/>
        <v>0</v>
      </c>
      <c r="W849" s="6">
        <f t="shared" ca="1" si="592"/>
        <v>0</v>
      </c>
      <c r="X849" s="8">
        <f t="shared" ca="1" si="593"/>
        <v>0</v>
      </c>
      <c r="Y849" s="8">
        <f t="shared" ca="1" si="594"/>
        <v>0</v>
      </c>
      <c r="Z849" s="61" t="e">
        <f ca="1">MATCH(P849,AC831:AC850,0)</f>
        <v>#N/A</v>
      </c>
      <c r="AB849">
        <v>19</v>
      </c>
      <c r="AC849" s="81" t="str">
        <f ca="1">INDEX(P831:P850,MATCH(LARGE(Y831:Y850,AB849),Y831:Y850,0))</f>
        <v>Atlethic Club</v>
      </c>
      <c r="AD849" s="85">
        <f ca="1">LOOKUP(AC849,P831:P850,Q831:Q850)</f>
        <v>0</v>
      </c>
      <c r="AE849" s="6">
        <f ca="1">LOOKUP(AC849,P831:P850,R831:R850)</f>
        <v>0</v>
      </c>
      <c r="AF849" s="6">
        <f ca="1">LOOKUP(AC849,P831:P850,S831:S850)</f>
        <v>0</v>
      </c>
      <c r="AG849" s="6">
        <f ca="1">LOOKUP(AC849,P831:P850,T831:T850)</f>
        <v>0</v>
      </c>
      <c r="AH849" s="6">
        <f ca="1">LOOKUP(AC849,P831:P850,U831:U850)</f>
        <v>0</v>
      </c>
      <c r="AI849" s="6">
        <f ca="1">LOOKUP(AC849,P831:P850,V831:V850)</f>
        <v>0</v>
      </c>
      <c r="AJ849" s="6">
        <f ca="1">LOOKUP(AC849,P831:P850,W831:W850)</f>
        <v>0</v>
      </c>
      <c r="AK849" s="8">
        <f ca="1">LOOKUP(AC849,P831:P850,X831:X850)</f>
        <v>0</v>
      </c>
      <c r="AL849" s="8">
        <f ca="1">LOOKUP(AC849,P831:P850,Y831:Y850)</f>
        <v>0</v>
      </c>
    </row>
    <row r="850" spans="5:38" ht="15.75" thickBot="1" x14ac:dyDescent="0.3">
      <c r="E850" s="82" t="str">
        <f t="shared" si="595"/>
        <v>Valencia C.F.</v>
      </c>
      <c r="F850" s="86">
        <f ca="1">SUMIF(INDIRECT(F830),'1-Configuracion'!E850,INDIRECT(G830))+SUMIF(INDIRECT(H830),'1-Configuracion'!E850,INDIRECT(I830))</f>
        <v>0</v>
      </c>
      <c r="G850" s="34">
        <f ca="1">SUMIF(INDIRECT(F830),'1-Configuracion'!E850,INDIRECT(J830))+SUMIF(INDIRECT(H830),'1-Configuracion'!E850,INDIRECT(J830))</f>
        <v>0</v>
      </c>
      <c r="H850" s="34">
        <f t="shared" ca="1" si="596"/>
        <v>0</v>
      </c>
      <c r="I850" s="34">
        <f t="shared" ca="1" si="597"/>
        <v>0</v>
      </c>
      <c r="J850" s="34">
        <f t="shared" ca="1" si="598"/>
        <v>0</v>
      </c>
      <c r="K850" s="34">
        <f ca="1">SUMIF(INDIRECT(F830),'1-Configuracion'!E850,INDIRECT(K830))+SUMIF(INDIRECT(H830),'1-Configuracion'!E850,INDIRECT(L830))</f>
        <v>0</v>
      </c>
      <c r="L850" s="34">
        <f ca="1">SUMIF(INDIRECT(F830),'1-Configuracion'!E850,INDIRECT(L830))+SUMIF(INDIRECT(H830),'1-Configuracion'!E850,INDIRECT(K830))</f>
        <v>0</v>
      </c>
      <c r="M850" s="101">
        <f t="shared" ca="1" si="599"/>
        <v>0</v>
      </c>
      <c r="N850" s="57">
        <f t="shared" ca="1" si="600"/>
        <v>0</v>
      </c>
      <c r="P850" s="82" t="str">
        <f t="shared" si="601"/>
        <v>Valencia C.F.</v>
      </c>
      <c r="Q850" s="86">
        <f t="shared" ca="1" si="602"/>
        <v>0</v>
      </c>
      <c r="R850" s="34">
        <f t="shared" ca="1" si="587"/>
        <v>0</v>
      </c>
      <c r="S850" s="34">
        <f t="shared" ca="1" si="588"/>
        <v>0</v>
      </c>
      <c r="T850" s="34">
        <f t="shared" ca="1" si="589"/>
        <v>0</v>
      </c>
      <c r="U850" s="34">
        <f t="shared" ca="1" si="590"/>
        <v>0</v>
      </c>
      <c r="V850" s="34">
        <f t="shared" ca="1" si="591"/>
        <v>0</v>
      </c>
      <c r="W850" s="34">
        <f t="shared" ca="1" si="592"/>
        <v>0</v>
      </c>
      <c r="X850" s="37">
        <f t="shared" ca="1" si="593"/>
        <v>0</v>
      </c>
      <c r="Y850" s="37">
        <f t="shared" ca="1" si="594"/>
        <v>0</v>
      </c>
      <c r="Z850" s="61" t="e">
        <f ca="1">MATCH(P850,AC831:AC850,0)</f>
        <v>#N/A</v>
      </c>
      <c r="AB850">
        <v>20</v>
      </c>
      <c r="AC850" s="82" t="str">
        <f ca="1">INDEX(P831:P850,MATCH(LARGE(Y831:Y850,AB850),Y831:Y850,0))</f>
        <v>Atlethic Club</v>
      </c>
      <c r="AD850" s="86">
        <f ca="1">LOOKUP(AC850,P831:P850,Q831:Q850)</f>
        <v>0</v>
      </c>
      <c r="AE850" s="34">
        <f ca="1">LOOKUP(AC850,P831:P850,R831:R850)</f>
        <v>0</v>
      </c>
      <c r="AF850" s="34">
        <f ca="1">LOOKUP(AC850,P831:P850,S831:S850)</f>
        <v>0</v>
      </c>
      <c r="AG850" s="34">
        <f ca="1">LOOKUP(AC850,P831:P850,T831:T850)</f>
        <v>0</v>
      </c>
      <c r="AH850" s="34">
        <f ca="1">LOOKUP(AC850,P831:P850,U831:U850)</f>
        <v>0</v>
      </c>
      <c r="AI850" s="34">
        <f ca="1">LOOKUP(AC850,P831:P850,V831:V850)</f>
        <v>0</v>
      </c>
      <c r="AJ850" s="34">
        <f ca="1">LOOKUP(AC850,P831:P850,W831:W850)</f>
        <v>0</v>
      </c>
      <c r="AK850" s="37">
        <f ca="1">LOOKUP(AC850,P831:P850,X831:X850)</f>
        <v>0</v>
      </c>
      <c r="AL850" s="37">
        <f ca="1">LOOKUP(AC850,P831:P850,Y831:Y850)</f>
        <v>0</v>
      </c>
    </row>
    <row r="851" spans="5:38" ht="15.75" thickBot="1" x14ac:dyDescent="0.3"/>
    <row r="852" spans="5:38" ht="15.75" thickBot="1" x14ac:dyDescent="0.3">
      <c r="E852" s="88">
        <v>38</v>
      </c>
      <c r="F852" s="95" t="s">
        <v>21</v>
      </c>
      <c r="G852" s="95" t="s">
        <v>22</v>
      </c>
      <c r="H852" s="95" t="s">
        <v>23</v>
      </c>
      <c r="I852" s="95" t="s">
        <v>24</v>
      </c>
      <c r="J852" s="95" t="s">
        <v>25</v>
      </c>
      <c r="K852" s="95" t="s">
        <v>26</v>
      </c>
      <c r="L852" s="95" t="s">
        <v>27</v>
      </c>
      <c r="M852" s="96" t="s">
        <v>135</v>
      </c>
      <c r="N852" s="98" t="s">
        <v>136</v>
      </c>
      <c r="P852" s="88">
        <f>E852</f>
        <v>38</v>
      </c>
      <c r="Q852" s="89" t="s">
        <v>21</v>
      </c>
      <c r="R852" s="87" t="s">
        <v>22</v>
      </c>
      <c r="S852" s="83" t="s">
        <v>23</v>
      </c>
      <c r="T852" s="83" t="s">
        <v>24</v>
      </c>
      <c r="U852" s="83" t="s">
        <v>25</v>
      </c>
      <c r="V852" s="83" t="s">
        <v>26</v>
      </c>
      <c r="W852" s="83" t="s">
        <v>27</v>
      </c>
      <c r="X852" s="84" t="s">
        <v>135</v>
      </c>
      <c r="Y852" s="84" t="s">
        <v>136</v>
      </c>
      <c r="AC852" s="88">
        <f>P852</f>
        <v>38</v>
      </c>
      <c r="AD852" s="89" t="s">
        <v>21</v>
      </c>
      <c r="AE852" s="87" t="s">
        <v>22</v>
      </c>
      <c r="AF852" s="83" t="s">
        <v>23</v>
      </c>
      <c r="AG852" s="83" t="s">
        <v>24</v>
      </c>
      <c r="AH852" s="83" t="s">
        <v>25</v>
      </c>
      <c r="AI852" s="83" t="s">
        <v>26</v>
      </c>
      <c r="AJ852" s="83" t="s">
        <v>27</v>
      </c>
      <c r="AK852" s="84" t="s">
        <v>135</v>
      </c>
      <c r="AL852" s="84" t="s">
        <v>136</v>
      </c>
    </row>
    <row r="853" spans="5:38" ht="15.75" thickBot="1" x14ac:dyDescent="0.3">
      <c r="E853" s="91"/>
      <c r="F853" s="93" t="str">
        <f>'1-Rangos'!C38</f>
        <v>'1-Jornadas'!BP80:BP89</v>
      </c>
      <c r="G853" s="93" t="str">
        <f>'1-Rangos'!D38</f>
        <v>'1-Jornadas'!BN80:BN89</v>
      </c>
      <c r="H853" s="93" t="str">
        <f>'1-Rangos'!E38</f>
        <v>'1-Jornadas'!BS80:BS89</v>
      </c>
      <c r="I853" s="93" t="str">
        <f>'1-Rangos'!F38</f>
        <v>'1-Jornadas'!BU80:BU89</v>
      </c>
      <c r="J853" s="93" t="str">
        <f>'1-Rangos'!G38</f>
        <v>'1-Jornadas'!BM80:BM89</v>
      </c>
      <c r="K853" s="93" t="str">
        <f>'1-Rangos'!H38</f>
        <v>'1-Jornadas'!BQ80:BQ89</v>
      </c>
      <c r="L853" s="93" t="str">
        <f>'1-Rangos'!I38</f>
        <v>'1-Jornadas'!BR80:BR89</v>
      </c>
      <c r="M853" s="91"/>
      <c r="N853" s="91"/>
    </row>
    <row r="854" spans="5:38" x14ac:dyDescent="0.25">
      <c r="E854" s="81" t="str">
        <f>E831</f>
        <v>Atlethic Club</v>
      </c>
      <c r="F854" s="97">
        <f ca="1">SUMIF(INDIRECT(F853),'1-Configuracion'!E854,INDIRECT(G853))+SUMIF(INDIRECT(H853),'1-Configuracion'!E854,INDIRECT(I853))</f>
        <v>0</v>
      </c>
      <c r="G854" s="94">
        <f ca="1">SUMIF(INDIRECT(F853),'1-Configuracion'!E854,INDIRECT(J853))+SUMIF(INDIRECT(H853),'1-Configuracion'!E854,INDIRECT(J853))</f>
        <v>0</v>
      </c>
      <c r="H854" s="94">
        <f ca="1">IF(G854&gt;0,IF(F854=3,1,0),0)</f>
        <v>0</v>
      </c>
      <c r="I854" s="94">
        <f ca="1">IF(G854&gt;0,IF(F854=1,1,0),0)</f>
        <v>0</v>
      </c>
      <c r="J854" s="94">
        <f ca="1">IF(G854&gt;0,IF(F854=0,1,0),0)</f>
        <v>0</v>
      </c>
      <c r="K854" s="94">
        <f ca="1">SUMIF(INDIRECT(F853),'1-Configuracion'!E854,INDIRECT(K853))+SUMIF(INDIRECT(H853),'1-Configuracion'!E854,INDIRECT(L853))</f>
        <v>0</v>
      </c>
      <c r="L854" s="94">
        <f ca="1">SUMIF(INDIRECT(F853),'1-Configuracion'!E854,INDIRECT(L853))+SUMIF(INDIRECT(H853),'1-Configuracion'!E854,INDIRECT(K853))</f>
        <v>0</v>
      </c>
      <c r="M854" s="99">
        <f ca="1">K854-L854</f>
        <v>0</v>
      </c>
      <c r="N854" s="102">
        <f ca="1">F854*1000+M854*100+K854</f>
        <v>0</v>
      </c>
      <c r="P854" s="81" t="str">
        <f>E854</f>
        <v>Atlethic Club</v>
      </c>
      <c r="Q854" s="85">
        <f ca="1">F854+Q831</f>
        <v>0</v>
      </c>
      <c r="R854" s="6">
        <f t="shared" ref="R854:R873" ca="1" si="603">G854+R831</f>
        <v>0</v>
      </c>
      <c r="S854" s="6">
        <f t="shared" ref="S854:S873" ca="1" si="604">H854+S831</f>
        <v>0</v>
      </c>
      <c r="T854" s="6">
        <f t="shared" ref="T854:T873" ca="1" si="605">I854+T831</f>
        <v>0</v>
      </c>
      <c r="U854" s="6">
        <f t="shared" ref="U854:U873" ca="1" si="606">J854+U831</f>
        <v>0</v>
      </c>
      <c r="V854" s="6">
        <f t="shared" ref="V854:V873" ca="1" si="607">K854+V831</f>
        <v>0</v>
      </c>
      <c r="W854" s="6">
        <f t="shared" ref="W854:W873" ca="1" si="608">L854+W831</f>
        <v>0</v>
      </c>
      <c r="X854" s="8">
        <f t="shared" ref="X854:X873" ca="1" si="609">M854+X831</f>
        <v>0</v>
      </c>
      <c r="Y854" s="8">
        <f t="shared" ref="Y854:Y873" ca="1" si="610">N854+Y831</f>
        <v>0</v>
      </c>
      <c r="Z854" s="61">
        <f ca="1">MATCH(P854,AC854:AC873,0)</f>
        <v>1</v>
      </c>
      <c r="AB854">
        <v>1</v>
      </c>
      <c r="AC854" s="81" t="str">
        <f ca="1">INDEX(P854:P873,MATCH(LARGE(Y854:Y873,AB854),Y854:Y873,0))</f>
        <v>Atlethic Club</v>
      </c>
      <c r="AD854" s="85">
        <f ca="1">LOOKUP(AC854,P854:P873,Q854:Q873)</f>
        <v>0</v>
      </c>
      <c r="AE854" s="6">
        <f ca="1">LOOKUP(AC854,P854:P873,R854:R873)</f>
        <v>0</v>
      </c>
      <c r="AF854" s="6">
        <f ca="1">LOOKUP(AC854,P854:P873,S854:S873)</f>
        <v>0</v>
      </c>
      <c r="AG854" s="6">
        <f ca="1">LOOKUP(AC854,P854:P873,T854:T873)</f>
        <v>0</v>
      </c>
      <c r="AH854" s="6">
        <f ca="1">LOOKUP(AC854,P854:P873,U854:U873)</f>
        <v>0</v>
      </c>
      <c r="AI854" s="6">
        <f ca="1">LOOKUP(AC854,P854:P873,V854:V873)</f>
        <v>0</v>
      </c>
      <c r="AJ854" s="6">
        <f ca="1">LOOKUP(AC854,P854:P873,W854:W873)</f>
        <v>0</v>
      </c>
      <c r="AK854" s="8">
        <f ca="1">LOOKUP(AC854,P854:P873,X854:X873)</f>
        <v>0</v>
      </c>
      <c r="AL854" s="8">
        <f ca="1">LOOKUP(AC854,P854:P873,Y854:Y873)</f>
        <v>0</v>
      </c>
    </row>
    <row r="855" spans="5:38" x14ac:dyDescent="0.25">
      <c r="E855" s="81" t="str">
        <f t="shared" ref="E855:E873" si="611">E832</f>
        <v>Atlético Madrid</v>
      </c>
      <c r="F855" s="85">
        <f ca="1">SUMIF(INDIRECT(F853),'1-Configuracion'!E855,INDIRECT(G853))+SUMIF(INDIRECT(H853),'1-Configuracion'!E855,INDIRECT(I853))</f>
        <v>0</v>
      </c>
      <c r="G855" s="6">
        <f ca="1">SUMIF(INDIRECT(F853),'1-Configuracion'!E855,INDIRECT(J853))+SUMIF(INDIRECT(H853),'1-Configuracion'!E855,INDIRECT(J853))</f>
        <v>0</v>
      </c>
      <c r="H855" s="6">
        <f t="shared" ref="H855:H873" ca="1" si="612">IF(G855&gt;0,IF(F855=3,1,0),0)</f>
        <v>0</v>
      </c>
      <c r="I855" s="6">
        <f t="shared" ref="I855:I873" ca="1" si="613">IF(G855&gt;0,IF(F855=1,1,0),0)</f>
        <v>0</v>
      </c>
      <c r="J855" s="6">
        <f t="shared" ref="J855:J873" ca="1" si="614">IF(G855&gt;0,IF(F855=0,1,0),0)</f>
        <v>0</v>
      </c>
      <c r="K855" s="6">
        <f ca="1">SUMIF(INDIRECT(F853),'1-Configuracion'!E855,INDIRECT(K853))+SUMIF(INDIRECT(H853),'1-Configuracion'!E855,INDIRECT(L853))</f>
        <v>0</v>
      </c>
      <c r="L855" s="6">
        <f ca="1">SUMIF(INDIRECT(F853),'1-Configuracion'!E855,INDIRECT(L853))+SUMIF(INDIRECT(H853),'1-Configuracion'!E855,INDIRECT(K853))</f>
        <v>0</v>
      </c>
      <c r="M855" s="100">
        <f t="shared" ref="M855:M873" ca="1" si="615">K855-L855</f>
        <v>0</v>
      </c>
      <c r="N855" s="56">
        <f t="shared" ref="N855:N873" ca="1" si="616">F855*1000+M855*100+K855</f>
        <v>0</v>
      </c>
      <c r="P855" s="81" t="str">
        <f t="shared" ref="P855:P873" si="617">E855</f>
        <v>Atlético Madrid</v>
      </c>
      <c r="Q855" s="85">
        <f t="shared" ref="Q855:Q873" ca="1" si="618">F855+Q832</f>
        <v>0</v>
      </c>
      <c r="R855" s="6">
        <f t="shared" ca="1" si="603"/>
        <v>0</v>
      </c>
      <c r="S855" s="6">
        <f t="shared" ca="1" si="604"/>
        <v>0</v>
      </c>
      <c r="T855" s="6">
        <f t="shared" ca="1" si="605"/>
        <v>0</v>
      </c>
      <c r="U855" s="6">
        <f t="shared" ca="1" si="606"/>
        <v>0</v>
      </c>
      <c r="V855" s="6">
        <f t="shared" ca="1" si="607"/>
        <v>0</v>
      </c>
      <c r="W855" s="6">
        <f t="shared" ca="1" si="608"/>
        <v>0</v>
      </c>
      <c r="X855" s="8">
        <f t="shared" ca="1" si="609"/>
        <v>0</v>
      </c>
      <c r="Y855" s="8">
        <f t="shared" ca="1" si="610"/>
        <v>0</v>
      </c>
      <c r="Z855" s="61" t="e">
        <f ca="1">MATCH(P855,AC854:AC873,0)</f>
        <v>#N/A</v>
      </c>
      <c r="AB855">
        <v>2</v>
      </c>
      <c r="AC855" s="81" t="str">
        <f ca="1">INDEX(P854:P873,MATCH(LARGE(Y854:Y873,AB855),Y854:Y873,0))</f>
        <v>Atlethic Club</v>
      </c>
      <c r="AD855" s="85">
        <f ca="1">LOOKUP(AC855,P854:P873,Q854:Q873)</f>
        <v>0</v>
      </c>
      <c r="AE855" s="6">
        <f ca="1">LOOKUP(AC855,P854:P873,R854:R873)</f>
        <v>0</v>
      </c>
      <c r="AF855" s="6">
        <f ca="1">LOOKUP(AC855,P854:P873,S854:S873)</f>
        <v>0</v>
      </c>
      <c r="AG855" s="6">
        <f ca="1">LOOKUP(AC855,P854:P873,T854:T873)</f>
        <v>0</v>
      </c>
      <c r="AH855" s="6">
        <f ca="1">LOOKUP(AC855,P854:P873,U854:U873)</f>
        <v>0</v>
      </c>
      <c r="AI855" s="6">
        <f ca="1">LOOKUP(AC855,P854:P873,V854:V873)</f>
        <v>0</v>
      </c>
      <c r="AJ855" s="6">
        <f ca="1">LOOKUP(AC855,P854:P873,W854:W873)</f>
        <v>0</v>
      </c>
      <c r="AK855" s="8">
        <f ca="1">LOOKUP(AC855,P854:P873,X854:X873)</f>
        <v>0</v>
      </c>
      <c r="AL855" s="8">
        <f ca="1">LOOKUP(AC855,P854:P873,Y854:Y873)</f>
        <v>0</v>
      </c>
    </row>
    <row r="856" spans="5:38" x14ac:dyDescent="0.25">
      <c r="E856" s="81" t="str">
        <f t="shared" si="611"/>
        <v>C.A. Osasuna</v>
      </c>
      <c r="F856" s="85">
        <f ca="1">SUMIF(INDIRECT(F853),'1-Configuracion'!E856,INDIRECT(G853))+SUMIF(INDIRECT(H853),'1-Configuracion'!E856,INDIRECT(I853))</f>
        <v>0</v>
      </c>
      <c r="G856" s="6">
        <f ca="1">SUMIF(INDIRECT(F853),'1-Configuracion'!E856,INDIRECT(J853))+SUMIF(INDIRECT(H853),'1-Configuracion'!E856,INDIRECT(J853))</f>
        <v>0</v>
      </c>
      <c r="H856" s="6">
        <f t="shared" ca="1" si="612"/>
        <v>0</v>
      </c>
      <c r="I856" s="6">
        <f t="shared" ca="1" si="613"/>
        <v>0</v>
      </c>
      <c r="J856" s="6">
        <f t="shared" ca="1" si="614"/>
        <v>0</v>
      </c>
      <c r="K856" s="6">
        <f ca="1">SUMIF(INDIRECT(F853),'1-Configuracion'!E856,INDIRECT(K853))+SUMIF(INDIRECT(H853),'1-Configuracion'!E856,INDIRECT(L853))</f>
        <v>0</v>
      </c>
      <c r="L856" s="6">
        <f ca="1">SUMIF(INDIRECT(F853),'1-Configuracion'!E856,INDIRECT(L853))+SUMIF(INDIRECT(H853),'1-Configuracion'!E856,INDIRECT(K853))</f>
        <v>0</v>
      </c>
      <c r="M856" s="100">
        <f t="shared" ca="1" si="615"/>
        <v>0</v>
      </c>
      <c r="N856" s="56">
        <f t="shared" ca="1" si="616"/>
        <v>0</v>
      </c>
      <c r="P856" s="81" t="str">
        <f t="shared" si="617"/>
        <v>C.A. Osasuna</v>
      </c>
      <c r="Q856" s="85">
        <f t="shared" ca="1" si="618"/>
        <v>0</v>
      </c>
      <c r="R856" s="6">
        <f t="shared" ca="1" si="603"/>
        <v>0</v>
      </c>
      <c r="S856" s="6">
        <f t="shared" ca="1" si="604"/>
        <v>0</v>
      </c>
      <c r="T856" s="6">
        <f t="shared" ca="1" si="605"/>
        <v>0</v>
      </c>
      <c r="U856" s="6">
        <f t="shared" ca="1" si="606"/>
        <v>0</v>
      </c>
      <c r="V856" s="6">
        <f t="shared" ca="1" si="607"/>
        <v>0</v>
      </c>
      <c r="W856" s="6">
        <f t="shared" ca="1" si="608"/>
        <v>0</v>
      </c>
      <c r="X856" s="8">
        <f t="shared" ca="1" si="609"/>
        <v>0</v>
      </c>
      <c r="Y856" s="8">
        <f t="shared" ca="1" si="610"/>
        <v>0</v>
      </c>
      <c r="Z856" s="61" t="e">
        <f ca="1">MATCH(P856,AC854:AC873,0)</f>
        <v>#N/A</v>
      </c>
      <c r="AB856">
        <v>3</v>
      </c>
      <c r="AC856" s="81" t="str">
        <f ca="1">INDEX(P854:P873,MATCH(LARGE(Y854:Y873,AB856),Y854:Y873,0))</f>
        <v>Atlethic Club</v>
      </c>
      <c r="AD856" s="85">
        <f ca="1">LOOKUP(AC856,P854:P873,Q854:Q873)</f>
        <v>0</v>
      </c>
      <c r="AE856" s="6">
        <f ca="1">LOOKUP(AC856,P854:P873,R854:R873)</f>
        <v>0</v>
      </c>
      <c r="AF856" s="6">
        <f ca="1">LOOKUP(AC856,P854:P873,S854:S873)</f>
        <v>0</v>
      </c>
      <c r="AG856" s="6">
        <f ca="1">LOOKUP(AC856,P854:P873,T854:T873)</f>
        <v>0</v>
      </c>
      <c r="AH856" s="6">
        <f ca="1">LOOKUP(AC856,P854:P873,U854:U873)</f>
        <v>0</v>
      </c>
      <c r="AI856" s="6">
        <f ca="1">LOOKUP(AC856,P854:P873,V854:V873)</f>
        <v>0</v>
      </c>
      <c r="AJ856" s="6">
        <f ca="1">LOOKUP(AC856,P854:P873,W854:W873)</f>
        <v>0</v>
      </c>
      <c r="AK856" s="8">
        <f ca="1">LOOKUP(AC856,P854:P873,X854:X873)</f>
        <v>0</v>
      </c>
      <c r="AL856" s="8">
        <f ca="1">LOOKUP(AC856,P854:P873,Y854:Y873)</f>
        <v>0</v>
      </c>
    </row>
    <row r="857" spans="5:38" x14ac:dyDescent="0.25">
      <c r="E857" s="81" t="str">
        <f t="shared" si="611"/>
        <v>Celta de Vigo</v>
      </c>
      <c r="F857" s="85">
        <f ca="1">SUMIF(INDIRECT(F853),'1-Configuracion'!E857,INDIRECT(G853))+SUMIF(INDIRECT(H853),'1-Configuracion'!E857,INDIRECT(I853))</f>
        <v>0</v>
      </c>
      <c r="G857" s="6">
        <f ca="1">SUMIF(INDIRECT(F853),'1-Configuracion'!E857,INDIRECT(J853))+SUMIF(INDIRECT(H853),'1-Configuracion'!E857,INDIRECT(J853))</f>
        <v>0</v>
      </c>
      <c r="H857" s="6">
        <f t="shared" ca="1" si="612"/>
        <v>0</v>
      </c>
      <c r="I857" s="6">
        <f t="shared" ca="1" si="613"/>
        <v>0</v>
      </c>
      <c r="J857" s="6">
        <f t="shared" ca="1" si="614"/>
        <v>0</v>
      </c>
      <c r="K857" s="6">
        <f ca="1">SUMIF(INDIRECT(F853),'1-Configuracion'!E857,INDIRECT(K853))+SUMIF(INDIRECT(H853),'1-Configuracion'!E857,INDIRECT(L853))</f>
        <v>0</v>
      </c>
      <c r="L857" s="6">
        <f ca="1">SUMIF(INDIRECT(F853),'1-Configuracion'!E857,INDIRECT(L853))+SUMIF(INDIRECT(H853),'1-Configuracion'!E857,INDIRECT(K853))</f>
        <v>0</v>
      </c>
      <c r="M857" s="100">
        <f t="shared" ca="1" si="615"/>
        <v>0</v>
      </c>
      <c r="N857" s="56">
        <f t="shared" ca="1" si="616"/>
        <v>0</v>
      </c>
      <c r="P857" s="81" t="str">
        <f t="shared" si="617"/>
        <v>Celta de Vigo</v>
      </c>
      <c r="Q857" s="85">
        <f t="shared" ca="1" si="618"/>
        <v>0</v>
      </c>
      <c r="R857" s="6">
        <f t="shared" ca="1" si="603"/>
        <v>0</v>
      </c>
      <c r="S857" s="6">
        <f t="shared" ca="1" si="604"/>
        <v>0</v>
      </c>
      <c r="T857" s="6">
        <f t="shared" ca="1" si="605"/>
        <v>0</v>
      </c>
      <c r="U857" s="6">
        <f t="shared" ca="1" si="606"/>
        <v>0</v>
      </c>
      <c r="V857" s="6">
        <f t="shared" ca="1" si="607"/>
        <v>0</v>
      </c>
      <c r="W857" s="6">
        <f t="shared" ca="1" si="608"/>
        <v>0</v>
      </c>
      <c r="X857" s="8">
        <f t="shared" ca="1" si="609"/>
        <v>0</v>
      </c>
      <c r="Y857" s="8">
        <f t="shared" ca="1" si="610"/>
        <v>0</v>
      </c>
      <c r="Z857" s="61" t="e">
        <f ca="1">MATCH(P857,AC854:AC873,0)</f>
        <v>#N/A</v>
      </c>
      <c r="AB857">
        <v>4</v>
      </c>
      <c r="AC857" s="81" t="str">
        <f ca="1">INDEX(P854:P873,MATCH(LARGE(Y854:Y873,AB857),Y854:Y873,0))</f>
        <v>Atlethic Club</v>
      </c>
      <c r="AD857" s="85">
        <f ca="1">LOOKUP(AC857,P854:P873,Q854:Q873)</f>
        <v>0</v>
      </c>
      <c r="AE857" s="6">
        <f ca="1">LOOKUP(AC857,P854:P873,R854:R873)</f>
        <v>0</v>
      </c>
      <c r="AF857" s="6">
        <f ca="1">LOOKUP(AC857,P854:P873,S854:S873)</f>
        <v>0</v>
      </c>
      <c r="AG857" s="6">
        <f ca="1">LOOKUP(AC857,P854:P873,T854:T873)</f>
        <v>0</v>
      </c>
      <c r="AH857" s="6">
        <f ca="1">LOOKUP(AC857,P854:P873,U854:U873)</f>
        <v>0</v>
      </c>
      <c r="AI857" s="6">
        <f ca="1">LOOKUP(AC857,P854:P873,V854:V873)</f>
        <v>0</v>
      </c>
      <c r="AJ857" s="6">
        <f ca="1">LOOKUP(AC857,P854:P873,W854:W873)</f>
        <v>0</v>
      </c>
      <c r="AK857" s="8">
        <f ca="1">LOOKUP(AC857,P854:P873,X854:X873)</f>
        <v>0</v>
      </c>
      <c r="AL857" s="8">
        <f ca="1">LOOKUP(AC857,P854:P873,Y854:Y873)</f>
        <v>0</v>
      </c>
    </row>
    <row r="858" spans="5:38" x14ac:dyDescent="0.25">
      <c r="E858" s="81" t="str">
        <f t="shared" si="611"/>
        <v>Deportivo de la Coruña</v>
      </c>
      <c r="F858" s="85">
        <f ca="1">SUMIF(INDIRECT(F853),'1-Configuracion'!E858,INDIRECT(G853))+SUMIF(INDIRECT(H853),'1-Configuracion'!E858,INDIRECT(I853))</f>
        <v>0</v>
      </c>
      <c r="G858" s="6">
        <f ca="1">SUMIF(INDIRECT(F853),'1-Configuracion'!E858,INDIRECT(J853))+SUMIF(INDIRECT(H853),'1-Configuracion'!E858,INDIRECT(J853))</f>
        <v>0</v>
      </c>
      <c r="H858" s="6">
        <f t="shared" ca="1" si="612"/>
        <v>0</v>
      </c>
      <c r="I858" s="6">
        <f t="shared" ca="1" si="613"/>
        <v>0</v>
      </c>
      <c r="J858" s="6">
        <f t="shared" ca="1" si="614"/>
        <v>0</v>
      </c>
      <c r="K858" s="6">
        <f ca="1">SUMIF(INDIRECT(F853),'1-Configuracion'!E858,INDIRECT(K853))+SUMIF(INDIRECT(H853),'1-Configuracion'!E858,INDIRECT(L853))</f>
        <v>0</v>
      </c>
      <c r="L858" s="6">
        <f ca="1">SUMIF(INDIRECT(F853),'1-Configuracion'!E858,INDIRECT(L853))+SUMIF(INDIRECT(H853),'1-Configuracion'!E858,INDIRECT(K853))</f>
        <v>0</v>
      </c>
      <c r="M858" s="100">
        <f t="shared" ca="1" si="615"/>
        <v>0</v>
      </c>
      <c r="N858" s="56">
        <f t="shared" ca="1" si="616"/>
        <v>0</v>
      </c>
      <c r="P858" s="81" t="str">
        <f t="shared" si="617"/>
        <v>Deportivo de la Coruña</v>
      </c>
      <c r="Q858" s="85">
        <f t="shared" ca="1" si="618"/>
        <v>0</v>
      </c>
      <c r="R858" s="6">
        <f t="shared" ca="1" si="603"/>
        <v>0</v>
      </c>
      <c r="S858" s="6">
        <f t="shared" ca="1" si="604"/>
        <v>0</v>
      </c>
      <c r="T858" s="6">
        <f t="shared" ca="1" si="605"/>
        <v>0</v>
      </c>
      <c r="U858" s="6">
        <f t="shared" ca="1" si="606"/>
        <v>0</v>
      </c>
      <c r="V858" s="6">
        <f t="shared" ca="1" si="607"/>
        <v>0</v>
      </c>
      <c r="W858" s="6">
        <f t="shared" ca="1" si="608"/>
        <v>0</v>
      </c>
      <c r="X858" s="8">
        <f t="shared" ca="1" si="609"/>
        <v>0</v>
      </c>
      <c r="Y858" s="8">
        <f t="shared" ca="1" si="610"/>
        <v>0</v>
      </c>
      <c r="Z858" s="61" t="e">
        <f ca="1">MATCH(P858,AC854:AC873,0)</f>
        <v>#N/A</v>
      </c>
      <c r="AB858">
        <v>5</v>
      </c>
      <c r="AC858" s="81" t="str">
        <f ca="1">INDEX(P854:P873,MATCH(LARGE(Y854:Y873,AB858),Y854:Y873,0))</f>
        <v>Atlethic Club</v>
      </c>
      <c r="AD858" s="85">
        <f ca="1">LOOKUP(AC858,P854:P873,Q854:Q873)</f>
        <v>0</v>
      </c>
      <c r="AE858" s="6">
        <f ca="1">LOOKUP(AC858,P854:P873,R854:R873)</f>
        <v>0</v>
      </c>
      <c r="AF858" s="6">
        <f ca="1">LOOKUP(AC858,P854:P873,S854:S873)</f>
        <v>0</v>
      </c>
      <c r="AG858" s="6">
        <f ca="1">LOOKUP(AC858,P854:P873,T854:T873)</f>
        <v>0</v>
      </c>
      <c r="AH858" s="6">
        <f ca="1">LOOKUP(AC858,P854:P873,U854:U873)</f>
        <v>0</v>
      </c>
      <c r="AI858" s="6">
        <f ca="1">LOOKUP(AC858,P854:P873,V854:V873)</f>
        <v>0</v>
      </c>
      <c r="AJ858" s="6">
        <f ca="1">LOOKUP(AC858,P854:P873,W854:W873)</f>
        <v>0</v>
      </c>
      <c r="AK858" s="8">
        <f ca="1">LOOKUP(AC858,P854:P873,X854:X873)</f>
        <v>0</v>
      </c>
      <c r="AL858" s="8">
        <f ca="1">LOOKUP(AC858,P854:P873,Y854:Y873)</f>
        <v>0</v>
      </c>
    </row>
    <row r="859" spans="5:38" x14ac:dyDescent="0.25">
      <c r="E859" s="81" t="str">
        <f t="shared" si="611"/>
        <v>F.C. Barcelona</v>
      </c>
      <c r="F859" s="85">
        <f ca="1">SUMIF(INDIRECT(F853),'1-Configuracion'!E859,INDIRECT(G853))+SUMIF(INDIRECT(H853),'1-Configuracion'!E859,INDIRECT(I853))</f>
        <v>0</v>
      </c>
      <c r="G859" s="6">
        <f ca="1">SUMIF(INDIRECT(F853),'1-Configuracion'!E859,INDIRECT(J853))+SUMIF(INDIRECT(H853),'1-Configuracion'!E859,INDIRECT(J853))</f>
        <v>0</v>
      </c>
      <c r="H859" s="6">
        <f t="shared" ca="1" si="612"/>
        <v>0</v>
      </c>
      <c r="I859" s="6">
        <f t="shared" ca="1" si="613"/>
        <v>0</v>
      </c>
      <c r="J859" s="6">
        <f t="shared" ca="1" si="614"/>
        <v>0</v>
      </c>
      <c r="K859" s="6">
        <f ca="1">SUMIF(INDIRECT(F853),'1-Configuracion'!E859,INDIRECT(K853))+SUMIF(INDIRECT(H853),'1-Configuracion'!E859,INDIRECT(L853))</f>
        <v>0</v>
      </c>
      <c r="L859" s="6">
        <f ca="1">SUMIF(INDIRECT(F853),'1-Configuracion'!E859,INDIRECT(L853))+SUMIF(INDIRECT(H853),'1-Configuracion'!E859,INDIRECT(K853))</f>
        <v>0</v>
      </c>
      <c r="M859" s="100">
        <f t="shared" ca="1" si="615"/>
        <v>0</v>
      </c>
      <c r="N859" s="56">
        <f t="shared" ca="1" si="616"/>
        <v>0</v>
      </c>
      <c r="P859" s="81" t="str">
        <f t="shared" si="617"/>
        <v>F.C. Barcelona</v>
      </c>
      <c r="Q859" s="85">
        <f t="shared" ca="1" si="618"/>
        <v>0</v>
      </c>
      <c r="R859" s="6">
        <f t="shared" ca="1" si="603"/>
        <v>0</v>
      </c>
      <c r="S859" s="6">
        <f t="shared" ca="1" si="604"/>
        <v>0</v>
      </c>
      <c r="T859" s="6">
        <f t="shared" ca="1" si="605"/>
        <v>0</v>
      </c>
      <c r="U859" s="6">
        <f t="shared" ca="1" si="606"/>
        <v>0</v>
      </c>
      <c r="V859" s="6">
        <f t="shared" ca="1" si="607"/>
        <v>0</v>
      </c>
      <c r="W859" s="6">
        <f t="shared" ca="1" si="608"/>
        <v>0</v>
      </c>
      <c r="X859" s="8">
        <f t="shared" ca="1" si="609"/>
        <v>0</v>
      </c>
      <c r="Y859" s="8">
        <f t="shared" ca="1" si="610"/>
        <v>0</v>
      </c>
      <c r="Z859" s="61" t="e">
        <f ca="1">MATCH(P859,AC854:AC873,0)</f>
        <v>#N/A</v>
      </c>
      <c r="AB859">
        <v>6</v>
      </c>
      <c r="AC859" s="81" t="str">
        <f ca="1">INDEX(P854:P873,MATCH(LARGE(Y854:Y873,AB859),Y854:Y873,0))</f>
        <v>Atlethic Club</v>
      </c>
      <c r="AD859" s="85">
        <f ca="1">LOOKUP(AC859,P854:P873,Q854:Q873)</f>
        <v>0</v>
      </c>
      <c r="AE859" s="6">
        <f ca="1">LOOKUP(AC859,P854:P873,R854:R873)</f>
        <v>0</v>
      </c>
      <c r="AF859" s="6">
        <f ca="1">LOOKUP(AC859,P854:P873,S854:S873)</f>
        <v>0</v>
      </c>
      <c r="AG859" s="6">
        <f ca="1">LOOKUP(AC859,P854:P873,T854:T873)</f>
        <v>0</v>
      </c>
      <c r="AH859" s="6">
        <f ca="1">LOOKUP(AC859,P854:P873,U854:U873)</f>
        <v>0</v>
      </c>
      <c r="AI859" s="6">
        <f ca="1">LOOKUP(AC859,P854:P873,V854:V873)</f>
        <v>0</v>
      </c>
      <c r="AJ859" s="6">
        <f ca="1">LOOKUP(AC859,P854:P873,W854:W873)</f>
        <v>0</v>
      </c>
      <c r="AK859" s="8">
        <f ca="1">LOOKUP(AC859,P854:P873,X854:X873)</f>
        <v>0</v>
      </c>
      <c r="AL859" s="8">
        <f ca="1">LOOKUP(AC859,P854:P873,Y854:Y873)</f>
        <v>0</v>
      </c>
    </row>
    <row r="860" spans="5:38" x14ac:dyDescent="0.25">
      <c r="E860" s="81" t="str">
        <f t="shared" si="611"/>
        <v>Getafe C.F.</v>
      </c>
      <c r="F860" s="85">
        <f ca="1">SUMIF(INDIRECT(F853),'1-Configuracion'!E860,INDIRECT(G853))+SUMIF(INDIRECT(H853),'1-Configuracion'!E860,INDIRECT(I853))</f>
        <v>0</v>
      </c>
      <c r="G860" s="6">
        <f ca="1">SUMIF(INDIRECT(F853),'1-Configuracion'!E860,INDIRECT(J853))+SUMIF(INDIRECT(H853),'1-Configuracion'!E860,INDIRECT(J853))</f>
        <v>0</v>
      </c>
      <c r="H860" s="6">
        <f t="shared" ca="1" si="612"/>
        <v>0</v>
      </c>
      <c r="I860" s="6">
        <f t="shared" ca="1" si="613"/>
        <v>0</v>
      </c>
      <c r="J860" s="6">
        <f t="shared" ca="1" si="614"/>
        <v>0</v>
      </c>
      <c r="K860" s="6">
        <f ca="1">SUMIF(INDIRECT(F853),'1-Configuracion'!E860,INDIRECT(K853))+SUMIF(INDIRECT(H853),'1-Configuracion'!E860,INDIRECT(L853))</f>
        <v>0</v>
      </c>
      <c r="L860" s="6">
        <f ca="1">SUMIF(INDIRECT(F853),'1-Configuracion'!E860,INDIRECT(L853))+SUMIF(INDIRECT(H853),'1-Configuracion'!E860,INDIRECT(K853))</f>
        <v>0</v>
      </c>
      <c r="M860" s="100">
        <f t="shared" ca="1" si="615"/>
        <v>0</v>
      </c>
      <c r="N860" s="56">
        <f t="shared" ca="1" si="616"/>
        <v>0</v>
      </c>
      <c r="P860" s="81" t="str">
        <f t="shared" si="617"/>
        <v>Getafe C.F.</v>
      </c>
      <c r="Q860" s="85">
        <f t="shared" ca="1" si="618"/>
        <v>0</v>
      </c>
      <c r="R860" s="6">
        <f t="shared" ca="1" si="603"/>
        <v>0</v>
      </c>
      <c r="S860" s="6">
        <f t="shared" ca="1" si="604"/>
        <v>0</v>
      </c>
      <c r="T860" s="6">
        <f t="shared" ca="1" si="605"/>
        <v>0</v>
      </c>
      <c r="U860" s="6">
        <f t="shared" ca="1" si="606"/>
        <v>0</v>
      </c>
      <c r="V860" s="6">
        <f t="shared" ca="1" si="607"/>
        <v>0</v>
      </c>
      <c r="W860" s="6">
        <f t="shared" ca="1" si="608"/>
        <v>0</v>
      </c>
      <c r="X860" s="8">
        <f t="shared" ca="1" si="609"/>
        <v>0</v>
      </c>
      <c r="Y860" s="8">
        <f t="shared" ca="1" si="610"/>
        <v>0</v>
      </c>
      <c r="Z860" s="61" t="e">
        <f ca="1">MATCH(P860,AC854:AC873,0)</f>
        <v>#N/A</v>
      </c>
      <c r="AB860">
        <v>7</v>
      </c>
      <c r="AC860" s="81" t="str">
        <f ca="1">INDEX(P854:P873,MATCH(LARGE(Y854:Y873,AB860),Y854:Y873,0))</f>
        <v>Atlethic Club</v>
      </c>
      <c r="AD860" s="85">
        <f ca="1">LOOKUP(AC860,P854:P873,Q854:Q873)</f>
        <v>0</v>
      </c>
      <c r="AE860" s="6">
        <f ca="1">LOOKUP(AC860,P854:P873,R854:R873)</f>
        <v>0</v>
      </c>
      <c r="AF860" s="6">
        <f ca="1">LOOKUP(AC860,P854:P873,S854:S873)</f>
        <v>0</v>
      </c>
      <c r="AG860" s="6">
        <f ca="1">LOOKUP(AC860,P854:P873,T854:T873)</f>
        <v>0</v>
      </c>
      <c r="AH860" s="6">
        <f ca="1">LOOKUP(AC860,P854:P873,U854:U873)</f>
        <v>0</v>
      </c>
      <c r="AI860" s="6">
        <f ca="1">LOOKUP(AC860,P854:P873,V854:V873)</f>
        <v>0</v>
      </c>
      <c r="AJ860" s="6">
        <f ca="1">LOOKUP(AC860,P854:P873,W854:W873)</f>
        <v>0</v>
      </c>
      <c r="AK860" s="8">
        <f ca="1">LOOKUP(AC860,P854:P873,X854:X873)</f>
        <v>0</v>
      </c>
      <c r="AL860" s="8">
        <f ca="1">LOOKUP(AC860,P854:P873,Y854:Y873)</f>
        <v>0</v>
      </c>
    </row>
    <row r="861" spans="5:38" x14ac:dyDescent="0.25">
      <c r="E861" s="81" t="str">
        <f t="shared" si="611"/>
        <v>Granada C.F.</v>
      </c>
      <c r="F861" s="85">
        <f ca="1">SUMIF(INDIRECT(F853),'1-Configuracion'!E861,INDIRECT(G853))+SUMIF(INDIRECT(H853),'1-Configuracion'!E861,INDIRECT(I853))</f>
        <v>0</v>
      </c>
      <c r="G861" s="6">
        <f ca="1">SUMIF(INDIRECT(F853),'1-Configuracion'!E861,INDIRECT(J853))+SUMIF(INDIRECT(H853),'1-Configuracion'!E861,INDIRECT(J853))</f>
        <v>0</v>
      </c>
      <c r="H861" s="6">
        <f t="shared" ca="1" si="612"/>
        <v>0</v>
      </c>
      <c r="I861" s="6">
        <f t="shared" ca="1" si="613"/>
        <v>0</v>
      </c>
      <c r="J861" s="6">
        <f t="shared" ca="1" si="614"/>
        <v>0</v>
      </c>
      <c r="K861" s="6">
        <f ca="1">SUMIF(INDIRECT(F853),'1-Configuracion'!E861,INDIRECT(K853))+SUMIF(INDIRECT(H853),'1-Configuracion'!E861,INDIRECT(L853))</f>
        <v>0</v>
      </c>
      <c r="L861" s="6">
        <f ca="1">SUMIF(INDIRECT(F853),'1-Configuracion'!E861,INDIRECT(L853))+SUMIF(INDIRECT(H853),'1-Configuracion'!E861,INDIRECT(K853))</f>
        <v>0</v>
      </c>
      <c r="M861" s="100">
        <f t="shared" ca="1" si="615"/>
        <v>0</v>
      </c>
      <c r="N861" s="56">
        <f t="shared" ca="1" si="616"/>
        <v>0</v>
      </c>
      <c r="P861" s="81" t="str">
        <f t="shared" si="617"/>
        <v>Granada C.F.</v>
      </c>
      <c r="Q861" s="85">
        <f t="shared" ca="1" si="618"/>
        <v>0</v>
      </c>
      <c r="R861" s="6">
        <f t="shared" ca="1" si="603"/>
        <v>0</v>
      </c>
      <c r="S861" s="6">
        <f t="shared" ca="1" si="604"/>
        <v>0</v>
      </c>
      <c r="T861" s="6">
        <f t="shared" ca="1" si="605"/>
        <v>0</v>
      </c>
      <c r="U861" s="6">
        <f t="shared" ca="1" si="606"/>
        <v>0</v>
      </c>
      <c r="V861" s="6">
        <f t="shared" ca="1" si="607"/>
        <v>0</v>
      </c>
      <c r="W861" s="6">
        <f t="shared" ca="1" si="608"/>
        <v>0</v>
      </c>
      <c r="X861" s="8">
        <f t="shared" ca="1" si="609"/>
        <v>0</v>
      </c>
      <c r="Y861" s="8">
        <f t="shared" ca="1" si="610"/>
        <v>0</v>
      </c>
      <c r="Z861" s="61" t="e">
        <f ca="1">MATCH(P861,AC854:AC873,0)</f>
        <v>#N/A</v>
      </c>
      <c r="AB861">
        <v>8</v>
      </c>
      <c r="AC861" s="81" t="str">
        <f ca="1">INDEX(P854:P873,MATCH(LARGE(Y854:Y873,AB861),Y854:Y873,0))</f>
        <v>Atlethic Club</v>
      </c>
      <c r="AD861" s="85">
        <f ca="1">LOOKUP(AC861,P854:P873,Q854:Q873)</f>
        <v>0</v>
      </c>
      <c r="AE861" s="6">
        <f ca="1">LOOKUP(AC861,P854:P873,R854:R873)</f>
        <v>0</v>
      </c>
      <c r="AF861" s="6">
        <f ca="1">LOOKUP(AC861,P854:P873,S854:S873)</f>
        <v>0</v>
      </c>
      <c r="AG861" s="6">
        <f ca="1">LOOKUP(AC861,P854:P873,T854:T873)</f>
        <v>0</v>
      </c>
      <c r="AH861" s="6">
        <f ca="1">LOOKUP(AC861,P854:P873,U854:U873)</f>
        <v>0</v>
      </c>
      <c r="AI861" s="6">
        <f ca="1">LOOKUP(AC861,P854:P873,V854:V873)</f>
        <v>0</v>
      </c>
      <c r="AJ861" s="6">
        <f ca="1">LOOKUP(AC861,P854:P873,W854:W873)</f>
        <v>0</v>
      </c>
      <c r="AK861" s="8">
        <f ca="1">LOOKUP(AC861,P854:P873,X854:X873)</f>
        <v>0</v>
      </c>
      <c r="AL861" s="8">
        <f ca="1">LOOKUP(AC861,P854:P873,Y854:Y873)</f>
        <v>0</v>
      </c>
    </row>
    <row r="862" spans="5:38" x14ac:dyDescent="0.25">
      <c r="E862" s="81" t="str">
        <f t="shared" si="611"/>
        <v>Levante U.D.</v>
      </c>
      <c r="F862" s="85">
        <f ca="1">SUMIF(INDIRECT(F853),'1-Configuracion'!E862,INDIRECT(G853))+SUMIF(INDIRECT(H853),'1-Configuracion'!E862,INDIRECT(I853))</f>
        <v>0</v>
      </c>
      <c r="G862" s="6">
        <f ca="1">SUMIF(INDIRECT(F853),'1-Configuracion'!E862,INDIRECT(J853))+SUMIF(INDIRECT(H853),'1-Configuracion'!E862,INDIRECT(J853))</f>
        <v>0</v>
      </c>
      <c r="H862" s="6">
        <f t="shared" ca="1" si="612"/>
        <v>0</v>
      </c>
      <c r="I862" s="6">
        <f t="shared" ca="1" si="613"/>
        <v>0</v>
      </c>
      <c r="J862" s="6">
        <f t="shared" ca="1" si="614"/>
        <v>0</v>
      </c>
      <c r="K862" s="6">
        <f ca="1">SUMIF(INDIRECT(F853),'1-Configuracion'!E862,INDIRECT(K853))+SUMIF(INDIRECT(H853),'1-Configuracion'!E862,INDIRECT(L853))</f>
        <v>0</v>
      </c>
      <c r="L862" s="6">
        <f ca="1">SUMIF(INDIRECT(F853),'1-Configuracion'!E862,INDIRECT(L853))+SUMIF(INDIRECT(H853),'1-Configuracion'!E862,INDIRECT(K853))</f>
        <v>0</v>
      </c>
      <c r="M862" s="100">
        <f t="shared" ca="1" si="615"/>
        <v>0</v>
      </c>
      <c r="N862" s="56">
        <f t="shared" ca="1" si="616"/>
        <v>0</v>
      </c>
      <c r="P862" s="81" t="str">
        <f t="shared" si="617"/>
        <v>Levante U.D.</v>
      </c>
      <c r="Q862" s="85">
        <f t="shared" ca="1" si="618"/>
        <v>0</v>
      </c>
      <c r="R862" s="6">
        <f t="shared" ca="1" si="603"/>
        <v>0</v>
      </c>
      <c r="S862" s="6">
        <f t="shared" ca="1" si="604"/>
        <v>0</v>
      </c>
      <c r="T862" s="6">
        <f t="shared" ca="1" si="605"/>
        <v>0</v>
      </c>
      <c r="U862" s="6">
        <f t="shared" ca="1" si="606"/>
        <v>0</v>
      </c>
      <c r="V862" s="6">
        <f t="shared" ca="1" si="607"/>
        <v>0</v>
      </c>
      <c r="W862" s="6">
        <f t="shared" ca="1" si="608"/>
        <v>0</v>
      </c>
      <c r="X862" s="8">
        <f t="shared" ca="1" si="609"/>
        <v>0</v>
      </c>
      <c r="Y862" s="8">
        <f t="shared" ca="1" si="610"/>
        <v>0</v>
      </c>
      <c r="Z862" s="61" t="e">
        <f ca="1">MATCH(P862,AC854:AC873,0)</f>
        <v>#N/A</v>
      </c>
      <c r="AB862">
        <v>9</v>
      </c>
      <c r="AC862" s="81" t="str">
        <f ca="1">INDEX(P854:P873,MATCH(LARGE(Y854:Y873,AB862),Y854:Y873,0))</f>
        <v>Atlethic Club</v>
      </c>
      <c r="AD862" s="85">
        <f ca="1">LOOKUP(AC862,P854:P873,Q854:Q873)</f>
        <v>0</v>
      </c>
      <c r="AE862" s="6">
        <f ca="1">LOOKUP(AC862,P854:P873,R854:R873)</f>
        <v>0</v>
      </c>
      <c r="AF862" s="6">
        <f ca="1">LOOKUP(AC862,P854:P873,S854:S873)</f>
        <v>0</v>
      </c>
      <c r="AG862" s="6">
        <f ca="1">LOOKUP(AC862,P854:P873,T854:T873)</f>
        <v>0</v>
      </c>
      <c r="AH862" s="6">
        <f ca="1">LOOKUP(AC862,P854:P873,U854:U873)</f>
        <v>0</v>
      </c>
      <c r="AI862" s="6">
        <f ca="1">LOOKUP(AC862,P854:P873,V854:V873)</f>
        <v>0</v>
      </c>
      <c r="AJ862" s="6">
        <f ca="1">LOOKUP(AC862,P854:P873,W854:W873)</f>
        <v>0</v>
      </c>
      <c r="AK862" s="8">
        <f ca="1">LOOKUP(AC862,P854:P873,X854:X873)</f>
        <v>0</v>
      </c>
      <c r="AL862" s="8">
        <f ca="1">LOOKUP(AC862,P854:P873,Y854:Y873)</f>
        <v>0</v>
      </c>
    </row>
    <row r="863" spans="5:38" x14ac:dyDescent="0.25">
      <c r="E863" s="81" t="str">
        <f t="shared" si="611"/>
        <v>Málaga C.F.</v>
      </c>
      <c r="F863" s="85">
        <f ca="1">SUMIF(INDIRECT(F853),'1-Configuracion'!E863,INDIRECT(G853))+SUMIF(INDIRECT(H853),'1-Configuracion'!E863,INDIRECT(I853))</f>
        <v>0</v>
      </c>
      <c r="G863" s="6">
        <f ca="1">SUMIF(INDIRECT(F853),'1-Configuracion'!E863,INDIRECT(J853))+SUMIF(INDIRECT(H853),'1-Configuracion'!E863,INDIRECT(J853))</f>
        <v>0</v>
      </c>
      <c r="H863" s="6">
        <f t="shared" ca="1" si="612"/>
        <v>0</v>
      </c>
      <c r="I863" s="6">
        <f t="shared" ca="1" si="613"/>
        <v>0</v>
      </c>
      <c r="J863" s="6">
        <f t="shared" ca="1" si="614"/>
        <v>0</v>
      </c>
      <c r="K863" s="6">
        <f ca="1">SUMIF(INDIRECT(F853),'1-Configuracion'!E863,INDIRECT(K853))+SUMIF(INDIRECT(H853),'1-Configuracion'!E863,INDIRECT(L853))</f>
        <v>0</v>
      </c>
      <c r="L863" s="6">
        <f ca="1">SUMIF(INDIRECT(F853),'1-Configuracion'!E863,INDIRECT(L853))+SUMIF(INDIRECT(H853),'1-Configuracion'!E863,INDIRECT(K853))</f>
        <v>0</v>
      </c>
      <c r="M863" s="100">
        <f t="shared" ca="1" si="615"/>
        <v>0</v>
      </c>
      <c r="N863" s="56">
        <f t="shared" ca="1" si="616"/>
        <v>0</v>
      </c>
      <c r="P863" s="81" t="str">
        <f t="shared" si="617"/>
        <v>Málaga C.F.</v>
      </c>
      <c r="Q863" s="85">
        <f t="shared" ca="1" si="618"/>
        <v>0</v>
      </c>
      <c r="R863" s="6">
        <f t="shared" ca="1" si="603"/>
        <v>0</v>
      </c>
      <c r="S863" s="6">
        <f t="shared" ca="1" si="604"/>
        <v>0</v>
      </c>
      <c r="T863" s="6">
        <f t="shared" ca="1" si="605"/>
        <v>0</v>
      </c>
      <c r="U863" s="6">
        <f t="shared" ca="1" si="606"/>
        <v>0</v>
      </c>
      <c r="V863" s="6">
        <f t="shared" ca="1" si="607"/>
        <v>0</v>
      </c>
      <c r="W863" s="6">
        <f t="shared" ca="1" si="608"/>
        <v>0</v>
      </c>
      <c r="X863" s="8">
        <f t="shared" ca="1" si="609"/>
        <v>0</v>
      </c>
      <c r="Y863" s="8">
        <f t="shared" ca="1" si="610"/>
        <v>0</v>
      </c>
      <c r="Z863" s="61" t="e">
        <f ca="1">MATCH(P863,AC854:AC873,0)</f>
        <v>#N/A</v>
      </c>
      <c r="AB863">
        <v>10</v>
      </c>
      <c r="AC863" s="81" t="str">
        <f ca="1">INDEX(P854:P873,MATCH(LARGE(Y854:Y873,AB863),Y854:Y873,0))</f>
        <v>Atlethic Club</v>
      </c>
      <c r="AD863" s="85">
        <f ca="1">LOOKUP(AC863,P854:P873,Q854:Q873)</f>
        <v>0</v>
      </c>
      <c r="AE863" s="6">
        <f ca="1">LOOKUP(AC863,P854:P873,R854:R873)</f>
        <v>0</v>
      </c>
      <c r="AF863" s="6">
        <f ca="1">LOOKUP(AC863,P854:P873,S854:S873)</f>
        <v>0</v>
      </c>
      <c r="AG863" s="6">
        <f ca="1">LOOKUP(AC863,P854:P873,T854:T873)</f>
        <v>0</v>
      </c>
      <c r="AH863" s="6">
        <f ca="1">LOOKUP(AC863,P854:P873,U854:U873)</f>
        <v>0</v>
      </c>
      <c r="AI863" s="6">
        <f ca="1">LOOKUP(AC863,P854:P873,V854:V873)</f>
        <v>0</v>
      </c>
      <c r="AJ863" s="6">
        <f ca="1">LOOKUP(AC863,P854:P873,W854:W873)</f>
        <v>0</v>
      </c>
      <c r="AK863" s="8">
        <f ca="1">LOOKUP(AC863,P854:P873,X854:X873)</f>
        <v>0</v>
      </c>
      <c r="AL863" s="8">
        <f ca="1">LOOKUP(AC863,P854:P873,Y854:Y873)</f>
        <v>0</v>
      </c>
    </row>
    <row r="864" spans="5:38" x14ac:dyDescent="0.25">
      <c r="E864" s="81" t="str">
        <f t="shared" si="611"/>
        <v>R.C.D. Español</v>
      </c>
      <c r="F864" s="85">
        <f ca="1">SUMIF(INDIRECT(F853),'1-Configuracion'!E864,INDIRECT(G853))+SUMIF(INDIRECT(H853),'1-Configuracion'!E864,INDIRECT(I853))</f>
        <v>0</v>
      </c>
      <c r="G864" s="6">
        <f ca="1">SUMIF(INDIRECT(F853),'1-Configuracion'!E864,INDIRECT(J853))+SUMIF(INDIRECT(H853),'1-Configuracion'!E864,INDIRECT(J853))</f>
        <v>0</v>
      </c>
      <c r="H864" s="6">
        <f t="shared" ca="1" si="612"/>
        <v>0</v>
      </c>
      <c r="I864" s="6">
        <f t="shared" ca="1" si="613"/>
        <v>0</v>
      </c>
      <c r="J864" s="6">
        <f t="shared" ca="1" si="614"/>
        <v>0</v>
      </c>
      <c r="K864" s="6">
        <f ca="1">SUMIF(INDIRECT(F853),'1-Configuracion'!E864,INDIRECT(K853))+SUMIF(INDIRECT(H853),'1-Configuracion'!E864,INDIRECT(L853))</f>
        <v>0</v>
      </c>
      <c r="L864" s="6">
        <f ca="1">SUMIF(INDIRECT(F853),'1-Configuracion'!E864,INDIRECT(L853))+SUMIF(INDIRECT(H853),'1-Configuracion'!E864,INDIRECT(K853))</f>
        <v>0</v>
      </c>
      <c r="M864" s="100">
        <f t="shared" ca="1" si="615"/>
        <v>0</v>
      </c>
      <c r="N864" s="56">
        <f t="shared" ca="1" si="616"/>
        <v>0</v>
      </c>
      <c r="P864" s="81" t="str">
        <f t="shared" si="617"/>
        <v>R.C.D. Español</v>
      </c>
      <c r="Q864" s="85">
        <f t="shared" ca="1" si="618"/>
        <v>0</v>
      </c>
      <c r="R864" s="6">
        <f t="shared" ca="1" si="603"/>
        <v>0</v>
      </c>
      <c r="S864" s="6">
        <f t="shared" ca="1" si="604"/>
        <v>0</v>
      </c>
      <c r="T864" s="6">
        <f t="shared" ca="1" si="605"/>
        <v>0</v>
      </c>
      <c r="U864" s="6">
        <f t="shared" ca="1" si="606"/>
        <v>0</v>
      </c>
      <c r="V864" s="6">
        <f t="shared" ca="1" si="607"/>
        <v>0</v>
      </c>
      <c r="W864" s="6">
        <f t="shared" ca="1" si="608"/>
        <v>0</v>
      </c>
      <c r="X864" s="8">
        <f t="shared" ca="1" si="609"/>
        <v>0</v>
      </c>
      <c r="Y864" s="8">
        <f t="shared" ca="1" si="610"/>
        <v>0</v>
      </c>
      <c r="Z864" s="61" t="e">
        <f ca="1">MATCH(P864,AC854:AC873,0)</f>
        <v>#N/A</v>
      </c>
      <c r="AB864">
        <v>11</v>
      </c>
      <c r="AC864" s="81" t="str">
        <f ca="1">INDEX(P854:P873,MATCH(LARGE(Y854:Y873,AB864),Y854:Y873,0))</f>
        <v>Atlethic Club</v>
      </c>
      <c r="AD864" s="85">
        <f ca="1">LOOKUP(AC864,P854:P873,Q854:Q873)</f>
        <v>0</v>
      </c>
      <c r="AE864" s="6">
        <f ca="1">LOOKUP(AC864,P854:P873,R854:R873)</f>
        <v>0</v>
      </c>
      <c r="AF864" s="6">
        <f ca="1">LOOKUP(AC864,P854:P873,S854:S873)</f>
        <v>0</v>
      </c>
      <c r="AG864" s="6">
        <f ca="1">LOOKUP(AC864,P854:P873,T854:T873)</f>
        <v>0</v>
      </c>
      <c r="AH864" s="6">
        <f ca="1">LOOKUP(AC864,P854:P873,U854:U873)</f>
        <v>0</v>
      </c>
      <c r="AI864" s="6">
        <f ca="1">LOOKUP(AC864,P854:P873,V854:V873)</f>
        <v>0</v>
      </c>
      <c r="AJ864" s="6">
        <f ca="1">LOOKUP(AC864,P854:P873,W854:W873)</f>
        <v>0</v>
      </c>
      <c r="AK864" s="8">
        <f ca="1">LOOKUP(AC864,P854:P873,X854:X873)</f>
        <v>0</v>
      </c>
      <c r="AL864" s="8">
        <f ca="1">LOOKUP(AC864,P854:P873,Y854:Y873)</f>
        <v>0</v>
      </c>
    </row>
    <row r="865" spans="5:38" x14ac:dyDescent="0.25">
      <c r="E865" s="81" t="str">
        <f t="shared" si="611"/>
        <v>R.C.D.Mallorca</v>
      </c>
      <c r="F865" s="85">
        <f ca="1">SUMIF(INDIRECT(F853),'1-Configuracion'!E865,INDIRECT(G853))+SUMIF(INDIRECT(H853),'1-Configuracion'!E865,INDIRECT(I853))</f>
        <v>0</v>
      </c>
      <c r="G865" s="6">
        <f ca="1">SUMIF(INDIRECT(F853),'1-Configuracion'!E865,INDIRECT(J853))+SUMIF(INDIRECT(H853),'1-Configuracion'!E865,INDIRECT(J853))</f>
        <v>0</v>
      </c>
      <c r="H865" s="6">
        <f t="shared" ca="1" si="612"/>
        <v>0</v>
      </c>
      <c r="I865" s="6">
        <f t="shared" ca="1" si="613"/>
        <v>0</v>
      </c>
      <c r="J865" s="6">
        <f t="shared" ca="1" si="614"/>
        <v>0</v>
      </c>
      <c r="K865" s="6">
        <f ca="1">SUMIF(INDIRECT(F853),'1-Configuracion'!E865,INDIRECT(K853))+SUMIF(INDIRECT(H853),'1-Configuracion'!E865,INDIRECT(L853))</f>
        <v>0</v>
      </c>
      <c r="L865" s="6">
        <f ca="1">SUMIF(INDIRECT(F853),'1-Configuracion'!E865,INDIRECT(L853))+SUMIF(INDIRECT(H853),'1-Configuracion'!E865,INDIRECT(K853))</f>
        <v>0</v>
      </c>
      <c r="M865" s="100">
        <f t="shared" ca="1" si="615"/>
        <v>0</v>
      </c>
      <c r="N865" s="56">
        <f t="shared" ca="1" si="616"/>
        <v>0</v>
      </c>
      <c r="P865" s="81" t="str">
        <f t="shared" si="617"/>
        <v>R.C.D.Mallorca</v>
      </c>
      <c r="Q865" s="85">
        <f t="shared" ca="1" si="618"/>
        <v>0</v>
      </c>
      <c r="R865" s="6">
        <f t="shared" ca="1" si="603"/>
        <v>0</v>
      </c>
      <c r="S865" s="6">
        <f t="shared" ca="1" si="604"/>
        <v>0</v>
      </c>
      <c r="T865" s="6">
        <f t="shared" ca="1" si="605"/>
        <v>0</v>
      </c>
      <c r="U865" s="6">
        <f t="shared" ca="1" si="606"/>
        <v>0</v>
      </c>
      <c r="V865" s="6">
        <f t="shared" ca="1" si="607"/>
        <v>0</v>
      </c>
      <c r="W865" s="6">
        <f t="shared" ca="1" si="608"/>
        <v>0</v>
      </c>
      <c r="X865" s="8">
        <f t="shared" ca="1" si="609"/>
        <v>0</v>
      </c>
      <c r="Y865" s="8">
        <f t="shared" ca="1" si="610"/>
        <v>0</v>
      </c>
      <c r="Z865" s="61" t="e">
        <f ca="1">MATCH(P865,AC854:AC873,0)</f>
        <v>#N/A</v>
      </c>
      <c r="AB865">
        <v>12</v>
      </c>
      <c r="AC865" s="81" t="str">
        <f ca="1">INDEX(P854:P873,MATCH(LARGE(Y854:Y873,AB865),Y854:Y873,0))</f>
        <v>Atlethic Club</v>
      </c>
      <c r="AD865" s="85">
        <f ca="1">LOOKUP(AC865,P854:P873,Q854:Q873)</f>
        <v>0</v>
      </c>
      <c r="AE865" s="6">
        <f ca="1">LOOKUP(AC865,P854:P873,R854:R873)</f>
        <v>0</v>
      </c>
      <c r="AF865" s="6">
        <f ca="1">LOOKUP(AC865,P854:P873,S854:S873)</f>
        <v>0</v>
      </c>
      <c r="AG865" s="6">
        <f ca="1">LOOKUP(AC865,P854:P873,T854:T873)</f>
        <v>0</v>
      </c>
      <c r="AH865" s="6">
        <f ca="1">LOOKUP(AC865,P854:P873,U854:U873)</f>
        <v>0</v>
      </c>
      <c r="AI865" s="6">
        <f ca="1">LOOKUP(AC865,P854:P873,V854:V873)</f>
        <v>0</v>
      </c>
      <c r="AJ865" s="6">
        <f ca="1">LOOKUP(AC865,P854:P873,W854:W873)</f>
        <v>0</v>
      </c>
      <c r="AK865" s="8">
        <f ca="1">LOOKUP(AC865,P854:P873,X854:X873)</f>
        <v>0</v>
      </c>
      <c r="AL865" s="8">
        <f ca="1">LOOKUP(AC865,P854:P873,Y854:Y873)</f>
        <v>0</v>
      </c>
    </row>
    <row r="866" spans="5:38" x14ac:dyDescent="0.25">
      <c r="E866" s="81" t="str">
        <f t="shared" si="611"/>
        <v>Rayo Vallecano</v>
      </c>
      <c r="F866" s="85">
        <f ca="1">SUMIF(INDIRECT(F853),'1-Configuracion'!E866,INDIRECT(G853))+SUMIF(INDIRECT(H853),'1-Configuracion'!E866,INDIRECT(I853))</f>
        <v>0</v>
      </c>
      <c r="G866" s="6">
        <f ca="1">SUMIF(INDIRECT(F853),'1-Configuracion'!E866,INDIRECT(J853))+SUMIF(INDIRECT(H853),'1-Configuracion'!E866,INDIRECT(J853))</f>
        <v>0</v>
      </c>
      <c r="H866" s="6">
        <f t="shared" ca="1" si="612"/>
        <v>0</v>
      </c>
      <c r="I866" s="6">
        <f t="shared" ca="1" si="613"/>
        <v>0</v>
      </c>
      <c r="J866" s="6">
        <f t="shared" ca="1" si="614"/>
        <v>0</v>
      </c>
      <c r="K866" s="6">
        <f ca="1">SUMIF(INDIRECT(F853),'1-Configuracion'!E866,INDIRECT(K853))+SUMIF(INDIRECT(H853),'1-Configuracion'!E866,INDIRECT(L853))</f>
        <v>0</v>
      </c>
      <c r="L866" s="6">
        <f ca="1">SUMIF(INDIRECT(F853),'1-Configuracion'!E866,INDIRECT(L853))+SUMIF(INDIRECT(H853),'1-Configuracion'!E866,INDIRECT(K853))</f>
        <v>0</v>
      </c>
      <c r="M866" s="100">
        <f t="shared" ca="1" si="615"/>
        <v>0</v>
      </c>
      <c r="N866" s="56">
        <f t="shared" ca="1" si="616"/>
        <v>0</v>
      </c>
      <c r="P866" s="81" t="str">
        <f t="shared" si="617"/>
        <v>Rayo Vallecano</v>
      </c>
      <c r="Q866" s="85">
        <f t="shared" ca="1" si="618"/>
        <v>0</v>
      </c>
      <c r="R866" s="6">
        <f t="shared" ca="1" si="603"/>
        <v>0</v>
      </c>
      <c r="S866" s="6">
        <f t="shared" ca="1" si="604"/>
        <v>0</v>
      </c>
      <c r="T866" s="6">
        <f t="shared" ca="1" si="605"/>
        <v>0</v>
      </c>
      <c r="U866" s="6">
        <f t="shared" ca="1" si="606"/>
        <v>0</v>
      </c>
      <c r="V866" s="6">
        <f t="shared" ca="1" si="607"/>
        <v>0</v>
      </c>
      <c r="W866" s="6">
        <f t="shared" ca="1" si="608"/>
        <v>0</v>
      </c>
      <c r="X866" s="8">
        <f t="shared" ca="1" si="609"/>
        <v>0</v>
      </c>
      <c r="Y866" s="8">
        <f t="shared" ca="1" si="610"/>
        <v>0</v>
      </c>
      <c r="Z866" s="61" t="e">
        <f ca="1">MATCH(P866,AC854:AC873,0)</f>
        <v>#N/A</v>
      </c>
      <c r="AB866">
        <v>13</v>
      </c>
      <c r="AC866" s="81" t="str">
        <f ca="1">INDEX(P854:P873,MATCH(LARGE(Y854:Y873,AB866),Y854:Y873,0))</f>
        <v>Atlethic Club</v>
      </c>
      <c r="AD866" s="85">
        <f ca="1">LOOKUP(AC866,P854:P873,Q854:Q873)</f>
        <v>0</v>
      </c>
      <c r="AE866" s="6">
        <f ca="1">LOOKUP(AC866,P854:P873,R854:R873)</f>
        <v>0</v>
      </c>
      <c r="AF866" s="6">
        <f ca="1">LOOKUP(AC866,P854:P873,S854:S873)</f>
        <v>0</v>
      </c>
      <c r="AG866" s="6">
        <f ca="1">LOOKUP(AC866,P854:P873,T854:T873)</f>
        <v>0</v>
      </c>
      <c r="AH866" s="6">
        <f ca="1">LOOKUP(AC866,P854:P873,U854:U873)</f>
        <v>0</v>
      </c>
      <c r="AI866" s="6">
        <f ca="1">LOOKUP(AC866,P854:P873,V854:V873)</f>
        <v>0</v>
      </c>
      <c r="AJ866" s="6">
        <f ca="1">LOOKUP(AC866,P854:P873,W854:W873)</f>
        <v>0</v>
      </c>
      <c r="AK866" s="8">
        <f ca="1">LOOKUP(AC866,P854:P873,X854:X873)</f>
        <v>0</v>
      </c>
      <c r="AL866" s="8">
        <f ca="1">LOOKUP(AC866,P854:P873,Y854:Y873)</f>
        <v>0</v>
      </c>
    </row>
    <row r="867" spans="5:38" x14ac:dyDescent="0.25">
      <c r="E867" s="81" t="str">
        <f t="shared" si="611"/>
        <v>Real Betis Balompié</v>
      </c>
      <c r="F867" s="85">
        <f ca="1">SUMIF(INDIRECT(F853),'1-Configuracion'!E867,INDIRECT(G853))+SUMIF(INDIRECT(H853),'1-Configuracion'!E867,INDIRECT(I853))</f>
        <v>0</v>
      </c>
      <c r="G867" s="6">
        <f ca="1">SUMIF(INDIRECT(F853),'1-Configuracion'!E867,INDIRECT(J853))+SUMIF(INDIRECT(H853),'1-Configuracion'!E867,INDIRECT(J853))</f>
        <v>0</v>
      </c>
      <c r="H867" s="6">
        <f t="shared" ca="1" si="612"/>
        <v>0</v>
      </c>
      <c r="I867" s="6">
        <f t="shared" ca="1" si="613"/>
        <v>0</v>
      </c>
      <c r="J867" s="6">
        <f t="shared" ca="1" si="614"/>
        <v>0</v>
      </c>
      <c r="K867" s="6">
        <f ca="1">SUMIF(INDIRECT(F853),'1-Configuracion'!E867,INDIRECT(K853))+SUMIF(INDIRECT(H853),'1-Configuracion'!E867,INDIRECT(L853))</f>
        <v>0</v>
      </c>
      <c r="L867" s="6">
        <f ca="1">SUMIF(INDIRECT(F853),'1-Configuracion'!E867,INDIRECT(L853))+SUMIF(INDIRECT(H853),'1-Configuracion'!E867,INDIRECT(K853))</f>
        <v>0</v>
      </c>
      <c r="M867" s="100">
        <f t="shared" ca="1" si="615"/>
        <v>0</v>
      </c>
      <c r="N867" s="56">
        <f t="shared" ca="1" si="616"/>
        <v>0</v>
      </c>
      <c r="P867" s="81" t="str">
        <f t="shared" si="617"/>
        <v>Real Betis Balompié</v>
      </c>
      <c r="Q867" s="85">
        <f t="shared" ca="1" si="618"/>
        <v>0</v>
      </c>
      <c r="R867" s="6">
        <f t="shared" ca="1" si="603"/>
        <v>0</v>
      </c>
      <c r="S867" s="6">
        <f t="shared" ca="1" si="604"/>
        <v>0</v>
      </c>
      <c r="T867" s="6">
        <f t="shared" ca="1" si="605"/>
        <v>0</v>
      </c>
      <c r="U867" s="6">
        <f t="shared" ca="1" si="606"/>
        <v>0</v>
      </c>
      <c r="V867" s="6">
        <f t="shared" ca="1" si="607"/>
        <v>0</v>
      </c>
      <c r="W867" s="6">
        <f t="shared" ca="1" si="608"/>
        <v>0</v>
      </c>
      <c r="X867" s="8">
        <f t="shared" ca="1" si="609"/>
        <v>0</v>
      </c>
      <c r="Y867" s="8">
        <f t="shared" ca="1" si="610"/>
        <v>0</v>
      </c>
      <c r="Z867" s="61" t="e">
        <f ca="1">MATCH(P867,AC854:AC873,0)</f>
        <v>#N/A</v>
      </c>
      <c r="AB867">
        <v>14</v>
      </c>
      <c r="AC867" s="81" t="str">
        <f ca="1">INDEX(P854:P873,MATCH(LARGE(Y854:Y873,AB867),Y854:Y873,0))</f>
        <v>Atlethic Club</v>
      </c>
      <c r="AD867" s="85">
        <f ca="1">LOOKUP(AC867,P854:P873,Q854:Q873)</f>
        <v>0</v>
      </c>
      <c r="AE867" s="6">
        <f ca="1">LOOKUP(AC867,P854:P873,R854:R873)</f>
        <v>0</v>
      </c>
      <c r="AF867" s="6">
        <f ca="1">LOOKUP(AC867,P854:P873,S854:S873)</f>
        <v>0</v>
      </c>
      <c r="AG867" s="6">
        <f ca="1">LOOKUP(AC867,P854:P873,T854:T873)</f>
        <v>0</v>
      </c>
      <c r="AH867" s="6">
        <f ca="1">LOOKUP(AC867,P854:P873,U854:U873)</f>
        <v>0</v>
      </c>
      <c r="AI867" s="6">
        <f ca="1">LOOKUP(AC867,P854:P873,V854:V873)</f>
        <v>0</v>
      </c>
      <c r="AJ867" s="6">
        <f ca="1">LOOKUP(AC867,P854:P873,W854:W873)</f>
        <v>0</v>
      </c>
      <c r="AK867" s="8">
        <f ca="1">LOOKUP(AC867,P854:P873,X854:X873)</f>
        <v>0</v>
      </c>
      <c r="AL867" s="8">
        <f ca="1">LOOKUP(AC867,P854:P873,Y854:Y873)</f>
        <v>0</v>
      </c>
    </row>
    <row r="868" spans="5:38" x14ac:dyDescent="0.25">
      <c r="E868" s="81" t="str">
        <f t="shared" si="611"/>
        <v>Real Madrid</v>
      </c>
      <c r="F868" s="85">
        <f ca="1">SUMIF(INDIRECT(F853),'1-Configuracion'!E868,INDIRECT(G853))+SUMIF(INDIRECT(H853),'1-Configuracion'!E868,INDIRECT(I853))</f>
        <v>0</v>
      </c>
      <c r="G868" s="6">
        <f ca="1">SUMIF(INDIRECT(F853),'1-Configuracion'!E868,INDIRECT(J853))+SUMIF(INDIRECT(H853),'1-Configuracion'!E868,INDIRECT(J853))</f>
        <v>0</v>
      </c>
      <c r="H868" s="6">
        <f t="shared" ca="1" si="612"/>
        <v>0</v>
      </c>
      <c r="I868" s="6">
        <f t="shared" ca="1" si="613"/>
        <v>0</v>
      </c>
      <c r="J868" s="6">
        <f t="shared" ca="1" si="614"/>
        <v>0</v>
      </c>
      <c r="K868" s="6">
        <f ca="1">SUMIF(INDIRECT(F853),'1-Configuracion'!E868,INDIRECT(K853))+SUMIF(INDIRECT(H853),'1-Configuracion'!E868,INDIRECT(L853))</f>
        <v>0</v>
      </c>
      <c r="L868" s="6">
        <f ca="1">SUMIF(INDIRECT(F853),'1-Configuracion'!E868,INDIRECT(L853))+SUMIF(INDIRECT(H853),'1-Configuracion'!E868,INDIRECT(K853))</f>
        <v>0</v>
      </c>
      <c r="M868" s="100">
        <f t="shared" ca="1" si="615"/>
        <v>0</v>
      </c>
      <c r="N868" s="56">
        <f t="shared" ca="1" si="616"/>
        <v>0</v>
      </c>
      <c r="P868" s="81" t="str">
        <f t="shared" si="617"/>
        <v>Real Madrid</v>
      </c>
      <c r="Q868" s="85">
        <f t="shared" ca="1" si="618"/>
        <v>0</v>
      </c>
      <c r="R868" s="6">
        <f t="shared" ca="1" si="603"/>
        <v>0</v>
      </c>
      <c r="S868" s="6">
        <f t="shared" ca="1" si="604"/>
        <v>0</v>
      </c>
      <c r="T868" s="6">
        <f t="shared" ca="1" si="605"/>
        <v>0</v>
      </c>
      <c r="U868" s="6">
        <f t="shared" ca="1" si="606"/>
        <v>0</v>
      </c>
      <c r="V868" s="6">
        <f t="shared" ca="1" si="607"/>
        <v>0</v>
      </c>
      <c r="W868" s="6">
        <f t="shared" ca="1" si="608"/>
        <v>0</v>
      </c>
      <c r="X868" s="8">
        <f t="shared" ca="1" si="609"/>
        <v>0</v>
      </c>
      <c r="Y868" s="8">
        <f t="shared" ca="1" si="610"/>
        <v>0</v>
      </c>
      <c r="Z868" s="61" t="e">
        <f ca="1">MATCH(P868,AC854:AC873,0)</f>
        <v>#N/A</v>
      </c>
      <c r="AB868">
        <v>15</v>
      </c>
      <c r="AC868" s="81" t="str">
        <f ca="1">INDEX(P854:P873,MATCH(LARGE(Y854:Y873,AB868),Y854:Y873,0))</f>
        <v>Atlethic Club</v>
      </c>
      <c r="AD868" s="85">
        <f ca="1">LOOKUP(AC868,P854:P873,Q854:Q873)</f>
        <v>0</v>
      </c>
      <c r="AE868" s="6">
        <f ca="1">LOOKUP(AC868,P854:P873,R854:R873)</f>
        <v>0</v>
      </c>
      <c r="AF868" s="6">
        <f ca="1">LOOKUP(AC868,P854:P873,S854:S873)</f>
        <v>0</v>
      </c>
      <c r="AG868" s="6">
        <f ca="1">LOOKUP(AC868,P854:P873,T854:T873)</f>
        <v>0</v>
      </c>
      <c r="AH868" s="6">
        <f ca="1">LOOKUP(AC868,P854:P873,U854:U873)</f>
        <v>0</v>
      </c>
      <c r="AI868" s="6">
        <f ca="1">LOOKUP(AC868,P854:P873,V854:V873)</f>
        <v>0</v>
      </c>
      <c r="AJ868" s="6">
        <f ca="1">LOOKUP(AC868,P854:P873,W854:W873)</f>
        <v>0</v>
      </c>
      <c r="AK868" s="8">
        <f ca="1">LOOKUP(AC868,P854:P873,X854:X873)</f>
        <v>0</v>
      </c>
      <c r="AL868" s="8">
        <f ca="1">LOOKUP(AC868,P854:P873,Y854:Y873)</f>
        <v>0</v>
      </c>
    </row>
    <row r="869" spans="5:38" x14ac:dyDescent="0.25">
      <c r="E869" s="81" t="str">
        <f t="shared" si="611"/>
        <v>Real Sociedad</v>
      </c>
      <c r="F869" s="85">
        <f ca="1">SUMIF(INDIRECT(F853),'1-Configuracion'!E869,INDIRECT(G853))+SUMIF(INDIRECT(H853),'1-Configuracion'!E869,INDIRECT(I853))</f>
        <v>0</v>
      </c>
      <c r="G869" s="6">
        <f ca="1">SUMIF(INDIRECT(F853),'1-Configuracion'!E869,INDIRECT(J853))+SUMIF(INDIRECT(H853),'1-Configuracion'!E869,INDIRECT(J853))</f>
        <v>0</v>
      </c>
      <c r="H869" s="6">
        <f t="shared" ca="1" si="612"/>
        <v>0</v>
      </c>
      <c r="I869" s="6">
        <f t="shared" ca="1" si="613"/>
        <v>0</v>
      </c>
      <c r="J869" s="6">
        <f t="shared" ca="1" si="614"/>
        <v>0</v>
      </c>
      <c r="K869" s="6">
        <f ca="1">SUMIF(INDIRECT(F853),'1-Configuracion'!E869,INDIRECT(K853))+SUMIF(INDIRECT(H853),'1-Configuracion'!E869,INDIRECT(L853))</f>
        <v>0</v>
      </c>
      <c r="L869" s="6">
        <f ca="1">SUMIF(INDIRECT(F853),'1-Configuracion'!E869,INDIRECT(L853))+SUMIF(INDIRECT(H853),'1-Configuracion'!E869,INDIRECT(K853))</f>
        <v>0</v>
      </c>
      <c r="M869" s="100">
        <f t="shared" ca="1" si="615"/>
        <v>0</v>
      </c>
      <c r="N869" s="56">
        <f t="shared" ca="1" si="616"/>
        <v>0</v>
      </c>
      <c r="P869" s="81" t="str">
        <f t="shared" si="617"/>
        <v>Real Sociedad</v>
      </c>
      <c r="Q869" s="85">
        <f t="shared" ca="1" si="618"/>
        <v>0</v>
      </c>
      <c r="R869" s="6">
        <f t="shared" ca="1" si="603"/>
        <v>0</v>
      </c>
      <c r="S869" s="6">
        <f t="shared" ca="1" si="604"/>
        <v>0</v>
      </c>
      <c r="T869" s="6">
        <f t="shared" ca="1" si="605"/>
        <v>0</v>
      </c>
      <c r="U869" s="6">
        <f t="shared" ca="1" si="606"/>
        <v>0</v>
      </c>
      <c r="V869" s="6">
        <f t="shared" ca="1" si="607"/>
        <v>0</v>
      </c>
      <c r="W869" s="6">
        <f t="shared" ca="1" si="608"/>
        <v>0</v>
      </c>
      <c r="X869" s="8">
        <f t="shared" ca="1" si="609"/>
        <v>0</v>
      </c>
      <c r="Y869" s="8">
        <f t="shared" ca="1" si="610"/>
        <v>0</v>
      </c>
      <c r="Z869" s="61" t="e">
        <f ca="1">MATCH(P869,AC854:AC873,0)</f>
        <v>#N/A</v>
      </c>
      <c r="AB869">
        <v>16</v>
      </c>
      <c r="AC869" s="81" t="str">
        <f ca="1">INDEX(P854:P873,MATCH(LARGE(Y854:Y873,AB869),Y854:Y873,0))</f>
        <v>Atlethic Club</v>
      </c>
      <c r="AD869" s="85">
        <f ca="1">LOOKUP(AC869,P854:P873,Q854:Q873)</f>
        <v>0</v>
      </c>
      <c r="AE869" s="6">
        <f ca="1">LOOKUP(AC869,P854:P873,R854:R873)</f>
        <v>0</v>
      </c>
      <c r="AF869" s="6">
        <f ca="1">LOOKUP(AC869,P854:P873,S854:S873)</f>
        <v>0</v>
      </c>
      <c r="AG869" s="6">
        <f ca="1">LOOKUP(AC869,P854:P873,T854:T873)</f>
        <v>0</v>
      </c>
      <c r="AH869" s="6">
        <f ca="1">LOOKUP(AC869,P854:P873,U854:U873)</f>
        <v>0</v>
      </c>
      <c r="AI869" s="6">
        <f ca="1">LOOKUP(AC869,P854:P873,V854:V873)</f>
        <v>0</v>
      </c>
      <c r="AJ869" s="6">
        <f ca="1">LOOKUP(AC869,P854:P873,W854:W873)</f>
        <v>0</v>
      </c>
      <c r="AK869" s="8">
        <f ca="1">LOOKUP(AC869,P854:P873,X854:X873)</f>
        <v>0</v>
      </c>
      <c r="AL869" s="8">
        <f ca="1">LOOKUP(AC869,P854:P873,Y854:Y873)</f>
        <v>0</v>
      </c>
    </row>
    <row r="870" spans="5:38" x14ac:dyDescent="0.25">
      <c r="E870" s="81" t="str">
        <f t="shared" si="611"/>
        <v>Real Valladolid</v>
      </c>
      <c r="F870" s="85">
        <f ca="1">SUMIF(INDIRECT(F853),'1-Configuracion'!E870,INDIRECT(G853))+SUMIF(INDIRECT(H853),'1-Configuracion'!E870,INDIRECT(I853))</f>
        <v>0</v>
      </c>
      <c r="G870" s="6">
        <f ca="1">SUMIF(INDIRECT(F853),'1-Configuracion'!E870,INDIRECT(J853))+SUMIF(INDIRECT(H853),'1-Configuracion'!E870,INDIRECT(J853))</f>
        <v>0</v>
      </c>
      <c r="H870" s="6">
        <f t="shared" ca="1" si="612"/>
        <v>0</v>
      </c>
      <c r="I870" s="6">
        <f t="shared" ca="1" si="613"/>
        <v>0</v>
      </c>
      <c r="J870" s="6">
        <f t="shared" ca="1" si="614"/>
        <v>0</v>
      </c>
      <c r="K870" s="6">
        <f ca="1">SUMIF(INDIRECT(F853),'1-Configuracion'!E870,INDIRECT(K853))+SUMIF(INDIRECT(H853),'1-Configuracion'!E870,INDIRECT(L853))</f>
        <v>0</v>
      </c>
      <c r="L870" s="6">
        <f ca="1">SUMIF(INDIRECT(F853),'1-Configuracion'!E870,INDIRECT(L853))+SUMIF(INDIRECT(H853),'1-Configuracion'!E870,INDIRECT(K853))</f>
        <v>0</v>
      </c>
      <c r="M870" s="100">
        <f t="shared" ca="1" si="615"/>
        <v>0</v>
      </c>
      <c r="N870" s="56">
        <f t="shared" ca="1" si="616"/>
        <v>0</v>
      </c>
      <c r="P870" s="81" t="str">
        <f t="shared" si="617"/>
        <v>Real Valladolid</v>
      </c>
      <c r="Q870" s="85">
        <f t="shared" ca="1" si="618"/>
        <v>0</v>
      </c>
      <c r="R870" s="6">
        <f t="shared" ca="1" si="603"/>
        <v>0</v>
      </c>
      <c r="S870" s="6">
        <f t="shared" ca="1" si="604"/>
        <v>0</v>
      </c>
      <c r="T870" s="6">
        <f t="shared" ca="1" si="605"/>
        <v>0</v>
      </c>
      <c r="U870" s="6">
        <f t="shared" ca="1" si="606"/>
        <v>0</v>
      </c>
      <c r="V870" s="6">
        <f t="shared" ca="1" si="607"/>
        <v>0</v>
      </c>
      <c r="W870" s="6">
        <f t="shared" ca="1" si="608"/>
        <v>0</v>
      </c>
      <c r="X870" s="8">
        <f t="shared" ca="1" si="609"/>
        <v>0</v>
      </c>
      <c r="Y870" s="8">
        <f t="shared" ca="1" si="610"/>
        <v>0</v>
      </c>
      <c r="Z870" s="61" t="e">
        <f ca="1">MATCH(P870,AC854:AC873,0)</f>
        <v>#N/A</v>
      </c>
      <c r="AB870">
        <v>17</v>
      </c>
      <c r="AC870" s="81" t="str">
        <f ca="1">INDEX(P854:P873,MATCH(LARGE(Y854:Y873,AB870),Y854:Y873,0))</f>
        <v>Atlethic Club</v>
      </c>
      <c r="AD870" s="85">
        <f ca="1">LOOKUP(AC870,P854:P873,Q854:Q873)</f>
        <v>0</v>
      </c>
      <c r="AE870" s="6">
        <f ca="1">LOOKUP(AC870,P854:P873,R854:R873)</f>
        <v>0</v>
      </c>
      <c r="AF870" s="6">
        <f ca="1">LOOKUP(AC870,P854:P873,S854:S873)</f>
        <v>0</v>
      </c>
      <c r="AG870" s="6">
        <f ca="1">LOOKUP(AC870,P854:P873,T854:T873)</f>
        <v>0</v>
      </c>
      <c r="AH870" s="6">
        <f ca="1">LOOKUP(AC870,P854:P873,U854:U873)</f>
        <v>0</v>
      </c>
      <c r="AI870" s="6">
        <f ca="1">LOOKUP(AC870,P854:P873,V854:V873)</f>
        <v>0</v>
      </c>
      <c r="AJ870" s="6">
        <f ca="1">LOOKUP(AC870,P854:P873,W854:W873)</f>
        <v>0</v>
      </c>
      <c r="AK870" s="8">
        <f ca="1">LOOKUP(AC870,P854:P873,X854:X873)</f>
        <v>0</v>
      </c>
      <c r="AL870" s="8">
        <f ca="1">LOOKUP(AC870,P854:P873,Y854:Y873)</f>
        <v>0</v>
      </c>
    </row>
    <row r="871" spans="5:38" x14ac:dyDescent="0.25">
      <c r="E871" s="81" t="str">
        <f t="shared" si="611"/>
        <v>Real Zaragoza</v>
      </c>
      <c r="F871" s="85">
        <f ca="1">SUMIF(INDIRECT(F853),'1-Configuracion'!E871,INDIRECT(G853))+SUMIF(INDIRECT(H853),'1-Configuracion'!E871,INDIRECT(I853))</f>
        <v>0</v>
      </c>
      <c r="G871" s="6">
        <f ca="1">SUMIF(INDIRECT(F853),'1-Configuracion'!E871,INDIRECT(J853))+SUMIF(INDIRECT(H853),'1-Configuracion'!E871,INDIRECT(J853))</f>
        <v>0</v>
      </c>
      <c r="H871" s="6">
        <f t="shared" ca="1" si="612"/>
        <v>0</v>
      </c>
      <c r="I871" s="6">
        <f t="shared" ca="1" si="613"/>
        <v>0</v>
      </c>
      <c r="J871" s="6">
        <f t="shared" ca="1" si="614"/>
        <v>0</v>
      </c>
      <c r="K871" s="6">
        <f ca="1">SUMIF(INDIRECT(F853),'1-Configuracion'!E871,INDIRECT(K853))+SUMIF(INDIRECT(H853),'1-Configuracion'!E871,INDIRECT(L853))</f>
        <v>0</v>
      </c>
      <c r="L871" s="6">
        <f ca="1">SUMIF(INDIRECT(F853),'1-Configuracion'!E871,INDIRECT(L853))+SUMIF(INDIRECT(H853),'1-Configuracion'!E871,INDIRECT(K853))</f>
        <v>0</v>
      </c>
      <c r="M871" s="100">
        <f t="shared" ca="1" si="615"/>
        <v>0</v>
      </c>
      <c r="N871" s="56">
        <f t="shared" ca="1" si="616"/>
        <v>0</v>
      </c>
      <c r="P871" s="81" t="str">
        <f t="shared" si="617"/>
        <v>Real Zaragoza</v>
      </c>
      <c r="Q871" s="85">
        <f t="shared" ca="1" si="618"/>
        <v>0</v>
      </c>
      <c r="R871" s="6">
        <f t="shared" ca="1" si="603"/>
        <v>0</v>
      </c>
      <c r="S871" s="6">
        <f t="shared" ca="1" si="604"/>
        <v>0</v>
      </c>
      <c r="T871" s="6">
        <f t="shared" ca="1" si="605"/>
        <v>0</v>
      </c>
      <c r="U871" s="6">
        <f t="shared" ca="1" si="606"/>
        <v>0</v>
      </c>
      <c r="V871" s="6">
        <f t="shared" ca="1" si="607"/>
        <v>0</v>
      </c>
      <c r="W871" s="6">
        <f t="shared" ca="1" si="608"/>
        <v>0</v>
      </c>
      <c r="X871" s="8">
        <f t="shared" ca="1" si="609"/>
        <v>0</v>
      </c>
      <c r="Y871" s="8">
        <f t="shared" ca="1" si="610"/>
        <v>0</v>
      </c>
      <c r="Z871" s="61" t="e">
        <f ca="1">MATCH(P871,AC854:AC873,0)</f>
        <v>#N/A</v>
      </c>
      <c r="AB871">
        <v>18</v>
      </c>
      <c r="AC871" s="81" t="str">
        <f ca="1">INDEX(P854:P873,MATCH(LARGE(Y854:Y873,AB871),Y854:Y873,0))</f>
        <v>Atlethic Club</v>
      </c>
      <c r="AD871" s="85">
        <f ca="1">LOOKUP(AC871,P854:P873,Q854:Q873)</f>
        <v>0</v>
      </c>
      <c r="AE871" s="6">
        <f ca="1">LOOKUP(AC871,P854:P873,R854:R873)</f>
        <v>0</v>
      </c>
      <c r="AF871" s="6">
        <f ca="1">LOOKUP(AC871,P854:P873,S854:S873)</f>
        <v>0</v>
      </c>
      <c r="AG871" s="6">
        <f ca="1">LOOKUP(AC871,P854:P873,T854:T873)</f>
        <v>0</v>
      </c>
      <c r="AH871" s="6">
        <f ca="1">LOOKUP(AC871,P854:P873,U854:U873)</f>
        <v>0</v>
      </c>
      <c r="AI871" s="6">
        <f ca="1">LOOKUP(AC871,P854:P873,V854:V873)</f>
        <v>0</v>
      </c>
      <c r="AJ871" s="6">
        <f ca="1">LOOKUP(AC871,P854:P873,W854:W873)</f>
        <v>0</v>
      </c>
      <c r="AK871" s="8">
        <f ca="1">LOOKUP(AC871,P854:P873,X854:X873)</f>
        <v>0</v>
      </c>
      <c r="AL871" s="8">
        <f ca="1">LOOKUP(AC871,P854:P873,Y854:Y873)</f>
        <v>0</v>
      </c>
    </row>
    <row r="872" spans="5:38" x14ac:dyDescent="0.25">
      <c r="E872" s="81" t="str">
        <f t="shared" si="611"/>
        <v>Sevilla F.C.</v>
      </c>
      <c r="F872" s="85">
        <f ca="1">SUMIF(INDIRECT(F853),'1-Configuracion'!E872,INDIRECT(G853))+SUMIF(INDIRECT(H853),'1-Configuracion'!E872,INDIRECT(I853))</f>
        <v>0</v>
      </c>
      <c r="G872" s="6">
        <f ca="1">SUMIF(INDIRECT(F853),'1-Configuracion'!E872,INDIRECT(J853))+SUMIF(INDIRECT(H853),'1-Configuracion'!E872,INDIRECT(J853))</f>
        <v>0</v>
      </c>
      <c r="H872" s="6">
        <f t="shared" ca="1" si="612"/>
        <v>0</v>
      </c>
      <c r="I872" s="6">
        <f t="shared" ca="1" si="613"/>
        <v>0</v>
      </c>
      <c r="J872" s="6">
        <f t="shared" ca="1" si="614"/>
        <v>0</v>
      </c>
      <c r="K872" s="6">
        <f ca="1">SUMIF(INDIRECT(F853),'1-Configuracion'!E872,INDIRECT(K853))+SUMIF(INDIRECT(H853),'1-Configuracion'!E872,INDIRECT(L853))</f>
        <v>0</v>
      </c>
      <c r="L872" s="6">
        <f ca="1">SUMIF(INDIRECT(F853),'1-Configuracion'!E872,INDIRECT(L853))+SUMIF(INDIRECT(H853),'1-Configuracion'!E872,INDIRECT(K853))</f>
        <v>0</v>
      </c>
      <c r="M872" s="100">
        <f t="shared" ca="1" si="615"/>
        <v>0</v>
      </c>
      <c r="N872" s="56">
        <f t="shared" ca="1" si="616"/>
        <v>0</v>
      </c>
      <c r="P872" s="81" t="str">
        <f t="shared" si="617"/>
        <v>Sevilla F.C.</v>
      </c>
      <c r="Q872" s="85">
        <f t="shared" ca="1" si="618"/>
        <v>0</v>
      </c>
      <c r="R872" s="6">
        <f t="shared" ca="1" si="603"/>
        <v>0</v>
      </c>
      <c r="S872" s="6">
        <f t="shared" ca="1" si="604"/>
        <v>0</v>
      </c>
      <c r="T872" s="6">
        <f t="shared" ca="1" si="605"/>
        <v>0</v>
      </c>
      <c r="U872" s="6">
        <f t="shared" ca="1" si="606"/>
        <v>0</v>
      </c>
      <c r="V872" s="6">
        <f t="shared" ca="1" si="607"/>
        <v>0</v>
      </c>
      <c r="W872" s="6">
        <f t="shared" ca="1" si="608"/>
        <v>0</v>
      </c>
      <c r="X872" s="8">
        <f t="shared" ca="1" si="609"/>
        <v>0</v>
      </c>
      <c r="Y872" s="8">
        <f t="shared" ca="1" si="610"/>
        <v>0</v>
      </c>
      <c r="Z872" s="61" t="e">
        <f ca="1">MATCH(P872,AC854:AC873,0)</f>
        <v>#N/A</v>
      </c>
      <c r="AB872">
        <v>19</v>
      </c>
      <c r="AC872" s="81" t="str">
        <f ca="1">INDEX(P854:P873,MATCH(LARGE(Y854:Y873,AB872),Y854:Y873,0))</f>
        <v>Atlethic Club</v>
      </c>
      <c r="AD872" s="85">
        <f ca="1">LOOKUP(AC872,P854:P873,Q854:Q873)</f>
        <v>0</v>
      </c>
      <c r="AE872" s="6">
        <f ca="1">LOOKUP(AC872,P854:P873,R854:R873)</f>
        <v>0</v>
      </c>
      <c r="AF872" s="6">
        <f ca="1">LOOKUP(AC872,P854:P873,S854:S873)</f>
        <v>0</v>
      </c>
      <c r="AG872" s="6">
        <f ca="1">LOOKUP(AC872,P854:P873,T854:T873)</f>
        <v>0</v>
      </c>
      <c r="AH872" s="6">
        <f ca="1">LOOKUP(AC872,P854:P873,U854:U873)</f>
        <v>0</v>
      </c>
      <c r="AI872" s="6">
        <f ca="1">LOOKUP(AC872,P854:P873,V854:V873)</f>
        <v>0</v>
      </c>
      <c r="AJ872" s="6">
        <f ca="1">LOOKUP(AC872,P854:P873,W854:W873)</f>
        <v>0</v>
      </c>
      <c r="AK872" s="8">
        <f ca="1">LOOKUP(AC872,P854:P873,X854:X873)</f>
        <v>0</v>
      </c>
      <c r="AL872" s="8">
        <f ca="1">LOOKUP(AC872,P854:P873,Y854:Y873)</f>
        <v>0</v>
      </c>
    </row>
    <row r="873" spans="5:38" ht="15.75" thickBot="1" x14ac:dyDescent="0.3">
      <c r="E873" s="82" t="str">
        <f t="shared" si="611"/>
        <v>Valencia C.F.</v>
      </c>
      <c r="F873" s="86">
        <f ca="1">SUMIF(INDIRECT(F853),'1-Configuracion'!E873,INDIRECT(G853))+SUMIF(INDIRECT(H853),'1-Configuracion'!E873,INDIRECT(I853))</f>
        <v>0</v>
      </c>
      <c r="G873" s="34">
        <f ca="1">SUMIF(INDIRECT(F853),'1-Configuracion'!E873,INDIRECT(J853))+SUMIF(INDIRECT(H853),'1-Configuracion'!E873,INDIRECT(J853))</f>
        <v>0</v>
      </c>
      <c r="H873" s="34">
        <f t="shared" ca="1" si="612"/>
        <v>0</v>
      </c>
      <c r="I873" s="34">
        <f t="shared" ca="1" si="613"/>
        <v>0</v>
      </c>
      <c r="J873" s="34">
        <f t="shared" ca="1" si="614"/>
        <v>0</v>
      </c>
      <c r="K873" s="34">
        <f ca="1">SUMIF(INDIRECT(F853),'1-Configuracion'!E873,INDIRECT(K853))+SUMIF(INDIRECT(H853),'1-Configuracion'!E873,INDIRECT(L853))</f>
        <v>0</v>
      </c>
      <c r="L873" s="34">
        <f ca="1">SUMIF(INDIRECT(F853),'1-Configuracion'!E873,INDIRECT(L853))+SUMIF(INDIRECT(H853),'1-Configuracion'!E873,INDIRECT(K853))</f>
        <v>0</v>
      </c>
      <c r="M873" s="101">
        <f t="shared" ca="1" si="615"/>
        <v>0</v>
      </c>
      <c r="N873" s="57">
        <f t="shared" ca="1" si="616"/>
        <v>0</v>
      </c>
      <c r="P873" s="82" t="str">
        <f t="shared" si="617"/>
        <v>Valencia C.F.</v>
      </c>
      <c r="Q873" s="86">
        <f t="shared" ca="1" si="618"/>
        <v>0</v>
      </c>
      <c r="R873" s="34">
        <f t="shared" ca="1" si="603"/>
        <v>0</v>
      </c>
      <c r="S873" s="34">
        <f t="shared" ca="1" si="604"/>
        <v>0</v>
      </c>
      <c r="T873" s="34">
        <f t="shared" ca="1" si="605"/>
        <v>0</v>
      </c>
      <c r="U873" s="34">
        <f t="shared" ca="1" si="606"/>
        <v>0</v>
      </c>
      <c r="V873" s="34">
        <f t="shared" ca="1" si="607"/>
        <v>0</v>
      </c>
      <c r="W873" s="34">
        <f t="shared" ca="1" si="608"/>
        <v>0</v>
      </c>
      <c r="X873" s="37">
        <f t="shared" ca="1" si="609"/>
        <v>0</v>
      </c>
      <c r="Y873" s="37">
        <f t="shared" ca="1" si="610"/>
        <v>0</v>
      </c>
      <c r="Z873" s="61" t="e">
        <f ca="1">MATCH(P873,AC854:AC873,0)</f>
        <v>#N/A</v>
      </c>
      <c r="AB873">
        <v>20</v>
      </c>
      <c r="AC873" s="82" t="str">
        <f ca="1">INDEX(P854:P873,MATCH(LARGE(Y854:Y873,AB873),Y854:Y873,0))</f>
        <v>Atlethic Club</v>
      </c>
      <c r="AD873" s="86">
        <f ca="1">LOOKUP(AC873,P854:P873,Q854:Q873)</f>
        <v>0</v>
      </c>
      <c r="AE873" s="34">
        <f ca="1">LOOKUP(AC873,P854:P873,R854:R873)</f>
        <v>0</v>
      </c>
      <c r="AF873" s="34">
        <f ca="1">LOOKUP(AC873,P854:P873,S854:S873)</f>
        <v>0</v>
      </c>
      <c r="AG873" s="34">
        <f ca="1">LOOKUP(AC873,P854:P873,T854:T873)</f>
        <v>0</v>
      </c>
      <c r="AH873" s="34">
        <f ca="1">LOOKUP(AC873,P854:P873,U854:U873)</f>
        <v>0</v>
      </c>
      <c r="AI873" s="34">
        <f ca="1">LOOKUP(AC873,P854:P873,V854:V873)</f>
        <v>0</v>
      </c>
      <c r="AJ873" s="34">
        <f ca="1">LOOKUP(AC873,P854:P873,W854:W873)</f>
        <v>0</v>
      </c>
      <c r="AK873" s="37">
        <f ca="1">LOOKUP(AC873,P854:P873,X854:X873)</f>
        <v>0</v>
      </c>
      <c r="AL873" s="37">
        <f ca="1">LOOKUP(AC873,P854:P873,Y854:Y873)</f>
        <v>0</v>
      </c>
    </row>
    <row r="874" spans="5:38" x14ac:dyDescent="0.25">
      <c r="P874">
        <f ca="1">SUM(Q854:Q873)/20</f>
        <v>0</v>
      </c>
      <c r="Q874" s="121">
        <f ca="1">ROUND(P874,0)</f>
        <v>0</v>
      </c>
    </row>
    <row r="875" spans="5:38" x14ac:dyDescent="0.25">
      <c r="E875" s="228"/>
      <c r="AB875" s="109"/>
      <c r="AC875" s="109"/>
      <c r="AD875" s="110"/>
      <c r="AE875" s="110"/>
      <c r="AF875" s="110"/>
      <c r="AG875" s="110"/>
      <c r="AH875" s="110"/>
      <c r="AI875" s="110"/>
      <c r="AJ875" s="110"/>
      <c r="AK875" s="90"/>
    </row>
    <row r="876" spans="5:38" x14ac:dyDescent="0.25">
      <c r="E876" s="228"/>
      <c r="AB876" s="111"/>
      <c r="AC876" s="111"/>
      <c r="AD876" s="111"/>
      <c r="AE876" s="91"/>
      <c r="AF876" s="91"/>
      <c r="AG876" s="91"/>
      <c r="AH876" s="91"/>
      <c r="AI876" s="91"/>
      <c r="AJ876" s="91"/>
      <c r="AK876" s="91"/>
    </row>
    <row r="877" spans="5:38" x14ac:dyDescent="0.25">
      <c r="E877" s="228"/>
      <c r="AB877" s="111"/>
      <c r="AC877" s="111"/>
      <c r="AD877" s="111"/>
      <c r="AE877" s="91"/>
      <c r="AF877" s="91"/>
      <c r="AG877" s="91"/>
      <c r="AH877" s="91"/>
      <c r="AI877" s="91"/>
      <c r="AJ877" s="91"/>
      <c r="AK877" s="91"/>
    </row>
    <row r="878" spans="5:38" x14ac:dyDescent="0.25">
      <c r="E878" s="228"/>
      <c r="AB878" s="111"/>
      <c r="AC878" s="111"/>
      <c r="AD878" s="111"/>
      <c r="AE878" s="91"/>
      <c r="AF878" s="91"/>
      <c r="AG878" s="91"/>
      <c r="AH878" s="91"/>
      <c r="AI878" s="91"/>
      <c r="AJ878" s="91"/>
      <c r="AK878" s="91"/>
    </row>
    <row r="879" spans="5:38" x14ac:dyDescent="0.25">
      <c r="E879" s="228"/>
      <c r="AB879" s="111"/>
      <c r="AC879" s="111"/>
      <c r="AD879" s="111"/>
      <c r="AE879" s="91"/>
      <c r="AF879" s="91"/>
      <c r="AG879" s="91"/>
      <c r="AH879" s="91"/>
      <c r="AI879" s="91"/>
      <c r="AJ879" s="91"/>
      <c r="AK879" s="91"/>
    </row>
    <row r="880" spans="5:38" x14ac:dyDescent="0.25">
      <c r="E880" s="228"/>
      <c r="AB880" s="111"/>
      <c r="AC880" s="111"/>
      <c r="AD880" s="111"/>
      <c r="AE880" s="91"/>
      <c r="AF880" s="91"/>
      <c r="AG880" s="91"/>
      <c r="AH880" s="91"/>
      <c r="AI880" s="91"/>
      <c r="AJ880" s="91"/>
      <c r="AK880" s="91"/>
    </row>
    <row r="881" spans="5:37" x14ac:dyDescent="0.25">
      <c r="E881" s="228"/>
      <c r="AB881" s="111"/>
      <c r="AC881" s="111"/>
      <c r="AD881" s="111"/>
      <c r="AE881" s="91"/>
      <c r="AF881" s="91"/>
      <c r="AG881" s="91"/>
      <c r="AH881" s="91"/>
      <c r="AI881" s="91"/>
      <c r="AJ881" s="91"/>
      <c r="AK881" s="91"/>
    </row>
    <row r="882" spans="5:37" x14ac:dyDescent="0.25">
      <c r="E882" s="228"/>
      <c r="AB882" s="111"/>
      <c r="AC882" s="111"/>
      <c r="AD882" s="111"/>
      <c r="AE882" s="91"/>
      <c r="AF882" s="91"/>
      <c r="AG882" s="91"/>
      <c r="AH882" s="91"/>
      <c r="AI882" s="91"/>
      <c r="AJ882" s="91"/>
      <c r="AK882" s="91"/>
    </row>
    <row r="883" spans="5:37" x14ac:dyDescent="0.25">
      <c r="E883" s="228"/>
      <c r="AB883" s="111"/>
      <c r="AC883" s="111"/>
      <c r="AD883" s="111"/>
      <c r="AE883" s="91"/>
      <c r="AF883" s="91"/>
      <c r="AG883" s="91"/>
      <c r="AH883" s="91"/>
      <c r="AI883" s="91"/>
      <c r="AJ883" s="91"/>
      <c r="AK883" s="91"/>
    </row>
    <row r="884" spans="5:37" x14ac:dyDescent="0.25">
      <c r="E884" s="228"/>
      <c r="AB884" s="111"/>
      <c r="AC884" s="111"/>
      <c r="AD884" s="111"/>
      <c r="AE884" s="91"/>
      <c r="AF884" s="91"/>
      <c r="AG884" s="91"/>
      <c r="AH884" s="91"/>
      <c r="AI884" s="91"/>
      <c r="AJ884" s="91"/>
      <c r="AK884" s="91"/>
    </row>
    <row r="885" spans="5:37" x14ac:dyDescent="0.25">
      <c r="E885" s="228"/>
      <c r="AB885" s="111"/>
      <c r="AC885" s="111"/>
      <c r="AD885" s="111"/>
      <c r="AE885" s="91"/>
      <c r="AF885" s="91"/>
      <c r="AG885" s="91"/>
      <c r="AH885" s="91"/>
      <c r="AI885" s="91"/>
      <c r="AJ885" s="91"/>
      <c r="AK885" s="91"/>
    </row>
    <row r="886" spans="5:37" x14ac:dyDescent="0.25">
      <c r="E886" s="228"/>
      <c r="AB886" s="111"/>
      <c r="AC886" s="111"/>
      <c r="AD886" s="111"/>
      <c r="AE886" s="91"/>
      <c r="AF886" s="91"/>
      <c r="AG886" s="91"/>
      <c r="AH886" s="91"/>
      <c r="AI886" s="91"/>
      <c r="AJ886" s="91"/>
      <c r="AK886" s="91"/>
    </row>
    <row r="887" spans="5:37" x14ac:dyDescent="0.25">
      <c r="E887" s="228"/>
      <c r="AB887" s="111"/>
      <c r="AC887" s="111"/>
      <c r="AD887" s="111"/>
      <c r="AE887" s="91"/>
      <c r="AF887" s="91"/>
      <c r="AG887" s="91"/>
      <c r="AH887" s="91"/>
      <c r="AI887" s="91"/>
      <c r="AJ887" s="91"/>
      <c r="AK887" s="91"/>
    </row>
    <row r="888" spans="5:37" x14ac:dyDescent="0.25">
      <c r="E888" s="228"/>
      <c r="AB888" s="111"/>
      <c r="AC888" s="111"/>
      <c r="AD888" s="111"/>
      <c r="AE888" s="91"/>
      <c r="AF888" s="91"/>
      <c r="AG888" s="91"/>
      <c r="AH888" s="91"/>
      <c r="AI888" s="91"/>
      <c r="AJ888" s="91"/>
      <c r="AK888" s="91"/>
    </row>
    <row r="889" spans="5:37" x14ac:dyDescent="0.25">
      <c r="AB889" s="111"/>
      <c r="AC889" s="111"/>
      <c r="AD889" s="111"/>
      <c r="AE889" s="91"/>
      <c r="AF889" s="91"/>
      <c r="AG889" s="91"/>
      <c r="AH889" s="91"/>
      <c r="AI889" s="91"/>
      <c r="AJ889" s="91"/>
      <c r="AK889" s="91"/>
    </row>
    <row r="890" spans="5:37" x14ac:dyDescent="0.25">
      <c r="AB890" s="111"/>
      <c r="AC890" s="111"/>
      <c r="AD890" s="111"/>
      <c r="AE890" s="91"/>
      <c r="AF890" s="91"/>
      <c r="AG890" s="91"/>
      <c r="AH890" s="91"/>
      <c r="AI890" s="91"/>
      <c r="AJ890" s="91"/>
      <c r="AK890" s="91"/>
    </row>
    <row r="891" spans="5:37" x14ac:dyDescent="0.25">
      <c r="AB891" s="111"/>
      <c r="AC891" s="111"/>
      <c r="AD891" s="111"/>
      <c r="AE891" s="91"/>
      <c r="AF891" s="91"/>
      <c r="AG891" s="91"/>
      <c r="AH891" s="91"/>
      <c r="AI891" s="91"/>
      <c r="AJ891" s="91"/>
      <c r="AK891" s="91"/>
    </row>
    <row r="892" spans="5:37" x14ac:dyDescent="0.25">
      <c r="AB892" s="111"/>
      <c r="AC892" s="111"/>
      <c r="AD892" s="111"/>
      <c r="AE892" s="91"/>
      <c r="AF892" s="91"/>
      <c r="AG892" s="91"/>
      <c r="AH892" s="91"/>
      <c r="AI892" s="91"/>
      <c r="AJ892" s="91"/>
      <c r="AK892" s="91"/>
    </row>
    <row r="893" spans="5:37" x14ac:dyDescent="0.25">
      <c r="AB893" s="111"/>
      <c r="AC893" s="111"/>
      <c r="AD893" s="111"/>
      <c r="AE893" s="91"/>
      <c r="AF893" s="91"/>
      <c r="AG893" s="91"/>
      <c r="AH893" s="91"/>
      <c r="AI893" s="91"/>
      <c r="AJ893" s="91"/>
      <c r="AK893" s="91"/>
    </row>
    <row r="894" spans="5:37" x14ac:dyDescent="0.25">
      <c r="AB894" s="111"/>
      <c r="AC894" s="111"/>
      <c r="AD894" s="111"/>
      <c r="AE894" s="91"/>
      <c r="AF894" s="91"/>
      <c r="AG894" s="91"/>
      <c r="AH894" s="91"/>
      <c r="AI894" s="91"/>
      <c r="AJ894" s="91"/>
      <c r="AK894" s="91"/>
    </row>
    <row r="895" spans="5:37" x14ac:dyDescent="0.25">
      <c r="AB895" s="111"/>
      <c r="AC895" s="111"/>
      <c r="AD895" s="111"/>
      <c r="AE895" s="91"/>
      <c r="AF895" s="91"/>
      <c r="AG895" s="91"/>
      <c r="AH895" s="91"/>
      <c r="AI895" s="91"/>
      <c r="AJ895" s="91"/>
      <c r="AK895" s="91"/>
    </row>
  </sheetData>
  <sortState ref="B25:C43">
    <sortCondition ref="B24"/>
  </sortState>
  <mergeCells count="4">
    <mergeCell ref="B23:C23"/>
    <mergeCell ref="B1:C1"/>
    <mergeCell ref="E875:E881"/>
    <mergeCell ref="E882:E888"/>
  </mergeCells>
  <dataValidations count="1">
    <dataValidation type="list" allowBlank="1" showInputMessage="1" showErrorMessage="1" sqref="C2:C21">
      <formula1>equipos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Y61"/>
  <sheetViews>
    <sheetView workbookViewId="0">
      <selection activeCell="B40" sqref="B40"/>
    </sheetView>
  </sheetViews>
  <sheetFormatPr baseColWidth="10" defaultColWidth="20.42578125" defaultRowHeight="15" x14ac:dyDescent="0.25"/>
  <cols>
    <col min="1" max="1" width="5.140625" customWidth="1"/>
    <col min="2" max="2" width="6.28515625" customWidth="1"/>
    <col min="10" max="10" width="8.42578125" customWidth="1"/>
    <col min="11" max="18" width="4.28515625" customWidth="1"/>
    <col min="19" max="26" width="4.85546875" customWidth="1"/>
  </cols>
  <sheetData>
    <row r="1" spans="1:25" x14ac:dyDescent="0.25">
      <c r="A1" s="103">
        <v>5</v>
      </c>
      <c r="B1" s="103" t="s">
        <v>137</v>
      </c>
      <c r="C1" s="92" t="str">
        <f t="shared" ref="C1:C38" si="0">"'1-Jornadas'!" &amp; K1 &amp; $A1 &amp; ":" &amp; K1 &amp; $A1+9</f>
        <v>'1-Jornadas'!P5:P14</v>
      </c>
      <c r="D1" s="92" t="str">
        <f t="shared" ref="D1:I1" si="1">"'1-Jornadas'!" &amp; L1 &amp; $A1 &amp; ":" &amp; L1 &amp; $A1+9</f>
        <v>'1-Jornadas'!N5:N14</v>
      </c>
      <c r="E1" s="92" t="str">
        <f t="shared" si="1"/>
        <v>'1-Jornadas'!S5:S14</v>
      </c>
      <c r="F1" s="92" t="str">
        <f t="shared" si="1"/>
        <v>'1-Jornadas'!U5:U14</v>
      </c>
      <c r="G1" s="92" t="str">
        <f t="shared" si="1"/>
        <v>'1-Jornadas'!M5:M14</v>
      </c>
      <c r="H1" s="92" t="str">
        <f t="shared" si="1"/>
        <v>'1-Jornadas'!Q5:Q14</v>
      </c>
      <c r="I1" s="92" t="str">
        <f t="shared" si="1"/>
        <v>'1-Jornadas'!R5:R14</v>
      </c>
      <c r="K1" t="str">
        <f t="shared" ref="K1:K38" si="2">B1</f>
        <v>P</v>
      </c>
      <c r="L1" t="str">
        <f t="shared" ref="L1:L38" si="3">INDEX(T$1:T$5,MATCH($K1,$S$1:$S$5,0))</f>
        <v>N</v>
      </c>
      <c r="M1" t="str">
        <f t="shared" ref="M1:Q1" si="4">INDEX(U$1:U$5,MATCH($K1,$S$1:$S$5,0))</f>
        <v>S</v>
      </c>
      <c r="N1" t="str">
        <f t="shared" si="4"/>
        <v>U</v>
      </c>
      <c r="O1" t="str">
        <f t="shared" si="4"/>
        <v>M</v>
      </c>
      <c r="P1" t="str">
        <f t="shared" si="4"/>
        <v>Q</v>
      </c>
      <c r="Q1" t="str">
        <f t="shared" si="4"/>
        <v>R</v>
      </c>
      <c r="S1" t="s">
        <v>137</v>
      </c>
      <c r="T1" t="s">
        <v>138</v>
      </c>
      <c r="U1" t="s">
        <v>139</v>
      </c>
      <c r="V1" t="s">
        <v>140</v>
      </c>
      <c r="W1" t="s">
        <v>141</v>
      </c>
      <c r="X1" t="s">
        <v>142</v>
      </c>
      <c r="Y1" t="s">
        <v>143</v>
      </c>
    </row>
    <row r="2" spans="1:25" x14ac:dyDescent="0.3">
      <c r="A2" s="103">
        <v>17</v>
      </c>
      <c r="B2" s="103" t="s">
        <v>137</v>
      </c>
      <c r="C2" s="92" t="str">
        <f t="shared" si="0"/>
        <v>'1-Jornadas'!P17:P26</v>
      </c>
      <c r="D2" s="92" t="str">
        <f t="shared" ref="D2:I5" si="5">"'1-Jornadas'!" &amp; L2 &amp; $A2 &amp; ":" &amp; L2 &amp; $A2+9</f>
        <v>'1-Jornadas'!N17:N26</v>
      </c>
      <c r="E2" s="92" t="str">
        <f t="shared" si="5"/>
        <v>'1-Jornadas'!S17:S26</v>
      </c>
      <c r="F2" s="92" t="str">
        <f t="shared" si="5"/>
        <v>'1-Jornadas'!U17:U26</v>
      </c>
      <c r="G2" s="92" t="str">
        <f t="shared" si="5"/>
        <v>'1-Jornadas'!M17:M26</v>
      </c>
      <c r="H2" s="92" t="str">
        <f t="shared" si="5"/>
        <v>'1-Jornadas'!Q17:Q26</v>
      </c>
      <c r="I2" s="92" t="str">
        <f t="shared" si="5"/>
        <v>'1-Jornadas'!R17:R26</v>
      </c>
      <c r="K2" t="str">
        <f t="shared" si="2"/>
        <v>P</v>
      </c>
      <c r="L2" t="str">
        <f t="shared" si="3"/>
        <v>N</v>
      </c>
      <c r="M2" t="str">
        <f t="shared" ref="M2:Q5" si="6">INDEX(U$1:U$5,MATCH($K2,$S$1:$S$5,0))</f>
        <v>S</v>
      </c>
      <c r="N2" t="str">
        <f t="shared" si="6"/>
        <v>U</v>
      </c>
      <c r="O2" t="str">
        <f t="shared" si="6"/>
        <v>M</v>
      </c>
      <c r="P2" t="str">
        <f t="shared" si="6"/>
        <v>Q</v>
      </c>
      <c r="Q2" t="str">
        <f t="shared" si="6"/>
        <v>R</v>
      </c>
      <c r="S2" t="s">
        <v>144</v>
      </c>
      <c r="T2" t="s">
        <v>145</v>
      </c>
      <c r="U2" t="s">
        <v>146</v>
      </c>
      <c r="V2" t="s">
        <v>147</v>
      </c>
      <c r="W2" t="s">
        <v>148</v>
      </c>
      <c r="X2" t="s">
        <v>149</v>
      </c>
      <c r="Y2" t="s">
        <v>150</v>
      </c>
    </row>
    <row r="3" spans="1:25" x14ac:dyDescent="0.3">
      <c r="A3" s="103">
        <v>29</v>
      </c>
      <c r="B3" s="103" t="s">
        <v>137</v>
      </c>
      <c r="C3" s="92" t="str">
        <f t="shared" si="0"/>
        <v>'1-Jornadas'!P29:P38</v>
      </c>
      <c r="D3" s="92" t="str">
        <f t="shared" si="5"/>
        <v>'1-Jornadas'!N29:N38</v>
      </c>
      <c r="E3" s="92" t="str">
        <f t="shared" si="5"/>
        <v>'1-Jornadas'!S29:S38</v>
      </c>
      <c r="F3" s="92" t="str">
        <f t="shared" si="5"/>
        <v>'1-Jornadas'!U29:U38</v>
      </c>
      <c r="G3" s="92" t="str">
        <f t="shared" si="5"/>
        <v>'1-Jornadas'!M29:M38</v>
      </c>
      <c r="H3" s="92" t="str">
        <f t="shared" si="5"/>
        <v>'1-Jornadas'!Q29:Q38</v>
      </c>
      <c r="I3" s="92" t="str">
        <f t="shared" si="5"/>
        <v>'1-Jornadas'!R29:R38</v>
      </c>
      <c r="K3" t="str">
        <f t="shared" si="2"/>
        <v>P</v>
      </c>
      <c r="L3" t="str">
        <f t="shared" si="3"/>
        <v>N</v>
      </c>
      <c r="M3" t="str">
        <f t="shared" si="6"/>
        <v>S</v>
      </c>
      <c r="N3" t="str">
        <f t="shared" si="6"/>
        <v>U</v>
      </c>
      <c r="O3" t="str">
        <f t="shared" si="6"/>
        <v>M</v>
      </c>
      <c r="P3" t="str">
        <f t="shared" si="6"/>
        <v>Q</v>
      </c>
      <c r="Q3" t="str">
        <f t="shared" si="6"/>
        <v>R</v>
      </c>
      <c r="S3" t="s">
        <v>151</v>
      </c>
      <c r="T3" t="s">
        <v>152</v>
      </c>
      <c r="U3" t="s">
        <v>153</v>
      </c>
      <c r="V3" t="s">
        <v>154</v>
      </c>
      <c r="W3" t="s">
        <v>155</v>
      </c>
      <c r="X3" t="s">
        <v>156</v>
      </c>
      <c r="Y3" t="s">
        <v>157</v>
      </c>
    </row>
    <row r="4" spans="1:25" x14ac:dyDescent="0.3">
      <c r="A4" s="103">
        <v>41</v>
      </c>
      <c r="B4" s="103" t="s">
        <v>137</v>
      </c>
      <c r="C4" s="92" t="str">
        <f t="shared" si="0"/>
        <v>'1-Jornadas'!P41:P50</v>
      </c>
      <c r="D4" s="92" t="str">
        <f t="shared" si="5"/>
        <v>'1-Jornadas'!N41:N50</v>
      </c>
      <c r="E4" s="92" t="str">
        <f t="shared" si="5"/>
        <v>'1-Jornadas'!S41:S50</v>
      </c>
      <c r="F4" s="92" t="str">
        <f t="shared" si="5"/>
        <v>'1-Jornadas'!U41:U50</v>
      </c>
      <c r="G4" s="92" t="str">
        <f t="shared" si="5"/>
        <v>'1-Jornadas'!M41:M50</v>
      </c>
      <c r="H4" s="92" t="str">
        <f t="shared" si="5"/>
        <v>'1-Jornadas'!Q41:Q50</v>
      </c>
      <c r="I4" s="92" t="str">
        <f t="shared" si="5"/>
        <v>'1-Jornadas'!R41:R50</v>
      </c>
      <c r="K4" t="str">
        <f t="shared" si="2"/>
        <v>P</v>
      </c>
      <c r="L4" t="str">
        <f t="shared" si="3"/>
        <v>N</v>
      </c>
      <c r="M4" t="str">
        <f t="shared" si="6"/>
        <v>S</v>
      </c>
      <c r="N4" t="str">
        <f t="shared" si="6"/>
        <v>U</v>
      </c>
      <c r="O4" t="str">
        <f t="shared" si="6"/>
        <v>M</v>
      </c>
      <c r="P4" t="str">
        <f t="shared" si="6"/>
        <v>Q</v>
      </c>
      <c r="Q4" t="str">
        <f t="shared" si="6"/>
        <v>R</v>
      </c>
      <c r="S4" t="s">
        <v>158</v>
      </c>
      <c r="T4" t="s">
        <v>159</v>
      </c>
      <c r="U4" t="s">
        <v>160</v>
      </c>
      <c r="V4" t="s">
        <v>161</v>
      </c>
      <c r="W4" t="s">
        <v>162</v>
      </c>
      <c r="X4" t="s">
        <v>163</v>
      </c>
      <c r="Y4" t="s">
        <v>164</v>
      </c>
    </row>
    <row r="5" spans="1:25" x14ac:dyDescent="0.3">
      <c r="A5" s="103">
        <v>5</v>
      </c>
      <c r="B5" s="103" t="s">
        <v>172</v>
      </c>
      <c r="C5" s="92" t="str">
        <f t="shared" si="0"/>
        <v>'1-Jornadas'!ac5:ac14</v>
      </c>
      <c r="D5" s="92" t="str">
        <f t="shared" si="5"/>
        <v>'1-Jornadas'!AA5:AA14</v>
      </c>
      <c r="E5" s="92" t="str">
        <f t="shared" si="5"/>
        <v>'1-Jornadas'!AF5:AF14</v>
      </c>
      <c r="F5" s="92" t="str">
        <f t="shared" si="5"/>
        <v>'1-Jornadas'!AH5:AH14</v>
      </c>
      <c r="G5" s="92" t="str">
        <f t="shared" si="5"/>
        <v>'1-Jornadas'!Z5:Z14</v>
      </c>
      <c r="H5" s="92" t="str">
        <f t="shared" si="5"/>
        <v>'1-Jornadas'!AD5:AD14</v>
      </c>
      <c r="I5" s="92" t="str">
        <f t="shared" si="5"/>
        <v>'1-Jornadas'!AE5:AE14</v>
      </c>
      <c r="K5" t="str">
        <f t="shared" si="2"/>
        <v>ac</v>
      </c>
      <c r="L5" t="str">
        <f t="shared" si="3"/>
        <v>AA</v>
      </c>
      <c r="M5" t="str">
        <f t="shared" si="6"/>
        <v>AF</v>
      </c>
      <c r="N5" t="str">
        <f t="shared" si="6"/>
        <v>AH</v>
      </c>
      <c r="O5" t="str">
        <f t="shared" si="6"/>
        <v>Z</v>
      </c>
      <c r="P5" t="str">
        <f t="shared" si="6"/>
        <v>AD</v>
      </c>
      <c r="Q5" t="str">
        <f t="shared" si="6"/>
        <v>AE</v>
      </c>
      <c r="S5" t="s">
        <v>165</v>
      </c>
      <c r="T5" t="s">
        <v>166</v>
      </c>
      <c r="U5" t="s">
        <v>167</v>
      </c>
      <c r="V5" t="s">
        <v>168</v>
      </c>
      <c r="W5" t="s">
        <v>169</v>
      </c>
      <c r="X5" t="s">
        <v>170</v>
      </c>
      <c r="Y5" t="s">
        <v>171</v>
      </c>
    </row>
    <row r="6" spans="1:25" x14ac:dyDescent="0.3">
      <c r="A6" s="103">
        <v>17</v>
      </c>
      <c r="B6" s="103" t="s">
        <v>172</v>
      </c>
      <c r="C6" s="92" t="str">
        <f t="shared" si="0"/>
        <v>'1-Jornadas'!ac17:ac26</v>
      </c>
      <c r="D6" s="92" t="str">
        <f t="shared" ref="D6:D38" si="7">"'1-Jornadas'!" &amp; L6 &amp; $A6 &amp; ":" &amp; L6 &amp; $A6+9</f>
        <v>'1-Jornadas'!AA17:AA26</v>
      </c>
      <c r="E6" s="92" t="str">
        <f t="shared" ref="E6:E38" si="8">"'1-Jornadas'!" &amp; M6 &amp; $A6 &amp; ":" &amp; M6 &amp; $A6+9</f>
        <v>'1-Jornadas'!AF17:AF26</v>
      </c>
      <c r="F6" s="92" t="str">
        <f t="shared" ref="F6:F38" si="9">"'1-Jornadas'!" &amp; N6 &amp; $A6 &amp; ":" &amp; N6 &amp; $A6+9</f>
        <v>'1-Jornadas'!AH17:AH26</v>
      </c>
      <c r="G6" s="92" t="str">
        <f t="shared" ref="G6:G38" si="10">"'1-Jornadas'!" &amp; O6 &amp; $A6 &amp; ":" &amp; O6 &amp; $A6+9</f>
        <v>'1-Jornadas'!Z17:Z26</v>
      </c>
      <c r="H6" s="92" t="str">
        <f t="shared" ref="H6:H38" si="11">"'1-Jornadas'!" &amp; P6 &amp; $A6 &amp; ":" &amp; P6 &amp; $A6+9</f>
        <v>'1-Jornadas'!AD17:AD26</v>
      </c>
      <c r="I6" s="92" t="str">
        <f t="shared" ref="I6:I38" si="12">"'1-Jornadas'!" &amp; Q6 &amp; $A6 &amp; ":" &amp; Q6 &amp; $A6+9</f>
        <v>'1-Jornadas'!AE17:AE26</v>
      </c>
      <c r="K6" t="str">
        <f t="shared" si="2"/>
        <v>ac</v>
      </c>
      <c r="L6" t="str">
        <f t="shared" si="3"/>
        <v>AA</v>
      </c>
      <c r="M6" t="str">
        <f t="shared" ref="M6:M38" si="13">INDEX(U$1:U$5,MATCH($K6,$S$1:$S$5,0))</f>
        <v>AF</v>
      </c>
      <c r="N6" t="str">
        <f t="shared" ref="N6:N38" si="14">INDEX(V$1:V$5,MATCH($K6,$S$1:$S$5,0))</f>
        <v>AH</v>
      </c>
      <c r="O6" t="str">
        <f t="shared" ref="O6:O38" si="15">INDEX(W$1:W$5,MATCH($K6,$S$1:$S$5,0))</f>
        <v>Z</v>
      </c>
      <c r="P6" t="str">
        <f t="shared" ref="P6:P38" si="16">INDEX(X$1:X$5,MATCH($K6,$S$1:$S$5,0))</f>
        <v>AD</v>
      </c>
      <c r="Q6" t="str">
        <f t="shared" ref="Q6:Q38" si="17">INDEX(Y$1:Y$5,MATCH($K6,$S$1:$S$5,0))</f>
        <v>AE</v>
      </c>
    </row>
    <row r="7" spans="1:25" x14ac:dyDescent="0.3">
      <c r="A7" s="103">
        <v>29</v>
      </c>
      <c r="B7" s="103" t="s">
        <v>172</v>
      </c>
      <c r="C7" s="92" t="str">
        <f t="shared" si="0"/>
        <v>'1-Jornadas'!ac29:ac38</v>
      </c>
      <c r="D7" s="92" t="str">
        <f t="shared" si="7"/>
        <v>'1-Jornadas'!AA29:AA38</v>
      </c>
      <c r="E7" s="92" t="str">
        <f t="shared" si="8"/>
        <v>'1-Jornadas'!AF29:AF38</v>
      </c>
      <c r="F7" s="92" t="str">
        <f t="shared" si="9"/>
        <v>'1-Jornadas'!AH29:AH38</v>
      </c>
      <c r="G7" s="92" t="str">
        <f t="shared" si="10"/>
        <v>'1-Jornadas'!Z29:Z38</v>
      </c>
      <c r="H7" s="92" t="str">
        <f t="shared" si="11"/>
        <v>'1-Jornadas'!AD29:AD38</v>
      </c>
      <c r="I7" s="92" t="str">
        <f t="shared" si="12"/>
        <v>'1-Jornadas'!AE29:AE38</v>
      </c>
      <c r="K7" t="str">
        <f t="shared" si="2"/>
        <v>ac</v>
      </c>
      <c r="L7" t="str">
        <f t="shared" si="3"/>
        <v>AA</v>
      </c>
      <c r="M7" t="str">
        <f t="shared" si="13"/>
        <v>AF</v>
      </c>
      <c r="N7" t="str">
        <f t="shared" si="14"/>
        <v>AH</v>
      </c>
      <c r="O7" t="str">
        <f t="shared" si="15"/>
        <v>Z</v>
      </c>
      <c r="P7" t="str">
        <f t="shared" si="16"/>
        <v>AD</v>
      </c>
      <c r="Q7" t="str">
        <f t="shared" si="17"/>
        <v>AE</v>
      </c>
    </row>
    <row r="8" spans="1:25" x14ac:dyDescent="0.3">
      <c r="A8" s="103">
        <v>41</v>
      </c>
      <c r="B8" s="103" t="s">
        <v>172</v>
      </c>
      <c r="C8" s="92" t="str">
        <f t="shared" si="0"/>
        <v>'1-Jornadas'!ac41:ac50</v>
      </c>
      <c r="D8" s="92" t="str">
        <f t="shared" si="7"/>
        <v>'1-Jornadas'!AA41:AA50</v>
      </c>
      <c r="E8" s="92" t="str">
        <f t="shared" si="8"/>
        <v>'1-Jornadas'!AF41:AF50</v>
      </c>
      <c r="F8" s="92" t="str">
        <f t="shared" si="9"/>
        <v>'1-Jornadas'!AH41:AH50</v>
      </c>
      <c r="G8" s="92" t="str">
        <f t="shared" si="10"/>
        <v>'1-Jornadas'!Z41:Z50</v>
      </c>
      <c r="H8" s="92" t="str">
        <f t="shared" si="11"/>
        <v>'1-Jornadas'!AD41:AD50</v>
      </c>
      <c r="I8" s="92" t="str">
        <f t="shared" si="12"/>
        <v>'1-Jornadas'!AE41:AE50</v>
      </c>
      <c r="K8" t="str">
        <f t="shared" si="2"/>
        <v>ac</v>
      </c>
      <c r="L8" t="str">
        <f t="shared" si="3"/>
        <v>AA</v>
      </c>
      <c r="M8" t="str">
        <f t="shared" si="13"/>
        <v>AF</v>
      </c>
      <c r="N8" t="str">
        <f t="shared" si="14"/>
        <v>AH</v>
      </c>
      <c r="O8" t="str">
        <f t="shared" si="15"/>
        <v>Z</v>
      </c>
      <c r="P8" t="str">
        <f t="shared" si="16"/>
        <v>AD</v>
      </c>
      <c r="Q8" t="str">
        <f t="shared" si="17"/>
        <v>AE</v>
      </c>
    </row>
    <row r="9" spans="1:25" x14ac:dyDescent="0.3">
      <c r="A9" s="103">
        <v>5</v>
      </c>
      <c r="B9" s="103" t="s">
        <v>151</v>
      </c>
      <c r="C9" s="92" t="str">
        <f t="shared" si="0"/>
        <v>'1-Jornadas'!AP5:AP14</v>
      </c>
      <c r="D9" s="92" t="str">
        <f t="shared" si="7"/>
        <v>'1-Jornadas'!AN5:AN14</v>
      </c>
      <c r="E9" s="92" t="str">
        <f t="shared" si="8"/>
        <v>'1-Jornadas'!AS5:AS14</v>
      </c>
      <c r="F9" s="92" t="str">
        <f t="shared" si="9"/>
        <v>'1-Jornadas'!AU5:AU14</v>
      </c>
      <c r="G9" s="92" t="str">
        <f t="shared" si="10"/>
        <v>'1-Jornadas'!AM5:AM14</v>
      </c>
      <c r="H9" s="92" t="str">
        <f t="shared" si="11"/>
        <v>'1-Jornadas'!AQ5:AQ14</v>
      </c>
      <c r="I9" s="92" t="str">
        <f t="shared" si="12"/>
        <v>'1-Jornadas'!AR5:AR14</v>
      </c>
      <c r="K9" t="str">
        <f t="shared" si="2"/>
        <v>AP</v>
      </c>
      <c r="L9" t="str">
        <f t="shared" si="3"/>
        <v>AN</v>
      </c>
      <c r="M9" t="str">
        <f t="shared" si="13"/>
        <v>AS</v>
      </c>
      <c r="N9" t="str">
        <f t="shared" si="14"/>
        <v>AU</v>
      </c>
      <c r="O9" t="str">
        <f t="shared" si="15"/>
        <v>AM</v>
      </c>
      <c r="P9" t="str">
        <f t="shared" si="16"/>
        <v>AQ</v>
      </c>
      <c r="Q9" t="str">
        <f t="shared" si="17"/>
        <v>AR</v>
      </c>
    </row>
    <row r="10" spans="1:25" x14ac:dyDescent="0.3">
      <c r="A10" s="103">
        <v>17</v>
      </c>
      <c r="B10" s="103" t="s">
        <v>151</v>
      </c>
      <c r="C10" s="92" t="str">
        <f t="shared" si="0"/>
        <v>'1-Jornadas'!AP17:AP26</v>
      </c>
      <c r="D10" s="92" t="str">
        <f t="shared" si="7"/>
        <v>'1-Jornadas'!AN17:AN26</v>
      </c>
      <c r="E10" s="92" t="str">
        <f t="shared" si="8"/>
        <v>'1-Jornadas'!AS17:AS26</v>
      </c>
      <c r="F10" s="92" t="str">
        <f t="shared" si="9"/>
        <v>'1-Jornadas'!AU17:AU26</v>
      </c>
      <c r="G10" s="92" t="str">
        <f t="shared" si="10"/>
        <v>'1-Jornadas'!AM17:AM26</v>
      </c>
      <c r="H10" s="92" t="str">
        <f t="shared" si="11"/>
        <v>'1-Jornadas'!AQ17:AQ26</v>
      </c>
      <c r="I10" s="92" t="str">
        <f t="shared" si="12"/>
        <v>'1-Jornadas'!AR17:AR26</v>
      </c>
      <c r="K10" t="str">
        <f t="shared" si="2"/>
        <v>AP</v>
      </c>
      <c r="L10" t="str">
        <f t="shared" si="3"/>
        <v>AN</v>
      </c>
      <c r="M10" t="str">
        <f t="shared" si="13"/>
        <v>AS</v>
      </c>
      <c r="N10" t="str">
        <f t="shared" si="14"/>
        <v>AU</v>
      </c>
      <c r="O10" t="str">
        <f t="shared" si="15"/>
        <v>AM</v>
      </c>
      <c r="P10" t="str">
        <f t="shared" si="16"/>
        <v>AQ</v>
      </c>
      <c r="Q10" t="str">
        <f t="shared" si="17"/>
        <v>AR</v>
      </c>
    </row>
    <row r="11" spans="1:25" x14ac:dyDescent="0.3">
      <c r="A11" s="103">
        <v>29</v>
      </c>
      <c r="B11" s="103" t="s">
        <v>151</v>
      </c>
      <c r="C11" s="92" t="str">
        <f t="shared" si="0"/>
        <v>'1-Jornadas'!AP29:AP38</v>
      </c>
      <c r="D11" s="92" t="str">
        <f t="shared" si="7"/>
        <v>'1-Jornadas'!AN29:AN38</v>
      </c>
      <c r="E11" s="92" t="str">
        <f t="shared" si="8"/>
        <v>'1-Jornadas'!AS29:AS38</v>
      </c>
      <c r="F11" s="92" t="str">
        <f t="shared" si="9"/>
        <v>'1-Jornadas'!AU29:AU38</v>
      </c>
      <c r="G11" s="92" t="str">
        <f t="shared" si="10"/>
        <v>'1-Jornadas'!AM29:AM38</v>
      </c>
      <c r="H11" s="92" t="str">
        <f t="shared" si="11"/>
        <v>'1-Jornadas'!AQ29:AQ38</v>
      </c>
      <c r="I11" s="92" t="str">
        <f t="shared" si="12"/>
        <v>'1-Jornadas'!AR29:AR38</v>
      </c>
      <c r="K11" t="str">
        <f t="shared" si="2"/>
        <v>AP</v>
      </c>
      <c r="L11" t="str">
        <f t="shared" si="3"/>
        <v>AN</v>
      </c>
      <c r="M11" t="str">
        <f t="shared" si="13"/>
        <v>AS</v>
      </c>
      <c r="N11" t="str">
        <f t="shared" si="14"/>
        <v>AU</v>
      </c>
      <c r="O11" t="str">
        <f t="shared" si="15"/>
        <v>AM</v>
      </c>
      <c r="P11" t="str">
        <f t="shared" si="16"/>
        <v>AQ</v>
      </c>
      <c r="Q11" t="str">
        <f t="shared" si="17"/>
        <v>AR</v>
      </c>
    </row>
    <row r="12" spans="1:25" x14ac:dyDescent="0.3">
      <c r="A12" s="103">
        <v>41</v>
      </c>
      <c r="B12" s="103" t="s">
        <v>151</v>
      </c>
      <c r="C12" s="92" t="str">
        <f t="shared" si="0"/>
        <v>'1-Jornadas'!AP41:AP50</v>
      </c>
      <c r="D12" s="92" t="str">
        <f t="shared" si="7"/>
        <v>'1-Jornadas'!AN41:AN50</v>
      </c>
      <c r="E12" s="92" t="str">
        <f t="shared" si="8"/>
        <v>'1-Jornadas'!AS41:AS50</v>
      </c>
      <c r="F12" s="92" t="str">
        <f t="shared" si="9"/>
        <v>'1-Jornadas'!AU41:AU50</v>
      </c>
      <c r="G12" s="92" t="str">
        <f t="shared" si="10"/>
        <v>'1-Jornadas'!AM41:AM50</v>
      </c>
      <c r="H12" s="92" t="str">
        <f t="shared" si="11"/>
        <v>'1-Jornadas'!AQ41:AQ50</v>
      </c>
      <c r="I12" s="92" t="str">
        <f t="shared" si="12"/>
        <v>'1-Jornadas'!AR41:AR50</v>
      </c>
      <c r="K12" t="str">
        <f t="shared" si="2"/>
        <v>AP</v>
      </c>
      <c r="L12" t="str">
        <f t="shared" si="3"/>
        <v>AN</v>
      </c>
      <c r="M12" t="str">
        <f t="shared" si="13"/>
        <v>AS</v>
      </c>
      <c r="N12" t="str">
        <f t="shared" si="14"/>
        <v>AU</v>
      </c>
      <c r="O12" t="str">
        <f t="shared" si="15"/>
        <v>AM</v>
      </c>
      <c r="P12" t="str">
        <f t="shared" si="16"/>
        <v>AQ</v>
      </c>
      <c r="Q12" t="str">
        <f t="shared" si="17"/>
        <v>AR</v>
      </c>
    </row>
    <row r="13" spans="1:25" x14ac:dyDescent="0.3">
      <c r="A13" s="103">
        <v>5</v>
      </c>
      <c r="B13" s="103" t="s">
        <v>158</v>
      </c>
      <c r="C13" s="92" t="str">
        <f t="shared" si="0"/>
        <v>'1-Jornadas'!BC5:BC14</v>
      </c>
      <c r="D13" s="92" t="str">
        <f t="shared" si="7"/>
        <v>'1-Jornadas'!BA5:BA14</v>
      </c>
      <c r="E13" s="92" t="str">
        <f t="shared" si="8"/>
        <v>'1-Jornadas'!BF5:BF14</v>
      </c>
      <c r="F13" s="92" t="str">
        <f t="shared" si="9"/>
        <v>'1-Jornadas'!BH5:BH14</v>
      </c>
      <c r="G13" s="92" t="str">
        <f t="shared" si="10"/>
        <v>'1-Jornadas'!AZ5:AZ14</v>
      </c>
      <c r="H13" s="92" t="str">
        <f t="shared" si="11"/>
        <v>'1-Jornadas'!BD5:BD14</v>
      </c>
      <c r="I13" s="92" t="str">
        <f t="shared" si="12"/>
        <v>'1-Jornadas'!BE5:BE14</v>
      </c>
      <c r="K13" t="str">
        <f t="shared" si="2"/>
        <v>BC</v>
      </c>
      <c r="L13" t="str">
        <f t="shared" si="3"/>
        <v>BA</v>
      </c>
      <c r="M13" t="str">
        <f t="shared" si="13"/>
        <v>BF</v>
      </c>
      <c r="N13" t="str">
        <f t="shared" si="14"/>
        <v>BH</v>
      </c>
      <c r="O13" t="str">
        <f t="shared" si="15"/>
        <v>AZ</v>
      </c>
      <c r="P13" t="str">
        <f t="shared" si="16"/>
        <v>BD</v>
      </c>
      <c r="Q13" t="str">
        <f t="shared" si="17"/>
        <v>BE</v>
      </c>
    </row>
    <row r="14" spans="1:25" x14ac:dyDescent="0.3">
      <c r="A14" s="103">
        <v>17</v>
      </c>
      <c r="B14" s="103" t="s">
        <v>158</v>
      </c>
      <c r="C14" s="92" t="str">
        <f t="shared" si="0"/>
        <v>'1-Jornadas'!BC17:BC26</v>
      </c>
      <c r="D14" s="92" t="str">
        <f t="shared" si="7"/>
        <v>'1-Jornadas'!BA17:BA26</v>
      </c>
      <c r="E14" s="92" t="str">
        <f t="shared" si="8"/>
        <v>'1-Jornadas'!BF17:BF26</v>
      </c>
      <c r="F14" s="92" t="str">
        <f t="shared" si="9"/>
        <v>'1-Jornadas'!BH17:BH26</v>
      </c>
      <c r="G14" s="92" t="str">
        <f t="shared" si="10"/>
        <v>'1-Jornadas'!AZ17:AZ26</v>
      </c>
      <c r="H14" s="92" t="str">
        <f t="shared" si="11"/>
        <v>'1-Jornadas'!BD17:BD26</v>
      </c>
      <c r="I14" s="92" t="str">
        <f t="shared" si="12"/>
        <v>'1-Jornadas'!BE17:BE26</v>
      </c>
      <c r="K14" t="str">
        <f t="shared" si="2"/>
        <v>BC</v>
      </c>
      <c r="L14" t="str">
        <f t="shared" si="3"/>
        <v>BA</v>
      </c>
      <c r="M14" t="str">
        <f t="shared" si="13"/>
        <v>BF</v>
      </c>
      <c r="N14" t="str">
        <f t="shared" si="14"/>
        <v>BH</v>
      </c>
      <c r="O14" t="str">
        <f t="shared" si="15"/>
        <v>AZ</v>
      </c>
      <c r="P14" t="str">
        <f t="shared" si="16"/>
        <v>BD</v>
      </c>
      <c r="Q14" t="str">
        <f t="shared" si="17"/>
        <v>BE</v>
      </c>
    </row>
    <row r="15" spans="1:25" x14ac:dyDescent="0.3">
      <c r="A15" s="103">
        <v>29</v>
      </c>
      <c r="B15" s="103" t="s">
        <v>158</v>
      </c>
      <c r="C15" s="92" t="str">
        <f t="shared" si="0"/>
        <v>'1-Jornadas'!BC29:BC38</v>
      </c>
      <c r="D15" s="92" t="str">
        <f t="shared" si="7"/>
        <v>'1-Jornadas'!BA29:BA38</v>
      </c>
      <c r="E15" s="92" t="str">
        <f t="shared" si="8"/>
        <v>'1-Jornadas'!BF29:BF38</v>
      </c>
      <c r="F15" s="92" t="str">
        <f t="shared" si="9"/>
        <v>'1-Jornadas'!BH29:BH38</v>
      </c>
      <c r="G15" s="92" t="str">
        <f t="shared" si="10"/>
        <v>'1-Jornadas'!AZ29:AZ38</v>
      </c>
      <c r="H15" s="92" t="str">
        <f t="shared" si="11"/>
        <v>'1-Jornadas'!BD29:BD38</v>
      </c>
      <c r="I15" s="92" t="str">
        <f t="shared" si="12"/>
        <v>'1-Jornadas'!BE29:BE38</v>
      </c>
      <c r="K15" t="str">
        <f t="shared" si="2"/>
        <v>BC</v>
      </c>
      <c r="L15" t="str">
        <f t="shared" si="3"/>
        <v>BA</v>
      </c>
      <c r="M15" t="str">
        <f t="shared" si="13"/>
        <v>BF</v>
      </c>
      <c r="N15" t="str">
        <f t="shared" si="14"/>
        <v>BH</v>
      </c>
      <c r="O15" t="str">
        <f t="shared" si="15"/>
        <v>AZ</v>
      </c>
      <c r="P15" t="str">
        <f t="shared" si="16"/>
        <v>BD</v>
      </c>
      <c r="Q15" t="str">
        <f t="shared" si="17"/>
        <v>BE</v>
      </c>
    </row>
    <row r="16" spans="1:25" x14ac:dyDescent="0.3">
      <c r="A16" s="103">
        <v>41</v>
      </c>
      <c r="B16" s="103" t="s">
        <v>158</v>
      </c>
      <c r="C16" s="92" t="str">
        <f t="shared" si="0"/>
        <v>'1-Jornadas'!BC41:BC50</v>
      </c>
      <c r="D16" s="92" t="str">
        <f t="shared" si="7"/>
        <v>'1-Jornadas'!BA41:BA50</v>
      </c>
      <c r="E16" s="92" t="str">
        <f t="shared" si="8"/>
        <v>'1-Jornadas'!BF41:BF50</v>
      </c>
      <c r="F16" s="92" t="str">
        <f t="shared" si="9"/>
        <v>'1-Jornadas'!BH41:BH50</v>
      </c>
      <c r="G16" s="92" t="str">
        <f t="shared" si="10"/>
        <v>'1-Jornadas'!AZ41:AZ50</v>
      </c>
      <c r="H16" s="92" t="str">
        <f t="shared" si="11"/>
        <v>'1-Jornadas'!BD41:BD50</v>
      </c>
      <c r="I16" s="92" t="str">
        <f t="shared" si="12"/>
        <v>'1-Jornadas'!BE41:BE50</v>
      </c>
      <c r="K16" t="str">
        <f t="shared" si="2"/>
        <v>BC</v>
      </c>
      <c r="L16" t="str">
        <f t="shared" si="3"/>
        <v>BA</v>
      </c>
      <c r="M16" t="str">
        <f t="shared" si="13"/>
        <v>BF</v>
      </c>
      <c r="N16" t="str">
        <f t="shared" si="14"/>
        <v>BH</v>
      </c>
      <c r="O16" t="str">
        <f t="shared" si="15"/>
        <v>AZ</v>
      </c>
      <c r="P16" t="str">
        <f t="shared" si="16"/>
        <v>BD</v>
      </c>
      <c r="Q16" t="str">
        <f t="shared" si="17"/>
        <v>BE</v>
      </c>
    </row>
    <row r="17" spans="1:17" x14ac:dyDescent="0.3">
      <c r="A17" s="103">
        <v>5</v>
      </c>
      <c r="B17" s="103" t="s">
        <v>165</v>
      </c>
      <c r="C17" s="92" t="str">
        <f t="shared" si="0"/>
        <v>'1-Jornadas'!BP5:BP14</v>
      </c>
      <c r="D17" s="92" t="str">
        <f t="shared" si="7"/>
        <v>'1-Jornadas'!BN5:BN14</v>
      </c>
      <c r="E17" s="92" t="str">
        <f t="shared" si="8"/>
        <v>'1-Jornadas'!BS5:BS14</v>
      </c>
      <c r="F17" s="92" t="str">
        <f t="shared" si="9"/>
        <v>'1-Jornadas'!BU5:BU14</v>
      </c>
      <c r="G17" s="92" t="str">
        <f t="shared" si="10"/>
        <v>'1-Jornadas'!BM5:BM14</v>
      </c>
      <c r="H17" s="92" t="str">
        <f t="shared" si="11"/>
        <v>'1-Jornadas'!BQ5:BQ14</v>
      </c>
      <c r="I17" s="92" t="str">
        <f t="shared" si="12"/>
        <v>'1-Jornadas'!BR5:BR14</v>
      </c>
      <c r="K17" t="str">
        <f t="shared" si="2"/>
        <v>BP</v>
      </c>
      <c r="L17" t="str">
        <f t="shared" si="3"/>
        <v>BN</v>
      </c>
      <c r="M17" t="str">
        <f t="shared" si="13"/>
        <v>BS</v>
      </c>
      <c r="N17" t="str">
        <f t="shared" si="14"/>
        <v>BU</v>
      </c>
      <c r="O17" t="str">
        <f t="shared" si="15"/>
        <v>BM</v>
      </c>
      <c r="P17" t="str">
        <f t="shared" si="16"/>
        <v>BQ</v>
      </c>
      <c r="Q17" t="str">
        <f t="shared" si="17"/>
        <v>BR</v>
      </c>
    </row>
    <row r="18" spans="1:17" x14ac:dyDescent="0.3">
      <c r="A18" s="103">
        <v>17</v>
      </c>
      <c r="B18" s="103" t="s">
        <v>165</v>
      </c>
      <c r="C18" s="92" t="str">
        <f t="shared" si="0"/>
        <v>'1-Jornadas'!BP17:BP26</v>
      </c>
      <c r="D18" s="92" t="str">
        <f t="shared" si="7"/>
        <v>'1-Jornadas'!BN17:BN26</v>
      </c>
      <c r="E18" s="92" t="str">
        <f t="shared" si="8"/>
        <v>'1-Jornadas'!BS17:BS26</v>
      </c>
      <c r="F18" s="92" t="str">
        <f t="shared" si="9"/>
        <v>'1-Jornadas'!BU17:BU26</v>
      </c>
      <c r="G18" s="92" t="str">
        <f t="shared" si="10"/>
        <v>'1-Jornadas'!BM17:BM26</v>
      </c>
      <c r="H18" s="92" t="str">
        <f t="shared" si="11"/>
        <v>'1-Jornadas'!BQ17:BQ26</v>
      </c>
      <c r="I18" s="92" t="str">
        <f t="shared" si="12"/>
        <v>'1-Jornadas'!BR17:BR26</v>
      </c>
      <c r="K18" t="str">
        <f t="shared" si="2"/>
        <v>BP</v>
      </c>
      <c r="L18" t="str">
        <f t="shared" si="3"/>
        <v>BN</v>
      </c>
      <c r="M18" t="str">
        <f t="shared" si="13"/>
        <v>BS</v>
      </c>
      <c r="N18" t="str">
        <f t="shared" si="14"/>
        <v>BU</v>
      </c>
      <c r="O18" t="str">
        <f t="shared" si="15"/>
        <v>BM</v>
      </c>
      <c r="P18" t="str">
        <f t="shared" si="16"/>
        <v>BQ</v>
      </c>
      <c r="Q18" t="str">
        <f t="shared" si="17"/>
        <v>BR</v>
      </c>
    </row>
    <row r="19" spans="1:17" x14ac:dyDescent="0.3">
      <c r="A19" s="104">
        <v>29</v>
      </c>
      <c r="B19" s="104" t="s">
        <v>165</v>
      </c>
      <c r="C19" s="105" t="str">
        <f t="shared" si="0"/>
        <v>'1-Jornadas'!BP29:BP38</v>
      </c>
      <c r="D19" s="105" t="str">
        <f t="shared" si="7"/>
        <v>'1-Jornadas'!BN29:BN38</v>
      </c>
      <c r="E19" s="105" t="str">
        <f t="shared" si="8"/>
        <v>'1-Jornadas'!BS29:BS38</v>
      </c>
      <c r="F19" s="105" t="str">
        <f t="shared" si="9"/>
        <v>'1-Jornadas'!BU29:BU38</v>
      </c>
      <c r="G19" s="105" t="str">
        <f t="shared" si="10"/>
        <v>'1-Jornadas'!BM29:BM38</v>
      </c>
      <c r="H19" s="105" t="str">
        <f t="shared" si="11"/>
        <v>'1-Jornadas'!BQ29:BQ38</v>
      </c>
      <c r="I19" s="105" t="str">
        <f t="shared" si="12"/>
        <v>'1-Jornadas'!BR29:BR38</v>
      </c>
      <c r="J19" s="54"/>
      <c r="K19" s="54" t="str">
        <f t="shared" si="2"/>
        <v>BP</v>
      </c>
      <c r="L19" s="54" t="str">
        <f t="shared" si="3"/>
        <v>BN</v>
      </c>
      <c r="M19" s="54" t="str">
        <f t="shared" si="13"/>
        <v>BS</v>
      </c>
      <c r="N19" s="54" t="str">
        <f t="shared" si="14"/>
        <v>BU</v>
      </c>
      <c r="O19" s="54" t="str">
        <f t="shared" si="15"/>
        <v>BM</v>
      </c>
      <c r="P19" s="54" t="str">
        <f t="shared" si="16"/>
        <v>BQ</v>
      </c>
      <c r="Q19" s="54" t="str">
        <f t="shared" si="17"/>
        <v>BR</v>
      </c>
    </row>
    <row r="20" spans="1:17" x14ac:dyDescent="0.3">
      <c r="A20" s="103">
        <v>56</v>
      </c>
      <c r="B20" s="103" t="s">
        <v>137</v>
      </c>
      <c r="C20" s="92" t="str">
        <f t="shared" si="0"/>
        <v>'1-Jornadas'!P56:P65</v>
      </c>
      <c r="D20" s="92" t="str">
        <f t="shared" si="7"/>
        <v>'1-Jornadas'!N56:N65</v>
      </c>
      <c r="E20" s="92" t="str">
        <f t="shared" si="8"/>
        <v>'1-Jornadas'!S56:S65</v>
      </c>
      <c r="F20" s="92" t="str">
        <f t="shared" si="9"/>
        <v>'1-Jornadas'!U56:U65</v>
      </c>
      <c r="G20" s="92" t="str">
        <f t="shared" si="10"/>
        <v>'1-Jornadas'!M56:M65</v>
      </c>
      <c r="H20" s="92" t="str">
        <f t="shared" si="11"/>
        <v>'1-Jornadas'!Q56:Q65</v>
      </c>
      <c r="I20" s="92" t="str">
        <f t="shared" si="12"/>
        <v>'1-Jornadas'!R56:R65</v>
      </c>
      <c r="K20" t="str">
        <f t="shared" si="2"/>
        <v>P</v>
      </c>
      <c r="L20" t="str">
        <f t="shared" si="3"/>
        <v>N</v>
      </c>
      <c r="M20" t="str">
        <f t="shared" si="13"/>
        <v>S</v>
      </c>
      <c r="N20" t="str">
        <f t="shared" si="14"/>
        <v>U</v>
      </c>
      <c r="O20" t="str">
        <f t="shared" si="15"/>
        <v>M</v>
      </c>
      <c r="P20" t="str">
        <f t="shared" si="16"/>
        <v>Q</v>
      </c>
      <c r="Q20" t="str">
        <f t="shared" si="17"/>
        <v>R</v>
      </c>
    </row>
    <row r="21" spans="1:17" x14ac:dyDescent="0.3">
      <c r="A21" s="103">
        <v>68</v>
      </c>
      <c r="B21" s="103" t="s">
        <v>137</v>
      </c>
      <c r="C21" s="92" t="str">
        <f t="shared" si="0"/>
        <v>'1-Jornadas'!P68:P77</v>
      </c>
      <c r="D21" s="92" t="str">
        <f t="shared" si="7"/>
        <v>'1-Jornadas'!N68:N77</v>
      </c>
      <c r="E21" s="92" t="str">
        <f t="shared" si="8"/>
        <v>'1-Jornadas'!S68:S77</v>
      </c>
      <c r="F21" s="92" t="str">
        <f t="shared" si="9"/>
        <v>'1-Jornadas'!U68:U77</v>
      </c>
      <c r="G21" s="92" t="str">
        <f t="shared" si="10"/>
        <v>'1-Jornadas'!M68:M77</v>
      </c>
      <c r="H21" s="92" t="str">
        <f t="shared" si="11"/>
        <v>'1-Jornadas'!Q68:Q77</v>
      </c>
      <c r="I21" s="92" t="str">
        <f t="shared" si="12"/>
        <v>'1-Jornadas'!R68:R77</v>
      </c>
      <c r="K21" t="str">
        <f t="shared" si="2"/>
        <v>P</v>
      </c>
      <c r="L21" t="str">
        <f t="shared" si="3"/>
        <v>N</v>
      </c>
      <c r="M21" t="str">
        <f t="shared" si="13"/>
        <v>S</v>
      </c>
      <c r="N21" t="str">
        <f t="shared" si="14"/>
        <v>U</v>
      </c>
      <c r="O21" t="str">
        <f t="shared" si="15"/>
        <v>M</v>
      </c>
      <c r="P21" t="str">
        <f t="shared" si="16"/>
        <v>Q</v>
      </c>
      <c r="Q21" t="str">
        <f t="shared" si="17"/>
        <v>R</v>
      </c>
    </row>
    <row r="22" spans="1:17" x14ac:dyDescent="0.3">
      <c r="A22" s="103">
        <v>80</v>
      </c>
      <c r="B22" s="103" t="s">
        <v>137</v>
      </c>
      <c r="C22" s="92" t="str">
        <f t="shared" si="0"/>
        <v>'1-Jornadas'!P80:P89</v>
      </c>
      <c r="D22" s="92" t="str">
        <f t="shared" si="7"/>
        <v>'1-Jornadas'!N80:N89</v>
      </c>
      <c r="E22" s="92" t="str">
        <f t="shared" si="8"/>
        <v>'1-Jornadas'!S80:S89</v>
      </c>
      <c r="F22" s="92" t="str">
        <f t="shared" si="9"/>
        <v>'1-Jornadas'!U80:U89</v>
      </c>
      <c r="G22" s="92" t="str">
        <f t="shared" si="10"/>
        <v>'1-Jornadas'!M80:M89</v>
      </c>
      <c r="H22" s="92" t="str">
        <f t="shared" si="11"/>
        <v>'1-Jornadas'!Q80:Q89</v>
      </c>
      <c r="I22" s="92" t="str">
        <f t="shared" si="12"/>
        <v>'1-Jornadas'!R80:R89</v>
      </c>
      <c r="K22" t="str">
        <f t="shared" si="2"/>
        <v>P</v>
      </c>
      <c r="L22" t="str">
        <f t="shared" si="3"/>
        <v>N</v>
      </c>
      <c r="M22" t="str">
        <f t="shared" si="13"/>
        <v>S</v>
      </c>
      <c r="N22" t="str">
        <f t="shared" si="14"/>
        <v>U</v>
      </c>
      <c r="O22" t="str">
        <f t="shared" si="15"/>
        <v>M</v>
      </c>
      <c r="P22" t="str">
        <f t="shared" si="16"/>
        <v>Q</v>
      </c>
      <c r="Q22" t="str">
        <f t="shared" si="17"/>
        <v>R</v>
      </c>
    </row>
    <row r="23" spans="1:17" x14ac:dyDescent="0.3">
      <c r="A23" s="103">
        <v>92</v>
      </c>
      <c r="B23" s="103" t="s">
        <v>137</v>
      </c>
      <c r="C23" s="92" t="str">
        <f t="shared" si="0"/>
        <v>'1-Jornadas'!P92:P101</v>
      </c>
      <c r="D23" s="92" t="str">
        <f t="shared" si="7"/>
        <v>'1-Jornadas'!N92:N101</v>
      </c>
      <c r="E23" s="92" t="str">
        <f t="shared" si="8"/>
        <v>'1-Jornadas'!S92:S101</v>
      </c>
      <c r="F23" s="92" t="str">
        <f t="shared" si="9"/>
        <v>'1-Jornadas'!U92:U101</v>
      </c>
      <c r="G23" s="92" t="str">
        <f t="shared" si="10"/>
        <v>'1-Jornadas'!M92:M101</v>
      </c>
      <c r="H23" s="92" t="str">
        <f t="shared" si="11"/>
        <v>'1-Jornadas'!Q92:Q101</v>
      </c>
      <c r="I23" s="92" t="str">
        <f t="shared" si="12"/>
        <v>'1-Jornadas'!R92:R101</v>
      </c>
      <c r="K23" t="str">
        <f t="shared" si="2"/>
        <v>P</v>
      </c>
      <c r="L23" t="str">
        <f t="shared" si="3"/>
        <v>N</v>
      </c>
      <c r="M23" t="str">
        <f t="shared" si="13"/>
        <v>S</v>
      </c>
      <c r="N23" t="str">
        <f t="shared" si="14"/>
        <v>U</v>
      </c>
      <c r="O23" t="str">
        <f t="shared" si="15"/>
        <v>M</v>
      </c>
      <c r="P23" t="str">
        <f t="shared" si="16"/>
        <v>Q</v>
      </c>
      <c r="Q23" t="str">
        <f t="shared" si="17"/>
        <v>R</v>
      </c>
    </row>
    <row r="24" spans="1:17" x14ac:dyDescent="0.25">
      <c r="A24" s="103">
        <v>56</v>
      </c>
      <c r="B24" s="103" t="s">
        <v>144</v>
      </c>
      <c r="C24" s="92" t="str">
        <f t="shared" si="0"/>
        <v>'1-Jornadas'!AC56:AC65</v>
      </c>
      <c r="D24" s="92" t="str">
        <f t="shared" si="7"/>
        <v>'1-Jornadas'!AA56:AA65</v>
      </c>
      <c r="E24" s="92" t="str">
        <f t="shared" si="8"/>
        <v>'1-Jornadas'!AF56:AF65</v>
      </c>
      <c r="F24" s="92" t="str">
        <f t="shared" si="9"/>
        <v>'1-Jornadas'!AH56:AH65</v>
      </c>
      <c r="G24" s="92" t="str">
        <f t="shared" si="10"/>
        <v>'1-Jornadas'!Z56:Z65</v>
      </c>
      <c r="H24" s="92" t="str">
        <f t="shared" si="11"/>
        <v>'1-Jornadas'!AD56:AD65</v>
      </c>
      <c r="I24" s="92" t="str">
        <f t="shared" si="12"/>
        <v>'1-Jornadas'!AE56:AE65</v>
      </c>
      <c r="K24" t="str">
        <f t="shared" si="2"/>
        <v>AC</v>
      </c>
      <c r="L24" t="str">
        <f t="shared" si="3"/>
        <v>AA</v>
      </c>
      <c r="M24" t="str">
        <f t="shared" si="13"/>
        <v>AF</v>
      </c>
      <c r="N24" t="str">
        <f t="shared" si="14"/>
        <v>AH</v>
      </c>
      <c r="O24" t="str">
        <f t="shared" si="15"/>
        <v>Z</v>
      </c>
      <c r="P24" t="str">
        <f t="shared" si="16"/>
        <v>AD</v>
      </c>
      <c r="Q24" t="str">
        <f t="shared" si="17"/>
        <v>AE</v>
      </c>
    </row>
    <row r="25" spans="1:17" x14ac:dyDescent="0.3">
      <c r="A25" s="103">
        <v>68</v>
      </c>
      <c r="B25" s="103" t="s">
        <v>144</v>
      </c>
      <c r="C25" s="92" t="str">
        <f t="shared" si="0"/>
        <v>'1-Jornadas'!AC68:AC77</v>
      </c>
      <c r="D25" s="92" t="str">
        <f t="shared" si="7"/>
        <v>'1-Jornadas'!AA68:AA77</v>
      </c>
      <c r="E25" s="92" t="str">
        <f t="shared" si="8"/>
        <v>'1-Jornadas'!AF68:AF77</v>
      </c>
      <c r="F25" s="92" t="str">
        <f t="shared" si="9"/>
        <v>'1-Jornadas'!AH68:AH77</v>
      </c>
      <c r="G25" s="92" t="str">
        <f t="shared" si="10"/>
        <v>'1-Jornadas'!Z68:Z77</v>
      </c>
      <c r="H25" s="92" t="str">
        <f t="shared" si="11"/>
        <v>'1-Jornadas'!AD68:AD77</v>
      </c>
      <c r="I25" s="92" t="str">
        <f t="shared" si="12"/>
        <v>'1-Jornadas'!AE68:AE77</v>
      </c>
      <c r="K25" t="str">
        <f t="shared" si="2"/>
        <v>AC</v>
      </c>
      <c r="L25" t="str">
        <f t="shared" si="3"/>
        <v>AA</v>
      </c>
      <c r="M25" t="str">
        <f t="shared" si="13"/>
        <v>AF</v>
      </c>
      <c r="N25" t="str">
        <f t="shared" si="14"/>
        <v>AH</v>
      </c>
      <c r="O25" t="str">
        <f t="shared" si="15"/>
        <v>Z</v>
      </c>
      <c r="P25" t="str">
        <f t="shared" si="16"/>
        <v>AD</v>
      </c>
      <c r="Q25" t="str">
        <f t="shared" si="17"/>
        <v>AE</v>
      </c>
    </row>
    <row r="26" spans="1:17" x14ac:dyDescent="0.3">
      <c r="A26" s="103">
        <v>80</v>
      </c>
      <c r="B26" s="103" t="s">
        <v>144</v>
      </c>
      <c r="C26" s="92" t="str">
        <f t="shared" si="0"/>
        <v>'1-Jornadas'!AC80:AC89</v>
      </c>
      <c r="D26" s="92" t="str">
        <f t="shared" si="7"/>
        <v>'1-Jornadas'!AA80:AA89</v>
      </c>
      <c r="E26" s="92" t="str">
        <f t="shared" si="8"/>
        <v>'1-Jornadas'!AF80:AF89</v>
      </c>
      <c r="F26" s="92" t="str">
        <f t="shared" si="9"/>
        <v>'1-Jornadas'!AH80:AH89</v>
      </c>
      <c r="G26" s="92" t="str">
        <f t="shared" si="10"/>
        <v>'1-Jornadas'!Z80:Z89</v>
      </c>
      <c r="H26" s="92" t="str">
        <f t="shared" si="11"/>
        <v>'1-Jornadas'!AD80:AD89</v>
      </c>
      <c r="I26" s="92" t="str">
        <f t="shared" si="12"/>
        <v>'1-Jornadas'!AE80:AE89</v>
      </c>
      <c r="K26" t="str">
        <f t="shared" si="2"/>
        <v>AC</v>
      </c>
      <c r="L26" t="str">
        <f t="shared" si="3"/>
        <v>AA</v>
      </c>
      <c r="M26" t="str">
        <f t="shared" si="13"/>
        <v>AF</v>
      </c>
      <c r="N26" t="str">
        <f t="shared" si="14"/>
        <v>AH</v>
      </c>
      <c r="O26" t="str">
        <f t="shared" si="15"/>
        <v>Z</v>
      </c>
      <c r="P26" t="str">
        <f t="shared" si="16"/>
        <v>AD</v>
      </c>
      <c r="Q26" t="str">
        <f t="shared" si="17"/>
        <v>AE</v>
      </c>
    </row>
    <row r="27" spans="1:17" x14ac:dyDescent="0.3">
      <c r="A27" s="103">
        <v>92</v>
      </c>
      <c r="B27" s="103" t="s">
        <v>144</v>
      </c>
      <c r="C27" s="92" t="str">
        <f t="shared" si="0"/>
        <v>'1-Jornadas'!AC92:AC101</v>
      </c>
      <c r="D27" s="92" t="str">
        <f t="shared" si="7"/>
        <v>'1-Jornadas'!AA92:AA101</v>
      </c>
      <c r="E27" s="92" t="str">
        <f t="shared" si="8"/>
        <v>'1-Jornadas'!AF92:AF101</v>
      </c>
      <c r="F27" s="92" t="str">
        <f t="shared" si="9"/>
        <v>'1-Jornadas'!AH92:AH101</v>
      </c>
      <c r="G27" s="92" t="str">
        <f t="shared" si="10"/>
        <v>'1-Jornadas'!Z92:Z101</v>
      </c>
      <c r="H27" s="92" t="str">
        <f t="shared" si="11"/>
        <v>'1-Jornadas'!AD92:AD101</v>
      </c>
      <c r="I27" s="92" t="str">
        <f t="shared" si="12"/>
        <v>'1-Jornadas'!AE92:AE101</v>
      </c>
      <c r="K27" t="str">
        <f t="shared" si="2"/>
        <v>AC</v>
      </c>
      <c r="L27" t="str">
        <f t="shared" si="3"/>
        <v>AA</v>
      </c>
      <c r="M27" t="str">
        <f t="shared" si="13"/>
        <v>AF</v>
      </c>
      <c r="N27" t="str">
        <f t="shared" si="14"/>
        <v>AH</v>
      </c>
      <c r="O27" t="str">
        <f t="shared" si="15"/>
        <v>Z</v>
      </c>
      <c r="P27" t="str">
        <f t="shared" si="16"/>
        <v>AD</v>
      </c>
      <c r="Q27" t="str">
        <f t="shared" si="17"/>
        <v>AE</v>
      </c>
    </row>
    <row r="28" spans="1:17" x14ac:dyDescent="0.25">
      <c r="A28" s="103">
        <v>56</v>
      </c>
      <c r="B28" s="103" t="s">
        <v>151</v>
      </c>
      <c r="C28" s="92" t="str">
        <f t="shared" si="0"/>
        <v>'1-Jornadas'!AP56:AP65</v>
      </c>
      <c r="D28" s="92" t="str">
        <f t="shared" si="7"/>
        <v>'1-Jornadas'!AN56:AN65</v>
      </c>
      <c r="E28" s="92" t="str">
        <f t="shared" si="8"/>
        <v>'1-Jornadas'!AS56:AS65</v>
      </c>
      <c r="F28" s="92" t="str">
        <f t="shared" si="9"/>
        <v>'1-Jornadas'!AU56:AU65</v>
      </c>
      <c r="G28" s="92" t="str">
        <f t="shared" si="10"/>
        <v>'1-Jornadas'!AM56:AM65</v>
      </c>
      <c r="H28" s="92" t="str">
        <f t="shared" si="11"/>
        <v>'1-Jornadas'!AQ56:AQ65</v>
      </c>
      <c r="I28" s="92" t="str">
        <f t="shared" si="12"/>
        <v>'1-Jornadas'!AR56:AR65</v>
      </c>
      <c r="K28" t="str">
        <f t="shared" si="2"/>
        <v>AP</v>
      </c>
      <c r="L28" t="str">
        <f t="shared" si="3"/>
        <v>AN</v>
      </c>
      <c r="M28" t="str">
        <f t="shared" si="13"/>
        <v>AS</v>
      </c>
      <c r="N28" t="str">
        <f t="shared" si="14"/>
        <v>AU</v>
      </c>
      <c r="O28" t="str">
        <f t="shared" si="15"/>
        <v>AM</v>
      </c>
      <c r="P28" t="str">
        <f t="shared" si="16"/>
        <v>AQ</v>
      </c>
      <c r="Q28" t="str">
        <f t="shared" si="17"/>
        <v>AR</v>
      </c>
    </row>
    <row r="29" spans="1:17" x14ac:dyDescent="0.25">
      <c r="A29" s="103">
        <v>68</v>
      </c>
      <c r="B29" s="103" t="s">
        <v>151</v>
      </c>
      <c r="C29" s="92" t="str">
        <f t="shared" si="0"/>
        <v>'1-Jornadas'!AP68:AP77</v>
      </c>
      <c r="D29" s="92" t="str">
        <f t="shared" si="7"/>
        <v>'1-Jornadas'!AN68:AN77</v>
      </c>
      <c r="E29" s="92" t="str">
        <f t="shared" si="8"/>
        <v>'1-Jornadas'!AS68:AS77</v>
      </c>
      <c r="F29" s="92" t="str">
        <f t="shared" si="9"/>
        <v>'1-Jornadas'!AU68:AU77</v>
      </c>
      <c r="G29" s="92" t="str">
        <f t="shared" si="10"/>
        <v>'1-Jornadas'!AM68:AM77</v>
      </c>
      <c r="H29" s="92" t="str">
        <f t="shared" si="11"/>
        <v>'1-Jornadas'!AQ68:AQ77</v>
      </c>
      <c r="I29" s="92" t="str">
        <f t="shared" si="12"/>
        <v>'1-Jornadas'!AR68:AR77</v>
      </c>
      <c r="K29" t="str">
        <f t="shared" si="2"/>
        <v>AP</v>
      </c>
      <c r="L29" t="str">
        <f t="shared" si="3"/>
        <v>AN</v>
      </c>
      <c r="M29" t="str">
        <f t="shared" si="13"/>
        <v>AS</v>
      </c>
      <c r="N29" t="str">
        <f t="shared" si="14"/>
        <v>AU</v>
      </c>
      <c r="O29" t="str">
        <f t="shared" si="15"/>
        <v>AM</v>
      </c>
      <c r="P29" t="str">
        <f t="shared" si="16"/>
        <v>AQ</v>
      </c>
      <c r="Q29" t="str">
        <f t="shared" si="17"/>
        <v>AR</v>
      </c>
    </row>
    <row r="30" spans="1:17" x14ac:dyDescent="0.25">
      <c r="A30" s="103">
        <v>80</v>
      </c>
      <c r="B30" s="103" t="s">
        <v>151</v>
      </c>
      <c r="C30" s="92" t="str">
        <f t="shared" si="0"/>
        <v>'1-Jornadas'!AP80:AP89</v>
      </c>
      <c r="D30" s="92" t="str">
        <f t="shared" si="7"/>
        <v>'1-Jornadas'!AN80:AN89</v>
      </c>
      <c r="E30" s="92" t="str">
        <f t="shared" si="8"/>
        <v>'1-Jornadas'!AS80:AS89</v>
      </c>
      <c r="F30" s="92" t="str">
        <f t="shared" si="9"/>
        <v>'1-Jornadas'!AU80:AU89</v>
      </c>
      <c r="G30" s="92" t="str">
        <f t="shared" si="10"/>
        <v>'1-Jornadas'!AM80:AM89</v>
      </c>
      <c r="H30" s="92" t="str">
        <f t="shared" si="11"/>
        <v>'1-Jornadas'!AQ80:AQ89</v>
      </c>
      <c r="I30" s="92" t="str">
        <f t="shared" si="12"/>
        <v>'1-Jornadas'!AR80:AR89</v>
      </c>
      <c r="K30" t="str">
        <f t="shared" si="2"/>
        <v>AP</v>
      </c>
      <c r="L30" t="str">
        <f t="shared" si="3"/>
        <v>AN</v>
      </c>
      <c r="M30" t="str">
        <f t="shared" si="13"/>
        <v>AS</v>
      </c>
      <c r="N30" t="str">
        <f t="shared" si="14"/>
        <v>AU</v>
      </c>
      <c r="O30" t="str">
        <f t="shared" si="15"/>
        <v>AM</v>
      </c>
      <c r="P30" t="str">
        <f t="shared" si="16"/>
        <v>AQ</v>
      </c>
      <c r="Q30" t="str">
        <f t="shared" si="17"/>
        <v>AR</v>
      </c>
    </row>
    <row r="31" spans="1:17" x14ac:dyDescent="0.25">
      <c r="A31" s="103">
        <v>92</v>
      </c>
      <c r="B31" s="103" t="s">
        <v>151</v>
      </c>
      <c r="C31" s="92" t="str">
        <f t="shared" si="0"/>
        <v>'1-Jornadas'!AP92:AP101</v>
      </c>
      <c r="D31" s="92" t="str">
        <f t="shared" si="7"/>
        <v>'1-Jornadas'!AN92:AN101</v>
      </c>
      <c r="E31" s="92" t="str">
        <f t="shared" si="8"/>
        <v>'1-Jornadas'!AS92:AS101</v>
      </c>
      <c r="F31" s="92" t="str">
        <f t="shared" si="9"/>
        <v>'1-Jornadas'!AU92:AU101</v>
      </c>
      <c r="G31" s="92" t="str">
        <f t="shared" si="10"/>
        <v>'1-Jornadas'!AM92:AM101</v>
      </c>
      <c r="H31" s="92" t="str">
        <f t="shared" si="11"/>
        <v>'1-Jornadas'!AQ92:AQ101</v>
      </c>
      <c r="I31" s="92" t="str">
        <f t="shared" si="12"/>
        <v>'1-Jornadas'!AR92:AR101</v>
      </c>
      <c r="K31" t="str">
        <f t="shared" si="2"/>
        <v>AP</v>
      </c>
      <c r="L31" t="str">
        <f t="shared" si="3"/>
        <v>AN</v>
      </c>
      <c r="M31" t="str">
        <f t="shared" si="13"/>
        <v>AS</v>
      </c>
      <c r="N31" t="str">
        <f t="shared" si="14"/>
        <v>AU</v>
      </c>
      <c r="O31" t="str">
        <f t="shared" si="15"/>
        <v>AM</v>
      </c>
      <c r="P31" t="str">
        <f t="shared" si="16"/>
        <v>AQ</v>
      </c>
      <c r="Q31" t="str">
        <f t="shared" si="17"/>
        <v>AR</v>
      </c>
    </row>
    <row r="32" spans="1:17" x14ac:dyDescent="0.25">
      <c r="A32" s="103">
        <v>56</v>
      </c>
      <c r="B32" s="103" t="s">
        <v>158</v>
      </c>
      <c r="C32" s="92" t="str">
        <f t="shared" si="0"/>
        <v>'1-Jornadas'!BC56:BC65</v>
      </c>
      <c r="D32" s="92" t="str">
        <f t="shared" si="7"/>
        <v>'1-Jornadas'!BA56:BA65</v>
      </c>
      <c r="E32" s="92" t="str">
        <f t="shared" si="8"/>
        <v>'1-Jornadas'!BF56:BF65</v>
      </c>
      <c r="F32" s="92" t="str">
        <f t="shared" si="9"/>
        <v>'1-Jornadas'!BH56:BH65</v>
      </c>
      <c r="G32" s="92" t="str">
        <f t="shared" si="10"/>
        <v>'1-Jornadas'!AZ56:AZ65</v>
      </c>
      <c r="H32" s="92" t="str">
        <f t="shared" si="11"/>
        <v>'1-Jornadas'!BD56:BD65</v>
      </c>
      <c r="I32" s="92" t="str">
        <f t="shared" si="12"/>
        <v>'1-Jornadas'!BE56:BE65</v>
      </c>
      <c r="K32" t="str">
        <f t="shared" si="2"/>
        <v>BC</v>
      </c>
      <c r="L32" t="str">
        <f t="shared" si="3"/>
        <v>BA</v>
      </c>
      <c r="M32" t="str">
        <f t="shared" si="13"/>
        <v>BF</v>
      </c>
      <c r="N32" t="str">
        <f t="shared" si="14"/>
        <v>BH</v>
      </c>
      <c r="O32" t="str">
        <f t="shared" si="15"/>
        <v>AZ</v>
      </c>
      <c r="P32" t="str">
        <f t="shared" si="16"/>
        <v>BD</v>
      </c>
      <c r="Q32" t="str">
        <f t="shared" si="17"/>
        <v>BE</v>
      </c>
    </row>
    <row r="33" spans="1:17" x14ac:dyDescent="0.25">
      <c r="A33" s="103">
        <v>68</v>
      </c>
      <c r="B33" s="103" t="s">
        <v>158</v>
      </c>
      <c r="C33" s="92" t="str">
        <f t="shared" si="0"/>
        <v>'1-Jornadas'!BC68:BC77</v>
      </c>
      <c r="D33" s="92" t="str">
        <f t="shared" si="7"/>
        <v>'1-Jornadas'!BA68:BA77</v>
      </c>
      <c r="E33" s="92" t="str">
        <f t="shared" si="8"/>
        <v>'1-Jornadas'!BF68:BF77</v>
      </c>
      <c r="F33" s="92" t="str">
        <f t="shared" si="9"/>
        <v>'1-Jornadas'!BH68:BH77</v>
      </c>
      <c r="G33" s="92" t="str">
        <f t="shared" si="10"/>
        <v>'1-Jornadas'!AZ68:AZ77</v>
      </c>
      <c r="H33" s="92" t="str">
        <f t="shared" si="11"/>
        <v>'1-Jornadas'!BD68:BD77</v>
      </c>
      <c r="I33" s="92" t="str">
        <f t="shared" si="12"/>
        <v>'1-Jornadas'!BE68:BE77</v>
      </c>
      <c r="K33" t="str">
        <f t="shared" si="2"/>
        <v>BC</v>
      </c>
      <c r="L33" t="str">
        <f t="shared" si="3"/>
        <v>BA</v>
      </c>
      <c r="M33" t="str">
        <f t="shared" si="13"/>
        <v>BF</v>
      </c>
      <c r="N33" t="str">
        <f t="shared" si="14"/>
        <v>BH</v>
      </c>
      <c r="O33" t="str">
        <f t="shared" si="15"/>
        <v>AZ</v>
      </c>
      <c r="P33" t="str">
        <f t="shared" si="16"/>
        <v>BD</v>
      </c>
      <c r="Q33" t="str">
        <f t="shared" si="17"/>
        <v>BE</v>
      </c>
    </row>
    <row r="34" spans="1:17" x14ac:dyDescent="0.25">
      <c r="A34" s="103">
        <v>80</v>
      </c>
      <c r="B34" s="103" t="s">
        <v>158</v>
      </c>
      <c r="C34" s="92" t="str">
        <f t="shared" si="0"/>
        <v>'1-Jornadas'!BC80:BC89</v>
      </c>
      <c r="D34" s="92" t="str">
        <f t="shared" si="7"/>
        <v>'1-Jornadas'!BA80:BA89</v>
      </c>
      <c r="E34" s="92" t="str">
        <f t="shared" si="8"/>
        <v>'1-Jornadas'!BF80:BF89</v>
      </c>
      <c r="F34" s="92" t="str">
        <f t="shared" si="9"/>
        <v>'1-Jornadas'!BH80:BH89</v>
      </c>
      <c r="G34" s="92" t="str">
        <f t="shared" si="10"/>
        <v>'1-Jornadas'!AZ80:AZ89</v>
      </c>
      <c r="H34" s="92" t="str">
        <f t="shared" si="11"/>
        <v>'1-Jornadas'!BD80:BD89</v>
      </c>
      <c r="I34" s="92" t="str">
        <f t="shared" si="12"/>
        <v>'1-Jornadas'!BE80:BE89</v>
      </c>
      <c r="K34" t="str">
        <f t="shared" si="2"/>
        <v>BC</v>
      </c>
      <c r="L34" t="str">
        <f t="shared" si="3"/>
        <v>BA</v>
      </c>
      <c r="M34" t="str">
        <f t="shared" si="13"/>
        <v>BF</v>
      </c>
      <c r="N34" t="str">
        <f t="shared" si="14"/>
        <v>BH</v>
      </c>
      <c r="O34" t="str">
        <f t="shared" si="15"/>
        <v>AZ</v>
      </c>
      <c r="P34" t="str">
        <f t="shared" si="16"/>
        <v>BD</v>
      </c>
      <c r="Q34" t="str">
        <f t="shared" si="17"/>
        <v>BE</v>
      </c>
    </row>
    <row r="35" spans="1:17" x14ac:dyDescent="0.25">
      <c r="A35" s="103">
        <v>92</v>
      </c>
      <c r="B35" s="103" t="s">
        <v>158</v>
      </c>
      <c r="C35" s="92" t="str">
        <f t="shared" si="0"/>
        <v>'1-Jornadas'!BC92:BC101</v>
      </c>
      <c r="D35" s="92" t="str">
        <f t="shared" si="7"/>
        <v>'1-Jornadas'!BA92:BA101</v>
      </c>
      <c r="E35" s="92" t="str">
        <f t="shared" si="8"/>
        <v>'1-Jornadas'!BF92:BF101</v>
      </c>
      <c r="F35" s="92" t="str">
        <f t="shared" si="9"/>
        <v>'1-Jornadas'!BH92:BH101</v>
      </c>
      <c r="G35" s="92" t="str">
        <f t="shared" si="10"/>
        <v>'1-Jornadas'!AZ92:AZ101</v>
      </c>
      <c r="H35" s="92" t="str">
        <f t="shared" si="11"/>
        <v>'1-Jornadas'!BD92:BD101</v>
      </c>
      <c r="I35" s="92" t="str">
        <f t="shared" si="12"/>
        <v>'1-Jornadas'!BE92:BE101</v>
      </c>
      <c r="K35" t="str">
        <f t="shared" si="2"/>
        <v>BC</v>
      </c>
      <c r="L35" t="str">
        <f t="shared" si="3"/>
        <v>BA</v>
      </c>
      <c r="M35" t="str">
        <f t="shared" si="13"/>
        <v>BF</v>
      </c>
      <c r="N35" t="str">
        <f t="shared" si="14"/>
        <v>BH</v>
      </c>
      <c r="O35" t="str">
        <f t="shared" si="15"/>
        <v>AZ</v>
      </c>
      <c r="P35" t="str">
        <f t="shared" si="16"/>
        <v>BD</v>
      </c>
      <c r="Q35" t="str">
        <f t="shared" si="17"/>
        <v>BE</v>
      </c>
    </row>
    <row r="36" spans="1:17" x14ac:dyDescent="0.25">
      <c r="A36" s="103">
        <v>56</v>
      </c>
      <c r="B36" s="103" t="s">
        <v>165</v>
      </c>
      <c r="C36" s="92" t="str">
        <f t="shared" si="0"/>
        <v>'1-Jornadas'!BP56:BP65</v>
      </c>
      <c r="D36" s="92" t="str">
        <f t="shared" si="7"/>
        <v>'1-Jornadas'!BN56:BN65</v>
      </c>
      <c r="E36" s="92" t="str">
        <f t="shared" si="8"/>
        <v>'1-Jornadas'!BS56:BS65</v>
      </c>
      <c r="F36" s="92" t="str">
        <f t="shared" si="9"/>
        <v>'1-Jornadas'!BU56:BU65</v>
      </c>
      <c r="G36" s="92" t="str">
        <f t="shared" si="10"/>
        <v>'1-Jornadas'!BM56:BM65</v>
      </c>
      <c r="H36" s="92" t="str">
        <f t="shared" si="11"/>
        <v>'1-Jornadas'!BQ56:BQ65</v>
      </c>
      <c r="I36" s="92" t="str">
        <f t="shared" si="12"/>
        <v>'1-Jornadas'!BR56:BR65</v>
      </c>
      <c r="K36" t="str">
        <f t="shared" si="2"/>
        <v>BP</v>
      </c>
      <c r="L36" t="str">
        <f t="shared" si="3"/>
        <v>BN</v>
      </c>
      <c r="M36" t="str">
        <f t="shared" si="13"/>
        <v>BS</v>
      </c>
      <c r="N36" t="str">
        <f t="shared" si="14"/>
        <v>BU</v>
      </c>
      <c r="O36" t="str">
        <f t="shared" si="15"/>
        <v>BM</v>
      </c>
      <c r="P36" t="str">
        <f t="shared" si="16"/>
        <v>BQ</v>
      </c>
      <c r="Q36" t="str">
        <f t="shared" si="17"/>
        <v>BR</v>
      </c>
    </row>
    <row r="37" spans="1:17" x14ac:dyDescent="0.25">
      <c r="A37" s="103">
        <v>68</v>
      </c>
      <c r="B37" s="103" t="s">
        <v>165</v>
      </c>
      <c r="C37" s="92" t="str">
        <f t="shared" si="0"/>
        <v>'1-Jornadas'!BP68:BP77</v>
      </c>
      <c r="D37" s="92" t="str">
        <f t="shared" si="7"/>
        <v>'1-Jornadas'!BN68:BN77</v>
      </c>
      <c r="E37" s="92" t="str">
        <f t="shared" si="8"/>
        <v>'1-Jornadas'!BS68:BS77</v>
      </c>
      <c r="F37" s="92" t="str">
        <f t="shared" si="9"/>
        <v>'1-Jornadas'!BU68:BU77</v>
      </c>
      <c r="G37" s="92" t="str">
        <f t="shared" si="10"/>
        <v>'1-Jornadas'!BM68:BM77</v>
      </c>
      <c r="H37" s="92" t="str">
        <f t="shared" si="11"/>
        <v>'1-Jornadas'!BQ68:BQ77</v>
      </c>
      <c r="I37" s="92" t="str">
        <f t="shared" si="12"/>
        <v>'1-Jornadas'!BR68:BR77</v>
      </c>
      <c r="K37" t="str">
        <f t="shared" si="2"/>
        <v>BP</v>
      </c>
      <c r="L37" t="str">
        <f t="shared" si="3"/>
        <v>BN</v>
      </c>
      <c r="M37" t="str">
        <f t="shared" si="13"/>
        <v>BS</v>
      </c>
      <c r="N37" t="str">
        <f t="shared" si="14"/>
        <v>BU</v>
      </c>
      <c r="O37" t="str">
        <f t="shared" si="15"/>
        <v>BM</v>
      </c>
      <c r="P37" t="str">
        <f t="shared" si="16"/>
        <v>BQ</v>
      </c>
      <c r="Q37" t="str">
        <f t="shared" si="17"/>
        <v>BR</v>
      </c>
    </row>
    <row r="38" spans="1:17" x14ac:dyDescent="0.25">
      <c r="A38" s="103">
        <v>80</v>
      </c>
      <c r="B38" s="103" t="s">
        <v>165</v>
      </c>
      <c r="C38" s="92" t="str">
        <f t="shared" si="0"/>
        <v>'1-Jornadas'!BP80:BP89</v>
      </c>
      <c r="D38" s="92" t="str">
        <f t="shared" si="7"/>
        <v>'1-Jornadas'!BN80:BN89</v>
      </c>
      <c r="E38" s="92" t="str">
        <f t="shared" si="8"/>
        <v>'1-Jornadas'!BS80:BS89</v>
      </c>
      <c r="F38" s="92" t="str">
        <f t="shared" si="9"/>
        <v>'1-Jornadas'!BU80:BU89</v>
      </c>
      <c r="G38" s="92" t="str">
        <f t="shared" si="10"/>
        <v>'1-Jornadas'!BM80:BM89</v>
      </c>
      <c r="H38" s="92" t="str">
        <f t="shared" si="11"/>
        <v>'1-Jornadas'!BQ80:BQ89</v>
      </c>
      <c r="I38" s="92" t="str">
        <f t="shared" si="12"/>
        <v>'1-Jornadas'!BR80:BR89</v>
      </c>
      <c r="K38" t="str">
        <f t="shared" si="2"/>
        <v>BP</v>
      </c>
      <c r="L38" t="str">
        <f t="shared" si="3"/>
        <v>BN</v>
      </c>
      <c r="M38" t="str">
        <f t="shared" si="13"/>
        <v>BS</v>
      </c>
      <c r="N38" t="str">
        <f t="shared" si="14"/>
        <v>BU</v>
      </c>
      <c r="O38" t="str">
        <f t="shared" si="15"/>
        <v>BM</v>
      </c>
      <c r="P38" t="str">
        <f t="shared" si="16"/>
        <v>BQ</v>
      </c>
      <c r="Q38" t="str">
        <f t="shared" si="17"/>
        <v>BR</v>
      </c>
    </row>
    <row r="61" spans="1:1" x14ac:dyDescent="0.25">
      <c r="A61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A87"/>
  <sheetViews>
    <sheetView topLeftCell="A58" workbookViewId="0">
      <selection activeCell="O92" sqref="O92"/>
    </sheetView>
  </sheetViews>
  <sheetFormatPr baseColWidth="10" defaultColWidth="3.7109375" defaultRowHeight="15" x14ac:dyDescent="0.25"/>
  <cols>
    <col min="1" max="1" width="20.7109375" customWidth="1"/>
    <col min="41" max="41" width="20.7109375" customWidth="1"/>
  </cols>
  <sheetData>
    <row r="1" spans="1:79" ht="15.75" thickBot="1" x14ac:dyDescent="0.3">
      <c r="A1" s="116" t="s">
        <v>173</v>
      </c>
      <c r="B1" s="117">
        <v>1</v>
      </c>
      <c r="C1" s="118">
        <v>2</v>
      </c>
      <c r="D1" s="118">
        <v>3</v>
      </c>
      <c r="E1" s="118">
        <v>4</v>
      </c>
      <c r="F1" s="118">
        <v>5</v>
      </c>
      <c r="G1" s="118">
        <v>6</v>
      </c>
      <c r="H1" s="118">
        <v>7</v>
      </c>
      <c r="I1" s="118">
        <v>8</v>
      </c>
      <c r="J1" s="118">
        <v>9</v>
      </c>
      <c r="K1" s="118">
        <v>10</v>
      </c>
      <c r="L1" s="118">
        <v>11</v>
      </c>
      <c r="M1" s="118">
        <v>12</v>
      </c>
      <c r="N1" s="118">
        <v>13</v>
      </c>
      <c r="O1" s="118">
        <v>14</v>
      </c>
      <c r="P1" s="118">
        <v>15</v>
      </c>
      <c r="Q1" s="118">
        <v>16</v>
      </c>
      <c r="R1" s="118">
        <v>17</v>
      </c>
      <c r="S1" s="118">
        <v>18</v>
      </c>
      <c r="T1" s="119">
        <v>19</v>
      </c>
      <c r="U1" s="120">
        <v>20</v>
      </c>
      <c r="V1" s="118">
        <v>21</v>
      </c>
      <c r="W1" s="118">
        <v>22</v>
      </c>
      <c r="X1" s="118">
        <v>23</v>
      </c>
      <c r="Y1" s="118">
        <v>24</v>
      </c>
      <c r="Z1" s="118">
        <v>25</v>
      </c>
      <c r="AA1" s="118">
        <v>26</v>
      </c>
      <c r="AB1" s="118">
        <v>27</v>
      </c>
      <c r="AC1" s="118">
        <v>28</v>
      </c>
      <c r="AD1" s="118">
        <v>29</v>
      </c>
      <c r="AE1" s="118">
        <v>30</v>
      </c>
      <c r="AF1" s="118">
        <v>31</v>
      </c>
      <c r="AG1" s="118">
        <v>32</v>
      </c>
      <c r="AH1" s="118">
        <v>33</v>
      </c>
      <c r="AI1" s="118">
        <v>34</v>
      </c>
      <c r="AJ1" s="118">
        <v>35</v>
      </c>
      <c r="AK1" s="118">
        <v>36</v>
      </c>
      <c r="AL1" s="118">
        <v>37</v>
      </c>
      <c r="AM1" s="119">
        <v>38</v>
      </c>
      <c r="AO1" s="116" t="str">
        <f>A1</f>
        <v>Pts</v>
      </c>
      <c r="AP1" s="117">
        <f t="shared" ref="AP1:BS1" si="0">B1</f>
        <v>1</v>
      </c>
      <c r="AQ1" s="118">
        <f t="shared" si="0"/>
        <v>2</v>
      </c>
      <c r="AR1" s="118">
        <f t="shared" si="0"/>
        <v>3</v>
      </c>
      <c r="AS1" s="118">
        <f t="shared" si="0"/>
        <v>4</v>
      </c>
      <c r="AT1" s="118">
        <f t="shared" si="0"/>
        <v>5</v>
      </c>
      <c r="AU1" s="118">
        <f t="shared" si="0"/>
        <v>6</v>
      </c>
      <c r="AV1" s="118">
        <f t="shared" si="0"/>
        <v>7</v>
      </c>
      <c r="AW1" s="118">
        <f t="shared" si="0"/>
        <v>8</v>
      </c>
      <c r="AX1" s="118">
        <f t="shared" si="0"/>
        <v>9</v>
      </c>
      <c r="AY1" s="118">
        <f t="shared" si="0"/>
        <v>10</v>
      </c>
      <c r="AZ1" s="118">
        <f t="shared" si="0"/>
        <v>11</v>
      </c>
      <c r="BA1" s="118">
        <f t="shared" si="0"/>
        <v>12</v>
      </c>
      <c r="BB1" s="118">
        <f t="shared" si="0"/>
        <v>13</v>
      </c>
      <c r="BC1" s="118">
        <f t="shared" si="0"/>
        <v>14</v>
      </c>
      <c r="BD1" s="118">
        <f t="shared" si="0"/>
        <v>15</v>
      </c>
      <c r="BE1" s="118">
        <f t="shared" si="0"/>
        <v>16</v>
      </c>
      <c r="BF1" s="118">
        <f t="shared" si="0"/>
        <v>17</v>
      </c>
      <c r="BG1" s="118">
        <f t="shared" si="0"/>
        <v>18</v>
      </c>
      <c r="BH1" s="119">
        <f t="shared" si="0"/>
        <v>19</v>
      </c>
      <c r="BI1" s="120">
        <f t="shared" si="0"/>
        <v>20</v>
      </c>
      <c r="BJ1" s="118">
        <f t="shared" si="0"/>
        <v>21</v>
      </c>
      <c r="BK1" s="118">
        <f t="shared" si="0"/>
        <v>22</v>
      </c>
      <c r="BL1" s="118">
        <f t="shared" si="0"/>
        <v>23</v>
      </c>
      <c r="BM1" s="118">
        <f t="shared" si="0"/>
        <v>24</v>
      </c>
      <c r="BN1" s="118">
        <f t="shared" si="0"/>
        <v>25</v>
      </c>
      <c r="BO1" s="118">
        <f t="shared" si="0"/>
        <v>26</v>
      </c>
      <c r="BP1" s="118">
        <f t="shared" si="0"/>
        <v>27</v>
      </c>
      <c r="BQ1" s="118">
        <f t="shared" si="0"/>
        <v>28</v>
      </c>
      <c r="BR1" s="118">
        <f t="shared" si="0"/>
        <v>29</v>
      </c>
      <c r="BS1" s="118">
        <f t="shared" si="0"/>
        <v>30</v>
      </c>
      <c r="BT1" s="118">
        <f>AF1</f>
        <v>31</v>
      </c>
      <c r="BU1" s="118">
        <f t="shared" ref="BU1" si="1">AG1</f>
        <v>32</v>
      </c>
      <c r="BV1" s="118">
        <f t="shared" ref="BV1" si="2">AH1</f>
        <v>33</v>
      </c>
      <c r="BW1" s="118">
        <f t="shared" ref="BW1" si="3">AI1</f>
        <v>34</v>
      </c>
      <c r="BX1" s="118">
        <f t="shared" ref="BX1" si="4">AJ1</f>
        <v>35</v>
      </c>
      <c r="BY1" s="118">
        <f t="shared" ref="BY1" si="5">AK1</f>
        <v>36</v>
      </c>
      <c r="BZ1" s="118">
        <f t="shared" ref="BZ1" si="6">AL1</f>
        <v>37</v>
      </c>
      <c r="CA1" s="119">
        <f t="shared" ref="CA1" si="7">AM1</f>
        <v>38</v>
      </c>
    </row>
    <row r="2" spans="1:79" x14ac:dyDescent="0.25">
      <c r="A2" s="108" t="s">
        <v>81</v>
      </c>
      <c r="B2" s="107">
        <f t="shared" ref="B2:Q3" ca="1" si="8">INDIRECT(ADDRESS((COLUMN()-2)*23+ROW()+1,17,,,"1-Configuracion"))</f>
        <v>0</v>
      </c>
      <c r="C2" s="35">
        <f t="shared" ca="1" si="8"/>
        <v>0</v>
      </c>
      <c r="D2" s="35">
        <f t="shared" ca="1" si="8"/>
        <v>0</v>
      </c>
      <c r="E2" s="35">
        <f t="shared" ca="1" si="8"/>
        <v>0</v>
      </c>
      <c r="F2" s="35">
        <f t="shared" ca="1" si="8"/>
        <v>0</v>
      </c>
      <c r="G2" s="35">
        <f t="shared" ca="1" si="8"/>
        <v>0</v>
      </c>
      <c r="H2" s="35">
        <f t="shared" ca="1" si="8"/>
        <v>0</v>
      </c>
      <c r="I2" s="35">
        <f t="shared" ca="1" si="8"/>
        <v>0</v>
      </c>
      <c r="J2" s="35">
        <f t="shared" ca="1" si="8"/>
        <v>0</v>
      </c>
      <c r="K2" s="35">
        <f t="shared" ca="1" si="8"/>
        <v>0</v>
      </c>
      <c r="L2" s="35">
        <f t="shared" ca="1" si="8"/>
        <v>0</v>
      </c>
      <c r="M2" s="35">
        <f t="shared" ca="1" si="8"/>
        <v>0</v>
      </c>
      <c r="N2" s="35">
        <f t="shared" ca="1" si="8"/>
        <v>0</v>
      </c>
      <c r="O2" s="35">
        <f t="shared" ca="1" si="8"/>
        <v>0</v>
      </c>
      <c r="P2" s="35">
        <f t="shared" ca="1" si="8"/>
        <v>0</v>
      </c>
      <c r="Q2" s="35">
        <f t="shared" ca="1" si="8"/>
        <v>0</v>
      </c>
      <c r="R2" s="35">
        <f t="shared" ref="R2:AM2" ca="1" si="9">INDIRECT(ADDRESS((COLUMN()-2)*23+ROW()+1,17,,,"1-Configuracion"))</f>
        <v>0</v>
      </c>
      <c r="S2" s="35">
        <f t="shared" ca="1" si="9"/>
        <v>0</v>
      </c>
      <c r="T2" s="48">
        <f t="shared" ca="1" si="9"/>
        <v>0</v>
      </c>
      <c r="U2" s="115">
        <f t="shared" ca="1" si="9"/>
        <v>0</v>
      </c>
      <c r="V2" s="35">
        <f t="shared" ca="1" si="9"/>
        <v>0</v>
      </c>
      <c r="W2" s="35">
        <f t="shared" ca="1" si="9"/>
        <v>0</v>
      </c>
      <c r="X2" s="35">
        <f t="shared" ca="1" si="9"/>
        <v>0</v>
      </c>
      <c r="Y2" s="35">
        <f t="shared" ca="1" si="9"/>
        <v>0</v>
      </c>
      <c r="Z2" s="35">
        <f t="shared" ca="1" si="9"/>
        <v>0</v>
      </c>
      <c r="AA2" s="35">
        <f t="shared" ca="1" si="9"/>
        <v>0</v>
      </c>
      <c r="AB2" s="35">
        <f t="shared" ca="1" si="9"/>
        <v>0</v>
      </c>
      <c r="AC2" s="35">
        <f t="shared" ca="1" si="9"/>
        <v>0</v>
      </c>
      <c r="AD2" s="35">
        <f t="shared" ca="1" si="9"/>
        <v>0</v>
      </c>
      <c r="AE2" s="35">
        <f t="shared" ca="1" si="9"/>
        <v>0</v>
      </c>
      <c r="AF2" s="35">
        <f t="shared" ca="1" si="9"/>
        <v>0</v>
      </c>
      <c r="AG2" s="35">
        <f t="shared" ca="1" si="9"/>
        <v>0</v>
      </c>
      <c r="AH2" s="35">
        <f t="shared" ca="1" si="9"/>
        <v>0</v>
      </c>
      <c r="AI2" s="35">
        <f t="shared" ca="1" si="9"/>
        <v>0</v>
      </c>
      <c r="AJ2" s="35">
        <f t="shared" ca="1" si="9"/>
        <v>0</v>
      </c>
      <c r="AK2" s="35">
        <f t="shared" ca="1" si="9"/>
        <v>0</v>
      </c>
      <c r="AL2" s="35">
        <f t="shared" ca="1" si="9"/>
        <v>0</v>
      </c>
      <c r="AM2" s="48">
        <f t="shared" ca="1" si="9"/>
        <v>0</v>
      </c>
      <c r="AO2" s="108" t="str">
        <f t="shared" ref="AO2:AO21" si="10">A2</f>
        <v>Atlethic Club</v>
      </c>
      <c r="AP2" s="107" t="e">
        <f ca="1">IF(AP$1&lt;'1-Configuracion'!$P$874,'1-Estadisticas'!B2,NA())</f>
        <v>#N/A</v>
      </c>
      <c r="AQ2" s="35" t="e">
        <f ca="1">IF(AQ$1&lt;'1-Configuracion'!$P$874,'1-Estadisticas'!C2,NA())</f>
        <v>#N/A</v>
      </c>
      <c r="AR2" s="35" t="e">
        <f ca="1">IF(AR$1&lt;'1-Configuracion'!$P$874,'1-Estadisticas'!D2,NA())</f>
        <v>#N/A</v>
      </c>
      <c r="AS2" s="35" t="e">
        <f ca="1">IF(AS$1&lt;'1-Configuracion'!$P$874,'1-Estadisticas'!E2,NA())</f>
        <v>#N/A</v>
      </c>
      <c r="AT2" s="35" t="e">
        <f ca="1">IF(AT$1&lt;'1-Configuracion'!$P$874,'1-Estadisticas'!F2,NA())</f>
        <v>#N/A</v>
      </c>
      <c r="AU2" s="35" t="e">
        <f ca="1">IF(AU$1&lt;'1-Configuracion'!$P$874,'1-Estadisticas'!G2,NA())</f>
        <v>#N/A</v>
      </c>
      <c r="AV2" s="35" t="e">
        <f ca="1">IF(AV$1&lt;'1-Configuracion'!$P$874,'1-Estadisticas'!H2,NA())</f>
        <v>#N/A</v>
      </c>
      <c r="AW2" s="35" t="e">
        <f ca="1">IF(AW$1&lt;'1-Configuracion'!$P$874,'1-Estadisticas'!I2,NA())</f>
        <v>#N/A</v>
      </c>
      <c r="AX2" s="35" t="e">
        <f ca="1">IF(AX$1&lt;'1-Configuracion'!$P$874,'1-Estadisticas'!J2,NA())</f>
        <v>#N/A</v>
      </c>
      <c r="AY2" s="35" t="e">
        <f ca="1">IF(AY$1&lt;'1-Configuracion'!$P$874,'1-Estadisticas'!K2,NA())</f>
        <v>#N/A</v>
      </c>
      <c r="AZ2" s="35" t="e">
        <f ca="1">IF(AZ$1&lt;'1-Configuracion'!$P$874,'1-Estadisticas'!L2,NA())</f>
        <v>#N/A</v>
      </c>
      <c r="BA2" s="35" t="e">
        <f ca="1">IF(BA$1&lt;'1-Configuracion'!$P$874,'1-Estadisticas'!M2,NA())</f>
        <v>#N/A</v>
      </c>
      <c r="BB2" s="35" t="e">
        <f ca="1">IF(BB$1&lt;'1-Configuracion'!$P$874,'1-Estadisticas'!N2,NA())</f>
        <v>#N/A</v>
      </c>
      <c r="BC2" s="35" t="e">
        <f ca="1">IF(BC$1&lt;'1-Configuracion'!$P$874,'1-Estadisticas'!O2,NA())</f>
        <v>#N/A</v>
      </c>
      <c r="BD2" s="35" t="e">
        <f ca="1">IF(BD$1&lt;'1-Configuracion'!$P$874,'1-Estadisticas'!P2,NA())</f>
        <v>#N/A</v>
      </c>
      <c r="BE2" s="35" t="e">
        <f ca="1">IF(BE$1&lt;'1-Configuracion'!$P$874,'1-Estadisticas'!Q2,NA())</f>
        <v>#N/A</v>
      </c>
      <c r="BF2" s="35" t="e">
        <f ca="1">IF(BF$1&lt;'1-Configuracion'!$P$874,'1-Estadisticas'!R2,NA())</f>
        <v>#N/A</v>
      </c>
      <c r="BG2" s="35" t="e">
        <f ca="1">IF(BG$1&lt;'1-Configuracion'!$P$874,'1-Estadisticas'!S2,NA())</f>
        <v>#N/A</v>
      </c>
      <c r="BH2" s="48" t="e">
        <f ca="1">IF(BH$1&lt;'1-Configuracion'!$P$874,'1-Estadisticas'!T2,NA())</f>
        <v>#N/A</v>
      </c>
      <c r="BI2" s="115" t="e">
        <f ca="1">IF(BI$1&lt;'1-Configuracion'!$P$874,'1-Estadisticas'!U2,NA())</f>
        <v>#N/A</v>
      </c>
      <c r="BJ2" s="35" t="e">
        <f ca="1">IF(BJ$1&lt;'1-Configuracion'!$P$874,'1-Estadisticas'!V2,NA())</f>
        <v>#N/A</v>
      </c>
      <c r="BK2" s="35" t="e">
        <f ca="1">IF(BK$1&lt;'1-Configuracion'!$P$874,'1-Estadisticas'!W2,NA())</f>
        <v>#N/A</v>
      </c>
      <c r="BL2" s="35" t="e">
        <f ca="1">IF(BL$1&lt;'1-Configuracion'!$P$874,'1-Estadisticas'!X2,NA())</f>
        <v>#N/A</v>
      </c>
      <c r="BM2" s="35" t="e">
        <f ca="1">IF(BM$1&lt;'1-Configuracion'!$P$874,'1-Estadisticas'!Y2,NA())</f>
        <v>#N/A</v>
      </c>
      <c r="BN2" s="35" t="e">
        <f ca="1">IF(BN$1&lt;'1-Configuracion'!$P$874,'1-Estadisticas'!Z2,NA())</f>
        <v>#N/A</v>
      </c>
      <c r="BO2" s="35" t="e">
        <f ca="1">IF(BO$1&lt;'1-Configuracion'!$P$874,'1-Estadisticas'!AA2,NA())</f>
        <v>#N/A</v>
      </c>
      <c r="BP2" s="35" t="e">
        <f ca="1">IF(BP$1&lt;'1-Configuracion'!$P$874,'1-Estadisticas'!AB2,NA())</f>
        <v>#N/A</v>
      </c>
      <c r="BQ2" s="35" t="e">
        <f ca="1">IF(BQ$1&lt;'1-Configuracion'!$P$874,'1-Estadisticas'!AC2,NA())</f>
        <v>#N/A</v>
      </c>
      <c r="BR2" s="35" t="e">
        <f ca="1">IF(BR$1&lt;'1-Configuracion'!$P$874,'1-Estadisticas'!AD2,NA())</f>
        <v>#N/A</v>
      </c>
      <c r="BS2" s="35" t="e">
        <f ca="1">IF(BS$1&lt;'1-Configuracion'!$P$874,'1-Estadisticas'!AE2,NA())</f>
        <v>#N/A</v>
      </c>
      <c r="BT2" s="35" t="e">
        <f ca="1">IF(BT$1&lt;'1-Configuracion'!$P$874,'1-Estadisticas'!AF2,NA())</f>
        <v>#N/A</v>
      </c>
      <c r="BU2" s="35" t="e">
        <f ca="1">IF(BU$1&lt;'1-Configuracion'!$P$874,'1-Estadisticas'!AG2,NA())</f>
        <v>#N/A</v>
      </c>
      <c r="BV2" s="35" t="e">
        <f ca="1">IF(BV$1&lt;'1-Configuracion'!$P$874,'1-Estadisticas'!AH2,NA())</f>
        <v>#N/A</v>
      </c>
      <c r="BW2" s="35" t="e">
        <f ca="1">IF(BW$1&lt;'1-Configuracion'!$P$874,'1-Estadisticas'!AI2,NA())</f>
        <v>#N/A</v>
      </c>
      <c r="BX2" s="35" t="e">
        <f ca="1">IF(BX$1&lt;'1-Configuracion'!$P$874,'1-Estadisticas'!AJ2,NA())</f>
        <v>#N/A</v>
      </c>
      <c r="BY2" s="35" t="e">
        <f ca="1">IF(BY$1&lt;'1-Configuracion'!$P$874,'1-Estadisticas'!AK2,NA())</f>
        <v>#N/A</v>
      </c>
      <c r="BZ2" s="35" t="e">
        <f ca="1">IF(BZ$1&lt;'1-Configuracion'!$P$874,'1-Estadisticas'!AL2,NA())</f>
        <v>#N/A</v>
      </c>
      <c r="CA2" s="48" t="e">
        <f ca="1">IF(CA$1&lt;'1-Configuracion'!$P$874,'1-Estadisticas'!AM2,NA())</f>
        <v>#N/A</v>
      </c>
    </row>
    <row r="3" spans="1:79" x14ac:dyDescent="0.25">
      <c r="A3" s="81" t="s">
        <v>82</v>
      </c>
      <c r="B3" s="7">
        <f t="shared" ref="B3:AM9" ca="1" si="11">INDIRECT(ADDRESS((COLUMN()-2)*23+ROW()+1,17,,,"1-Configuracion"))</f>
        <v>0</v>
      </c>
      <c r="C3" s="6">
        <f t="shared" ca="1" si="8"/>
        <v>0</v>
      </c>
      <c r="D3" s="6">
        <f t="shared" ca="1" si="11"/>
        <v>0</v>
      </c>
      <c r="E3" s="6">
        <f t="shared" ca="1" si="11"/>
        <v>0</v>
      </c>
      <c r="F3" s="6">
        <f t="shared" ca="1" si="11"/>
        <v>0</v>
      </c>
      <c r="G3" s="6">
        <f t="shared" ca="1" si="11"/>
        <v>0</v>
      </c>
      <c r="H3" s="6">
        <f t="shared" ca="1" si="11"/>
        <v>0</v>
      </c>
      <c r="I3" s="6">
        <f t="shared" ca="1" si="11"/>
        <v>0</v>
      </c>
      <c r="J3" s="6">
        <f t="shared" ca="1" si="11"/>
        <v>0</v>
      </c>
      <c r="K3" s="6">
        <f t="shared" ca="1" si="11"/>
        <v>0</v>
      </c>
      <c r="L3" s="6">
        <f t="shared" ca="1" si="11"/>
        <v>0</v>
      </c>
      <c r="M3" s="6">
        <f t="shared" ca="1" si="11"/>
        <v>0</v>
      </c>
      <c r="N3" s="6">
        <f t="shared" ca="1" si="11"/>
        <v>0</v>
      </c>
      <c r="O3" s="6">
        <f t="shared" ca="1" si="11"/>
        <v>0</v>
      </c>
      <c r="P3" s="6">
        <f t="shared" ca="1" si="11"/>
        <v>0</v>
      </c>
      <c r="Q3" s="6">
        <f t="shared" ca="1" si="11"/>
        <v>0</v>
      </c>
      <c r="R3" s="6">
        <f t="shared" ca="1" si="11"/>
        <v>0</v>
      </c>
      <c r="S3" s="6">
        <f t="shared" ca="1" si="11"/>
        <v>0</v>
      </c>
      <c r="T3" s="8">
        <f t="shared" ca="1" si="11"/>
        <v>0</v>
      </c>
      <c r="U3" s="113">
        <f t="shared" ca="1" si="11"/>
        <v>0</v>
      </c>
      <c r="V3" s="6">
        <f t="shared" ca="1" si="11"/>
        <v>0</v>
      </c>
      <c r="W3" s="6">
        <f t="shared" ca="1" si="11"/>
        <v>0</v>
      </c>
      <c r="X3" s="6">
        <f t="shared" ca="1" si="11"/>
        <v>0</v>
      </c>
      <c r="Y3" s="6">
        <f t="shared" ca="1" si="11"/>
        <v>0</v>
      </c>
      <c r="Z3" s="6">
        <f t="shared" ca="1" si="11"/>
        <v>0</v>
      </c>
      <c r="AA3" s="6">
        <f t="shared" ca="1" si="11"/>
        <v>0</v>
      </c>
      <c r="AB3" s="6">
        <f t="shared" ca="1" si="11"/>
        <v>0</v>
      </c>
      <c r="AC3" s="6">
        <f t="shared" ca="1" si="11"/>
        <v>0</v>
      </c>
      <c r="AD3" s="6">
        <f t="shared" ca="1" si="11"/>
        <v>0</v>
      </c>
      <c r="AE3" s="6">
        <f t="shared" ca="1" si="11"/>
        <v>0</v>
      </c>
      <c r="AF3" s="6">
        <f t="shared" ca="1" si="11"/>
        <v>0</v>
      </c>
      <c r="AG3" s="6">
        <f t="shared" ca="1" si="11"/>
        <v>0</v>
      </c>
      <c r="AH3" s="6">
        <f t="shared" ca="1" si="11"/>
        <v>0</v>
      </c>
      <c r="AI3" s="6">
        <f t="shared" ca="1" si="11"/>
        <v>0</v>
      </c>
      <c r="AJ3" s="6">
        <f t="shared" ca="1" si="11"/>
        <v>0</v>
      </c>
      <c r="AK3" s="6">
        <f t="shared" ca="1" si="11"/>
        <v>0</v>
      </c>
      <c r="AL3" s="6">
        <f t="shared" ca="1" si="11"/>
        <v>0</v>
      </c>
      <c r="AM3" s="8">
        <f t="shared" ca="1" si="11"/>
        <v>0</v>
      </c>
      <c r="AO3" s="81" t="str">
        <f t="shared" si="10"/>
        <v>Atlético Madrid</v>
      </c>
      <c r="AP3" s="7" t="e">
        <f ca="1">IF(AP$1&lt;'1-Configuracion'!$P$874,'1-Estadisticas'!B3,NA())</f>
        <v>#N/A</v>
      </c>
      <c r="AQ3" s="6" t="e">
        <f ca="1">IF(AQ$1&lt;'1-Configuracion'!$P$874,'1-Estadisticas'!C3,NA())</f>
        <v>#N/A</v>
      </c>
      <c r="AR3" s="6" t="e">
        <f ca="1">IF(AR$1&lt;'1-Configuracion'!$P$874,'1-Estadisticas'!D3,NA())</f>
        <v>#N/A</v>
      </c>
      <c r="AS3" s="6" t="e">
        <f ca="1">IF(AS$1&lt;'1-Configuracion'!$P$874,'1-Estadisticas'!E3,NA())</f>
        <v>#N/A</v>
      </c>
      <c r="AT3" s="6" t="e">
        <f ca="1">IF(AT$1&lt;'1-Configuracion'!$P$874,'1-Estadisticas'!F3,NA())</f>
        <v>#N/A</v>
      </c>
      <c r="AU3" s="6" t="e">
        <f ca="1">IF(AU$1&lt;'1-Configuracion'!$P$874,'1-Estadisticas'!G3,NA())</f>
        <v>#N/A</v>
      </c>
      <c r="AV3" s="6" t="e">
        <f ca="1">IF(AV$1&lt;'1-Configuracion'!$P$874,'1-Estadisticas'!H3,NA())</f>
        <v>#N/A</v>
      </c>
      <c r="AW3" s="6" t="e">
        <f ca="1">IF(AW$1&lt;'1-Configuracion'!$P$874,'1-Estadisticas'!I3,NA())</f>
        <v>#N/A</v>
      </c>
      <c r="AX3" s="6" t="e">
        <f ca="1">IF(AX$1&lt;'1-Configuracion'!$P$874,'1-Estadisticas'!J3,NA())</f>
        <v>#N/A</v>
      </c>
      <c r="AY3" s="6" t="e">
        <f ca="1">IF(AY$1&lt;'1-Configuracion'!$P$874,'1-Estadisticas'!K3,NA())</f>
        <v>#N/A</v>
      </c>
      <c r="AZ3" s="6" t="e">
        <f ca="1">IF(AZ$1&lt;'1-Configuracion'!$P$874,'1-Estadisticas'!L3,NA())</f>
        <v>#N/A</v>
      </c>
      <c r="BA3" s="6" t="e">
        <f ca="1">IF(BA$1&lt;'1-Configuracion'!$P$874,'1-Estadisticas'!M3,NA())</f>
        <v>#N/A</v>
      </c>
      <c r="BB3" s="6" t="e">
        <f ca="1">IF(BB$1&lt;'1-Configuracion'!$P$874,'1-Estadisticas'!N3,NA())</f>
        <v>#N/A</v>
      </c>
      <c r="BC3" s="6" t="e">
        <f ca="1">IF(BC$1&lt;'1-Configuracion'!$P$874,'1-Estadisticas'!O3,NA())</f>
        <v>#N/A</v>
      </c>
      <c r="BD3" s="6" t="e">
        <f ca="1">IF(BD$1&lt;'1-Configuracion'!$P$874,'1-Estadisticas'!P3,NA())</f>
        <v>#N/A</v>
      </c>
      <c r="BE3" s="6" t="e">
        <f ca="1">IF(BE$1&lt;'1-Configuracion'!$P$874,'1-Estadisticas'!Q3,NA())</f>
        <v>#N/A</v>
      </c>
      <c r="BF3" s="6" t="e">
        <f ca="1">IF(BF$1&lt;'1-Configuracion'!$P$874,'1-Estadisticas'!R3,NA())</f>
        <v>#N/A</v>
      </c>
      <c r="BG3" s="6" t="e">
        <f ca="1">IF(BG$1&lt;'1-Configuracion'!$P$874,'1-Estadisticas'!S3,NA())</f>
        <v>#N/A</v>
      </c>
      <c r="BH3" s="8" t="e">
        <f ca="1">IF(BH$1&lt;'1-Configuracion'!$P$874,'1-Estadisticas'!T3,NA())</f>
        <v>#N/A</v>
      </c>
      <c r="BI3" s="113" t="e">
        <f ca="1">IF(BI$1&lt;'1-Configuracion'!$P$874,'1-Estadisticas'!U3,NA())</f>
        <v>#N/A</v>
      </c>
      <c r="BJ3" s="6" t="e">
        <f ca="1">IF(BJ$1&lt;'1-Configuracion'!$P$874,'1-Estadisticas'!V3,NA())</f>
        <v>#N/A</v>
      </c>
      <c r="BK3" s="6" t="e">
        <f ca="1">IF(BK$1&lt;'1-Configuracion'!$P$874,'1-Estadisticas'!W3,NA())</f>
        <v>#N/A</v>
      </c>
      <c r="BL3" s="6" t="e">
        <f ca="1">IF(BL$1&lt;'1-Configuracion'!$P$874,'1-Estadisticas'!X3,NA())</f>
        <v>#N/A</v>
      </c>
      <c r="BM3" s="6" t="e">
        <f ca="1">IF(BM$1&lt;'1-Configuracion'!$P$874,'1-Estadisticas'!Y3,NA())</f>
        <v>#N/A</v>
      </c>
      <c r="BN3" s="6" t="e">
        <f ca="1">IF(BN$1&lt;'1-Configuracion'!$P$874,'1-Estadisticas'!Z3,NA())</f>
        <v>#N/A</v>
      </c>
      <c r="BO3" s="6" t="e">
        <f ca="1">IF(BO$1&lt;'1-Configuracion'!$P$874,'1-Estadisticas'!AA3,NA())</f>
        <v>#N/A</v>
      </c>
      <c r="BP3" s="6" t="e">
        <f ca="1">IF(BP$1&lt;'1-Configuracion'!$P$874,'1-Estadisticas'!AB3,NA())</f>
        <v>#N/A</v>
      </c>
      <c r="BQ3" s="6" t="e">
        <f ca="1">IF(BQ$1&lt;'1-Configuracion'!$P$874,'1-Estadisticas'!AC3,NA())</f>
        <v>#N/A</v>
      </c>
      <c r="BR3" s="6" t="e">
        <f ca="1">IF(BR$1&lt;'1-Configuracion'!$P$874,'1-Estadisticas'!AD3,NA())</f>
        <v>#N/A</v>
      </c>
      <c r="BS3" s="6" t="e">
        <f ca="1">IF(BS$1&lt;'1-Configuracion'!$P$874,'1-Estadisticas'!AE3,NA())</f>
        <v>#N/A</v>
      </c>
      <c r="BT3" s="6" t="e">
        <f ca="1">IF(BT$1&lt;'1-Configuracion'!$P$874,'1-Estadisticas'!AF3,NA())</f>
        <v>#N/A</v>
      </c>
      <c r="BU3" s="6" t="e">
        <f ca="1">IF(BU$1&lt;'1-Configuracion'!$P$874,'1-Estadisticas'!AG3,NA())</f>
        <v>#N/A</v>
      </c>
      <c r="BV3" s="6" t="e">
        <f ca="1">IF(BV$1&lt;'1-Configuracion'!$P$874,'1-Estadisticas'!AH3,NA())</f>
        <v>#N/A</v>
      </c>
      <c r="BW3" s="6" t="e">
        <f ca="1">IF(BW$1&lt;'1-Configuracion'!$P$874,'1-Estadisticas'!AI3,NA())</f>
        <v>#N/A</v>
      </c>
      <c r="BX3" s="6" t="e">
        <f ca="1">IF(BX$1&lt;'1-Configuracion'!$P$874,'1-Estadisticas'!AJ3,NA())</f>
        <v>#N/A</v>
      </c>
      <c r="BY3" s="6" t="e">
        <f ca="1">IF(BY$1&lt;'1-Configuracion'!$P$874,'1-Estadisticas'!AK3,NA())</f>
        <v>#N/A</v>
      </c>
      <c r="BZ3" s="6" t="e">
        <f ca="1">IF(BZ$1&lt;'1-Configuracion'!$P$874,'1-Estadisticas'!AL3,NA())</f>
        <v>#N/A</v>
      </c>
      <c r="CA3" s="8" t="e">
        <f ca="1">IF(CA$1&lt;'1-Configuracion'!$P$874,'1-Estadisticas'!AM3,NA())</f>
        <v>#N/A</v>
      </c>
    </row>
    <row r="4" spans="1:79" x14ac:dyDescent="0.25">
      <c r="A4" s="81" t="s">
        <v>92</v>
      </c>
      <c r="B4" s="7">
        <f t="shared" ca="1" si="11"/>
        <v>0</v>
      </c>
      <c r="C4" s="6">
        <f t="shared" ca="1" si="11"/>
        <v>0</v>
      </c>
      <c r="D4" s="6">
        <f t="shared" ca="1" si="11"/>
        <v>0</v>
      </c>
      <c r="E4" s="6">
        <f t="shared" ca="1" si="11"/>
        <v>0</v>
      </c>
      <c r="F4" s="6">
        <f t="shared" ca="1" si="11"/>
        <v>0</v>
      </c>
      <c r="G4" s="6">
        <f t="shared" ca="1" si="11"/>
        <v>0</v>
      </c>
      <c r="H4" s="6">
        <f t="shared" ca="1" si="11"/>
        <v>0</v>
      </c>
      <c r="I4" s="6">
        <f t="shared" ca="1" si="11"/>
        <v>0</v>
      </c>
      <c r="J4" s="6">
        <f t="shared" ca="1" si="11"/>
        <v>0</v>
      </c>
      <c r="K4" s="6">
        <f t="shared" ca="1" si="11"/>
        <v>0</v>
      </c>
      <c r="L4" s="6">
        <f t="shared" ca="1" si="11"/>
        <v>0</v>
      </c>
      <c r="M4" s="6">
        <f t="shared" ca="1" si="11"/>
        <v>0</v>
      </c>
      <c r="N4" s="6">
        <f t="shared" ca="1" si="11"/>
        <v>0</v>
      </c>
      <c r="O4" s="6">
        <f t="shared" ca="1" si="11"/>
        <v>0</v>
      </c>
      <c r="P4" s="6">
        <f t="shared" ca="1" si="11"/>
        <v>0</v>
      </c>
      <c r="Q4" s="6">
        <f t="shared" ca="1" si="11"/>
        <v>0</v>
      </c>
      <c r="R4" s="6">
        <f t="shared" ca="1" si="11"/>
        <v>0</v>
      </c>
      <c r="S4" s="6">
        <f t="shared" ca="1" si="11"/>
        <v>0</v>
      </c>
      <c r="T4" s="8">
        <f t="shared" ca="1" si="11"/>
        <v>0</v>
      </c>
      <c r="U4" s="113">
        <f t="shared" ca="1" si="11"/>
        <v>0</v>
      </c>
      <c r="V4" s="6">
        <f t="shared" ca="1" si="11"/>
        <v>0</v>
      </c>
      <c r="W4" s="6">
        <f t="shared" ca="1" si="11"/>
        <v>0</v>
      </c>
      <c r="X4" s="6">
        <f t="shared" ca="1" si="11"/>
        <v>0</v>
      </c>
      <c r="Y4" s="6">
        <f t="shared" ca="1" si="11"/>
        <v>0</v>
      </c>
      <c r="Z4" s="6">
        <f t="shared" ca="1" si="11"/>
        <v>0</v>
      </c>
      <c r="AA4" s="6">
        <f t="shared" ca="1" si="11"/>
        <v>0</v>
      </c>
      <c r="AB4" s="6">
        <f t="shared" ca="1" si="11"/>
        <v>0</v>
      </c>
      <c r="AC4" s="6">
        <f t="shared" ca="1" si="11"/>
        <v>0</v>
      </c>
      <c r="AD4" s="6">
        <f t="shared" ca="1" si="11"/>
        <v>0</v>
      </c>
      <c r="AE4" s="6">
        <f t="shared" ca="1" si="11"/>
        <v>0</v>
      </c>
      <c r="AF4" s="6">
        <f t="shared" ca="1" si="11"/>
        <v>0</v>
      </c>
      <c r="AG4" s="6">
        <f t="shared" ca="1" si="11"/>
        <v>0</v>
      </c>
      <c r="AH4" s="6">
        <f t="shared" ca="1" si="11"/>
        <v>0</v>
      </c>
      <c r="AI4" s="6">
        <f t="shared" ca="1" si="11"/>
        <v>0</v>
      </c>
      <c r="AJ4" s="6">
        <f t="shared" ca="1" si="11"/>
        <v>0</v>
      </c>
      <c r="AK4" s="6">
        <f t="shared" ca="1" si="11"/>
        <v>0</v>
      </c>
      <c r="AL4" s="6">
        <f t="shared" ca="1" si="11"/>
        <v>0</v>
      </c>
      <c r="AM4" s="8">
        <f t="shared" ca="1" si="11"/>
        <v>0</v>
      </c>
      <c r="AO4" s="81" t="str">
        <f t="shared" si="10"/>
        <v>C.A. Osasuna</v>
      </c>
      <c r="AP4" s="7" t="e">
        <f ca="1">IF(AP$1&lt;'1-Configuracion'!$P$874,'1-Estadisticas'!B4,NA())</f>
        <v>#N/A</v>
      </c>
      <c r="AQ4" s="6" t="e">
        <f ca="1">IF(AQ$1&lt;'1-Configuracion'!$P$874,'1-Estadisticas'!C4,NA())</f>
        <v>#N/A</v>
      </c>
      <c r="AR4" s="6" t="e">
        <f ca="1">IF(AR$1&lt;'1-Configuracion'!$P$874,'1-Estadisticas'!D4,NA())</f>
        <v>#N/A</v>
      </c>
      <c r="AS4" s="6" t="e">
        <f ca="1">IF(AS$1&lt;'1-Configuracion'!$P$874,'1-Estadisticas'!E4,NA())</f>
        <v>#N/A</v>
      </c>
      <c r="AT4" s="6" t="e">
        <f ca="1">IF(AT$1&lt;'1-Configuracion'!$P$874,'1-Estadisticas'!F4,NA())</f>
        <v>#N/A</v>
      </c>
      <c r="AU4" s="6" t="e">
        <f ca="1">IF(AU$1&lt;'1-Configuracion'!$P$874,'1-Estadisticas'!G4,NA())</f>
        <v>#N/A</v>
      </c>
      <c r="AV4" s="6" t="e">
        <f ca="1">IF(AV$1&lt;'1-Configuracion'!$P$874,'1-Estadisticas'!H4,NA())</f>
        <v>#N/A</v>
      </c>
      <c r="AW4" s="6" t="e">
        <f ca="1">IF(AW$1&lt;'1-Configuracion'!$P$874,'1-Estadisticas'!I4,NA())</f>
        <v>#N/A</v>
      </c>
      <c r="AX4" s="6" t="e">
        <f ca="1">IF(AX$1&lt;'1-Configuracion'!$P$874,'1-Estadisticas'!J4,NA())</f>
        <v>#N/A</v>
      </c>
      <c r="AY4" s="6" t="e">
        <f ca="1">IF(AY$1&lt;'1-Configuracion'!$P$874,'1-Estadisticas'!K4,NA())</f>
        <v>#N/A</v>
      </c>
      <c r="AZ4" s="6" t="e">
        <f ca="1">IF(AZ$1&lt;'1-Configuracion'!$P$874,'1-Estadisticas'!L4,NA())</f>
        <v>#N/A</v>
      </c>
      <c r="BA4" s="6" t="e">
        <f ca="1">IF(BA$1&lt;'1-Configuracion'!$P$874,'1-Estadisticas'!M4,NA())</f>
        <v>#N/A</v>
      </c>
      <c r="BB4" s="6" t="e">
        <f ca="1">IF(BB$1&lt;'1-Configuracion'!$P$874,'1-Estadisticas'!N4,NA())</f>
        <v>#N/A</v>
      </c>
      <c r="BC4" s="6" t="e">
        <f ca="1">IF(BC$1&lt;'1-Configuracion'!$P$874,'1-Estadisticas'!O4,NA())</f>
        <v>#N/A</v>
      </c>
      <c r="BD4" s="6" t="e">
        <f ca="1">IF(BD$1&lt;'1-Configuracion'!$P$874,'1-Estadisticas'!P4,NA())</f>
        <v>#N/A</v>
      </c>
      <c r="BE4" s="6" t="e">
        <f ca="1">IF(BE$1&lt;'1-Configuracion'!$P$874,'1-Estadisticas'!Q4,NA())</f>
        <v>#N/A</v>
      </c>
      <c r="BF4" s="6" t="e">
        <f ca="1">IF(BF$1&lt;'1-Configuracion'!$P$874,'1-Estadisticas'!R4,NA())</f>
        <v>#N/A</v>
      </c>
      <c r="BG4" s="6" t="e">
        <f ca="1">IF(BG$1&lt;'1-Configuracion'!$P$874,'1-Estadisticas'!S4,NA())</f>
        <v>#N/A</v>
      </c>
      <c r="BH4" s="8" t="e">
        <f ca="1">IF(BH$1&lt;'1-Configuracion'!$P$874,'1-Estadisticas'!T4,NA())</f>
        <v>#N/A</v>
      </c>
      <c r="BI4" s="113" t="e">
        <f ca="1">IF(BI$1&lt;'1-Configuracion'!$P$874,'1-Estadisticas'!U4,NA())</f>
        <v>#N/A</v>
      </c>
      <c r="BJ4" s="6" t="e">
        <f ca="1">IF(BJ$1&lt;'1-Configuracion'!$P$874,'1-Estadisticas'!V4,NA())</f>
        <v>#N/A</v>
      </c>
      <c r="BK4" s="6" t="e">
        <f ca="1">IF(BK$1&lt;'1-Configuracion'!$P$874,'1-Estadisticas'!W4,NA())</f>
        <v>#N/A</v>
      </c>
      <c r="BL4" s="6" t="e">
        <f ca="1">IF(BL$1&lt;'1-Configuracion'!$P$874,'1-Estadisticas'!X4,NA())</f>
        <v>#N/A</v>
      </c>
      <c r="BM4" s="6" t="e">
        <f ca="1">IF(BM$1&lt;'1-Configuracion'!$P$874,'1-Estadisticas'!Y4,NA())</f>
        <v>#N/A</v>
      </c>
      <c r="BN4" s="6" t="e">
        <f ca="1">IF(BN$1&lt;'1-Configuracion'!$P$874,'1-Estadisticas'!Z4,NA())</f>
        <v>#N/A</v>
      </c>
      <c r="BO4" s="6" t="e">
        <f ca="1">IF(BO$1&lt;'1-Configuracion'!$P$874,'1-Estadisticas'!AA4,NA())</f>
        <v>#N/A</v>
      </c>
      <c r="BP4" s="6" t="e">
        <f ca="1">IF(BP$1&lt;'1-Configuracion'!$P$874,'1-Estadisticas'!AB4,NA())</f>
        <v>#N/A</v>
      </c>
      <c r="BQ4" s="6" t="e">
        <f ca="1">IF(BQ$1&lt;'1-Configuracion'!$P$874,'1-Estadisticas'!AC4,NA())</f>
        <v>#N/A</v>
      </c>
      <c r="BR4" s="6" t="e">
        <f ca="1">IF(BR$1&lt;'1-Configuracion'!$P$874,'1-Estadisticas'!AD4,NA())</f>
        <v>#N/A</v>
      </c>
      <c r="BS4" s="6" t="e">
        <f ca="1">IF(BS$1&lt;'1-Configuracion'!$P$874,'1-Estadisticas'!AE4,NA())</f>
        <v>#N/A</v>
      </c>
      <c r="BT4" s="6" t="e">
        <f ca="1">IF(BT$1&lt;'1-Configuracion'!$P$874,'1-Estadisticas'!AF4,NA())</f>
        <v>#N/A</v>
      </c>
      <c r="BU4" s="6" t="e">
        <f ca="1">IF(BU$1&lt;'1-Configuracion'!$P$874,'1-Estadisticas'!AG4,NA())</f>
        <v>#N/A</v>
      </c>
      <c r="BV4" s="6" t="e">
        <f ca="1">IF(BV$1&lt;'1-Configuracion'!$P$874,'1-Estadisticas'!AH4,NA())</f>
        <v>#N/A</v>
      </c>
      <c r="BW4" s="6" t="e">
        <f ca="1">IF(BW$1&lt;'1-Configuracion'!$P$874,'1-Estadisticas'!AI4,NA())</f>
        <v>#N/A</v>
      </c>
      <c r="BX4" s="6" t="e">
        <f ca="1">IF(BX$1&lt;'1-Configuracion'!$P$874,'1-Estadisticas'!AJ4,NA())</f>
        <v>#N/A</v>
      </c>
      <c r="BY4" s="6" t="e">
        <f ca="1">IF(BY$1&lt;'1-Configuracion'!$P$874,'1-Estadisticas'!AK4,NA())</f>
        <v>#N/A</v>
      </c>
      <c r="BZ4" s="6" t="e">
        <f ca="1">IF(BZ$1&lt;'1-Configuracion'!$P$874,'1-Estadisticas'!AL4,NA())</f>
        <v>#N/A</v>
      </c>
      <c r="CA4" s="8" t="e">
        <f ca="1">IF(CA$1&lt;'1-Configuracion'!$P$874,'1-Estadisticas'!AM4,NA())</f>
        <v>#N/A</v>
      </c>
    </row>
    <row r="5" spans="1:79" x14ac:dyDescent="0.25">
      <c r="A5" s="81" t="s">
        <v>84</v>
      </c>
      <c r="B5" s="7">
        <f t="shared" ca="1" si="11"/>
        <v>0</v>
      </c>
      <c r="C5" s="6">
        <f t="shared" ca="1" si="11"/>
        <v>0</v>
      </c>
      <c r="D5" s="6">
        <f t="shared" ca="1" si="11"/>
        <v>0</v>
      </c>
      <c r="E5" s="6">
        <f t="shared" ca="1" si="11"/>
        <v>0</v>
      </c>
      <c r="F5" s="6">
        <f t="shared" ca="1" si="11"/>
        <v>0</v>
      </c>
      <c r="G5" s="6">
        <f t="shared" ca="1" si="11"/>
        <v>0</v>
      </c>
      <c r="H5" s="6">
        <f t="shared" ca="1" si="11"/>
        <v>0</v>
      </c>
      <c r="I5" s="6">
        <f t="shared" ca="1" si="11"/>
        <v>0</v>
      </c>
      <c r="J5" s="6">
        <f t="shared" ca="1" si="11"/>
        <v>0</v>
      </c>
      <c r="K5" s="6">
        <f t="shared" ca="1" si="11"/>
        <v>0</v>
      </c>
      <c r="L5" s="6">
        <f t="shared" ca="1" si="11"/>
        <v>0</v>
      </c>
      <c r="M5" s="6">
        <f t="shared" ca="1" si="11"/>
        <v>0</v>
      </c>
      <c r="N5" s="6">
        <f t="shared" ca="1" si="11"/>
        <v>0</v>
      </c>
      <c r="O5" s="6">
        <f t="shared" ca="1" si="11"/>
        <v>0</v>
      </c>
      <c r="P5" s="6">
        <f t="shared" ca="1" si="11"/>
        <v>0</v>
      </c>
      <c r="Q5" s="6">
        <f t="shared" ca="1" si="11"/>
        <v>0</v>
      </c>
      <c r="R5" s="6">
        <f t="shared" ca="1" si="11"/>
        <v>0</v>
      </c>
      <c r="S5" s="6">
        <f t="shared" ca="1" si="11"/>
        <v>0</v>
      </c>
      <c r="T5" s="8">
        <f t="shared" ca="1" si="11"/>
        <v>0</v>
      </c>
      <c r="U5" s="113">
        <f t="shared" ca="1" si="11"/>
        <v>0</v>
      </c>
      <c r="V5" s="6">
        <f t="shared" ca="1" si="11"/>
        <v>0</v>
      </c>
      <c r="W5" s="6">
        <f t="shared" ca="1" si="11"/>
        <v>0</v>
      </c>
      <c r="X5" s="6">
        <f t="shared" ca="1" si="11"/>
        <v>0</v>
      </c>
      <c r="Y5" s="6">
        <f t="shared" ca="1" si="11"/>
        <v>0</v>
      </c>
      <c r="Z5" s="6">
        <f t="shared" ca="1" si="11"/>
        <v>0</v>
      </c>
      <c r="AA5" s="6">
        <f t="shared" ca="1" si="11"/>
        <v>0</v>
      </c>
      <c r="AB5" s="6">
        <f t="shared" ca="1" si="11"/>
        <v>0</v>
      </c>
      <c r="AC5" s="6">
        <f t="shared" ca="1" si="11"/>
        <v>0</v>
      </c>
      <c r="AD5" s="6">
        <f t="shared" ca="1" si="11"/>
        <v>0</v>
      </c>
      <c r="AE5" s="6">
        <f t="shared" ca="1" si="11"/>
        <v>0</v>
      </c>
      <c r="AF5" s="6">
        <f t="shared" ca="1" si="11"/>
        <v>0</v>
      </c>
      <c r="AG5" s="6">
        <f t="shared" ca="1" si="11"/>
        <v>0</v>
      </c>
      <c r="AH5" s="6">
        <f t="shared" ca="1" si="11"/>
        <v>0</v>
      </c>
      <c r="AI5" s="6">
        <f t="shared" ca="1" si="11"/>
        <v>0</v>
      </c>
      <c r="AJ5" s="6">
        <f t="shared" ca="1" si="11"/>
        <v>0</v>
      </c>
      <c r="AK5" s="6">
        <f t="shared" ca="1" si="11"/>
        <v>0</v>
      </c>
      <c r="AL5" s="6">
        <f t="shared" ca="1" si="11"/>
        <v>0</v>
      </c>
      <c r="AM5" s="8">
        <f t="shared" ca="1" si="11"/>
        <v>0</v>
      </c>
      <c r="AO5" s="81" t="str">
        <f t="shared" si="10"/>
        <v>Celta de Vigo</v>
      </c>
      <c r="AP5" s="7" t="e">
        <f ca="1">IF(AP$1&lt;'1-Configuracion'!$P$874,'1-Estadisticas'!B5,NA())</f>
        <v>#N/A</v>
      </c>
      <c r="AQ5" s="6" t="e">
        <f ca="1">IF(AQ$1&lt;'1-Configuracion'!$P$874,'1-Estadisticas'!C5,NA())</f>
        <v>#N/A</v>
      </c>
      <c r="AR5" s="6" t="e">
        <f ca="1">IF(AR$1&lt;'1-Configuracion'!$P$874,'1-Estadisticas'!D5,NA())</f>
        <v>#N/A</v>
      </c>
      <c r="AS5" s="6" t="e">
        <f ca="1">IF(AS$1&lt;'1-Configuracion'!$P$874,'1-Estadisticas'!E5,NA())</f>
        <v>#N/A</v>
      </c>
      <c r="AT5" s="6" t="e">
        <f ca="1">IF(AT$1&lt;'1-Configuracion'!$P$874,'1-Estadisticas'!F5,NA())</f>
        <v>#N/A</v>
      </c>
      <c r="AU5" s="6" t="e">
        <f ca="1">IF(AU$1&lt;'1-Configuracion'!$P$874,'1-Estadisticas'!G5,NA())</f>
        <v>#N/A</v>
      </c>
      <c r="AV5" s="6" t="e">
        <f ca="1">IF(AV$1&lt;'1-Configuracion'!$P$874,'1-Estadisticas'!H5,NA())</f>
        <v>#N/A</v>
      </c>
      <c r="AW5" s="6" t="e">
        <f ca="1">IF(AW$1&lt;'1-Configuracion'!$P$874,'1-Estadisticas'!I5,NA())</f>
        <v>#N/A</v>
      </c>
      <c r="AX5" s="6" t="e">
        <f ca="1">IF(AX$1&lt;'1-Configuracion'!$P$874,'1-Estadisticas'!J5,NA())</f>
        <v>#N/A</v>
      </c>
      <c r="AY5" s="6" t="e">
        <f ca="1">IF(AY$1&lt;'1-Configuracion'!$P$874,'1-Estadisticas'!K5,NA())</f>
        <v>#N/A</v>
      </c>
      <c r="AZ5" s="6" t="e">
        <f ca="1">IF(AZ$1&lt;'1-Configuracion'!$P$874,'1-Estadisticas'!L5,NA())</f>
        <v>#N/A</v>
      </c>
      <c r="BA5" s="6" t="e">
        <f ca="1">IF(BA$1&lt;'1-Configuracion'!$P$874,'1-Estadisticas'!M5,NA())</f>
        <v>#N/A</v>
      </c>
      <c r="BB5" s="6" t="e">
        <f ca="1">IF(BB$1&lt;'1-Configuracion'!$P$874,'1-Estadisticas'!N5,NA())</f>
        <v>#N/A</v>
      </c>
      <c r="BC5" s="6" t="e">
        <f ca="1">IF(BC$1&lt;'1-Configuracion'!$P$874,'1-Estadisticas'!O5,NA())</f>
        <v>#N/A</v>
      </c>
      <c r="BD5" s="6" t="e">
        <f ca="1">IF(BD$1&lt;'1-Configuracion'!$P$874,'1-Estadisticas'!P5,NA())</f>
        <v>#N/A</v>
      </c>
      <c r="BE5" s="6" t="e">
        <f ca="1">IF(BE$1&lt;'1-Configuracion'!$P$874,'1-Estadisticas'!Q5,NA())</f>
        <v>#N/A</v>
      </c>
      <c r="BF5" s="6" t="e">
        <f ca="1">IF(BF$1&lt;'1-Configuracion'!$P$874,'1-Estadisticas'!R5,NA())</f>
        <v>#N/A</v>
      </c>
      <c r="BG5" s="6" t="e">
        <f ca="1">IF(BG$1&lt;'1-Configuracion'!$P$874,'1-Estadisticas'!S5,NA())</f>
        <v>#N/A</v>
      </c>
      <c r="BH5" s="8" t="e">
        <f ca="1">IF(BH$1&lt;'1-Configuracion'!$P$874,'1-Estadisticas'!T5,NA())</f>
        <v>#N/A</v>
      </c>
      <c r="BI5" s="113" t="e">
        <f ca="1">IF(BI$1&lt;'1-Configuracion'!$P$874,'1-Estadisticas'!U5,NA())</f>
        <v>#N/A</v>
      </c>
      <c r="BJ5" s="6" t="e">
        <f ca="1">IF(BJ$1&lt;'1-Configuracion'!$P$874,'1-Estadisticas'!V5,NA())</f>
        <v>#N/A</v>
      </c>
      <c r="BK5" s="6" t="e">
        <f ca="1">IF(BK$1&lt;'1-Configuracion'!$P$874,'1-Estadisticas'!W5,NA())</f>
        <v>#N/A</v>
      </c>
      <c r="BL5" s="6" t="e">
        <f ca="1">IF(BL$1&lt;'1-Configuracion'!$P$874,'1-Estadisticas'!X5,NA())</f>
        <v>#N/A</v>
      </c>
      <c r="BM5" s="6" t="e">
        <f ca="1">IF(BM$1&lt;'1-Configuracion'!$P$874,'1-Estadisticas'!Y5,NA())</f>
        <v>#N/A</v>
      </c>
      <c r="BN5" s="6" t="e">
        <f ca="1">IF(BN$1&lt;'1-Configuracion'!$P$874,'1-Estadisticas'!Z5,NA())</f>
        <v>#N/A</v>
      </c>
      <c r="BO5" s="6" t="e">
        <f ca="1">IF(BO$1&lt;'1-Configuracion'!$P$874,'1-Estadisticas'!AA5,NA())</f>
        <v>#N/A</v>
      </c>
      <c r="BP5" s="6" t="e">
        <f ca="1">IF(BP$1&lt;'1-Configuracion'!$P$874,'1-Estadisticas'!AB5,NA())</f>
        <v>#N/A</v>
      </c>
      <c r="BQ5" s="6" t="e">
        <f ca="1">IF(BQ$1&lt;'1-Configuracion'!$P$874,'1-Estadisticas'!AC5,NA())</f>
        <v>#N/A</v>
      </c>
      <c r="BR5" s="6" t="e">
        <f ca="1">IF(BR$1&lt;'1-Configuracion'!$P$874,'1-Estadisticas'!AD5,NA())</f>
        <v>#N/A</v>
      </c>
      <c r="BS5" s="6" t="e">
        <f ca="1">IF(BS$1&lt;'1-Configuracion'!$P$874,'1-Estadisticas'!AE5,NA())</f>
        <v>#N/A</v>
      </c>
      <c r="BT5" s="6" t="e">
        <f ca="1">IF(BT$1&lt;'1-Configuracion'!$P$874,'1-Estadisticas'!AF5,NA())</f>
        <v>#N/A</v>
      </c>
      <c r="BU5" s="6" t="e">
        <f ca="1">IF(BU$1&lt;'1-Configuracion'!$P$874,'1-Estadisticas'!AG5,NA())</f>
        <v>#N/A</v>
      </c>
      <c r="BV5" s="6" t="e">
        <f ca="1">IF(BV$1&lt;'1-Configuracion'!$P$874,'1-Estadisticas'!AH5,NA())</f>
        <v>#N/A</v>
      </c>
      <c r="BW5" s="6" t="e">
        <f ca="1">IF(BW$1&lt;'1-Configuracion'!$P$874,'1-Estadisticas'!AI5,NA())</f>
        <v>#N/A</v>
      </c>
      <c r="BX5" s="6" t="e">
        <f ca="1">IF(BX$1&lt;'1-Configuracion'!$P$874,'1-Estadisticas'!AJ5,NA())</f>
        <v>#N/A</v>
      </c>
      <c r="BY5" s="6" t="e">
        <f ca="1">IF(BY$1&lt;'1-Configuracion'!$P$874,'1-Estadisticas'!AK5,NA())</f>
        <v>#N/A</v>
      </c>
      <c r="BZ5" s="6" t="e">
        <f ca="1">IF(BZ$1&lt;'1-Configuracion'!$P$874,'1-Estadisticas'!AL5,NA())</f>
        <v>#N/A</v>
      </c>
      <c r="CA5" s="8" t="e">
        <f ca="1">IF(CA$1&lt;'1-Configuracion'!$P$874,'1-Estadisticas'!AM5,NA())</f>
        <v>#N/A</v>
      </c>
    </row>
    <row r="6" spans="1:79" x14ac:dyDescent="0.25">
      <c r="A6" s="81" t="s">
        <v>85</v>
      </c>
      <c r="B6" s="7">
        <f t="shared" ca="1" si="11"/>
        <v>0</v>
      </c>
      <c r="C6" s="6">
        <f t="shared" ca="1" si="11"/>
        <v>0</v>
      </c>
      <c r="D6" s="6">
        <f t="shared" ca="1" si="11"/>
        <v>0</v>
      </c>
      <c r="E6" s="6">
        <f t="shared" ca="1" si="11"/>
        <v>0</v>
      </c>
      <c r="F6" s="6">
        <f t="shared" ca="1" si="11"/>
        <v>0</v>
      </c>
      <c r="G6" s="6">
        <f t="shared" ca="1" si="11"/>
        <v>0</v>
      </c>
      <c r="H6" s="6">
        <f t="shared" ca="1" si="11"/>
        <v>0</v>
      </c>
      <c r="I6" s="6">
        <f t="shared" ca="1" si="11"/>
        <v>0</v>
      </c>
      <c r="J6" s="6">
        <f t="shared" ca="1" si="11"/>
        <v>0</v>
      </c>
      <c r="K6" s="6">
        <f t="shared" ca="1" si="11"/>
        <v>0</v>
      </c>
      <c r="L6" s="6">
        <f t="shared" ca="1" si="11"/>
        <v>0</v>
      </c>
      <c r="M6" s="6">
        <f t="shared" ca="1" si="11"/>
        <v>0</v>
      </c>
      <c r="N6" s="6">
        <f t="shared" ca="1" si="11"/>
        <v>0</v>
      </c>
      <c r="O6" s="6">
        <f t="shared" ca="1" si="11"/>
        <v>0</v>
      </c>
      <c r="P6" s="6">
        <f t="shared" ca="1" si="11"/>
        <v>0</v>
      </c>
      <c r="Q6" s="6">
        <f t="shared" ca="1" si="11"/>
        <v>0</v>
      </c>
      <c r="R6" s="6">
        <f t="shared" ca="1" si="11"/>
        <v>0</v>
      </c>
      <c r="S6" s="6">
        <f t="shared" ca="1" si="11"/>
        <v>0</v>
      </c>
      <c r="T6" s="8">
        <f t="shared" ca="1" si="11"/>
        <v>0</v>
      </c>
      <c r="U6" s="113">
        <f t="shared" ca="1" si="11"/>
        <v>0</v>
      </c>
      <c r="V6" s="6">
        <f t="shared" ca="1" si="11"/>
        <v>0</v>
      </c>
      <c r="W6" s="6">
        <f t="shared" ca="1" si="11"/>
        <v>0</v>
      </c>
      <c r="X6" s="6">
        <f t="shared" ca="1" si="11"/>
        <v>0</v>
      </c>
      <c r="Y6" s="6">
        <f t="shared" ca="1" si="11"/>
        <v>0</v>
      </c>
      <c r="Z6" s="6">
        <f t="shared" ca="1" si="11"/>
        <v>0</v>
      </c>
      <c r="AA6" s="6">
        <f t="shared" ca="1" si="11"/>
        <v>0</v>
      </c>
      <c r="AB6" s="6">
        <f t="shared" ca="1" si="11"/>
        <v>0</v>
      </c>
      <c r="AC6" s="6">
        <f t="shared" ca="1" si="11"/>
        <v>0</v>
      </c>
      <c r="AD6" s="6">
        <f t="shared" ca="1" si="11"/>
        <v>0</v>
      </c>
      <c r="AE6" s="6">
        <f t="shared" ca="1" si="11"/>
        <v>0</v>
      </c>
      <c r="AF6" s="6">
        <f t="shared" ca="1" si="11"/>
        <v>0</v>
      </c>
      <c r="AG6" s="6">
        <f t="shared" ca="1" si="11"/>
        <v>0</v>
      </c>
      <c r="AH6" s="6">
        <f t="shared" ca="1" si="11"/>
        <v>0</v>
      </c>
      <c r="AI6" s="6">
        <f t="shared" ca="1" si="11"/>
        <v>0</v>
      </c>
      <c r="AJ6" s="6">
        <f t="shared" ca="1" si="11"/>
        <v>0</v>
      </c>
      <c r="AK6" s="6">
        <f t="shared" ca="1" si="11"/>
        <v>0</v>
      </c>
      <c r="AL6" s="6">
        <f t="shared" ca="1" si="11"/>
        <v>0</v>
      </c>
      <c r="AM6" s="8">
        <f t="shared" ca="1" si="11"/>
        <v>0</v>
      </c>
      <c r="AO6" s="81" t="str">
        <f t="shared" si="10"/>
        <v>Deportivo de la Coruña</v>
      </c>
      <c r="AP6" s="7" t="e">
        <f ca="1">IF(AP$1&lt;'1-Configuracion'!$P$874,'1-Estadisticas'!B6,NA())</f>
        <v>#N/A</v>
      </c>
      <c r="AQ6" s="6" t="e">
        <f ca="1">IF(AQ$1&lt;'1-Configuracion'!$P$874,'1-Estadisticas'!C6,NA())</f>
        <v>#N/A</v>
      </c>
      <c r="AR6" s="6" t="e">
        <f ca="1">IF(AR$1&lt;'1-Configuracion'!$P$874,'1-Estadisticas'!D6,NA())</f>
        <v>#N/A</v>
      </c>
      <c r="AS6" s="6" t="e">
        <f ca="1">IF(AS$1&lt;'1-Configuracion'!$P$874,'1-Estadisticas'!E6,NA())</f>
        <v>#N/A</v>
      </c>
      <c r="AT6" s="6" t="e">
        <f ca="1">IF(AT$1&lt;'1-Configuracion'!$P$874,'1-Estadisticas'!F6,NA())</f>
        <v>#N/A</v>
      </c>
      <c r="AU6" s="6" t="e">
        <f ca="1">IF(AU$1&lt;'1-Configuracion'!$P$874,'1-Estadisticas'!G6,NA())</f>
        <v>#N/A</v>
      </c>
      <c r="AV6" s="6" t="e">
        <f ca="1">IF(AV$1&lt;'1-Configuracion'!$P$874,'1-Estadisticas'!H6,NA())</f>
        <v>#N/A</v>
      </c>
      <c r="AW6" s="6" t="e">
        <f ca="1">IF(AW$1&lt;'1-Configuracion'!$P$874,'1-Estadisticas'!I6,NA())</f>
        <v>#N/A</v>
      </c>
      <c r="AX6" s="6" t="e">
        <f ca="1">IF(AX$1&lt;'1-Configuracion'!$P$874,'1-Estadisticas'!J6,NA())</f>
        <v>#N/A</v>
      </c>
      <c r="AY6" s="6" t="e">
        <f ca="1">IF(AY$1&lt;'1-Configuracion'!$P$874,'1-Estadisticas'!K6,NA())</f>
        <v>#N/A</v>
      </c>
      <c r="AZ6" s="6" t="e">
        <f ca="1">IF(AZ$1&lt;'1-Configuracion'!$P$874,'1-Estadisticas'!L6,NA())</f>
        <v>#N/A</v>
      </c>
      <c r="BA6" s="6" t="e">
        <f ca="1">IF(BA$1&lt;'1-Configuracion'!$P$874,'1-Estadisticas'!M6,NA())</f>
        <v>#N/A</v>
      </c>
      <c r="BB6" s="6" t="e">
        <f ca="1">IF(BB$1&lt;'1-Configuracion'!$P$874,'1-Estadisticas'!N6,NA())</f>
        <v>#N/A</v>
      </c>
      <c r="BC6" s="6" t="e">
        <f ca="1">IF(BC$1&lt;'1-Configuracion'!$P$874,'1-Estadisticas'!O6,NA())</f>
        <v>#N/A</v>
      </c>
      <c r="BD6" s="6" t="e">
        <f ca="1">IF(BD$1&lt;'1-Configuracion'!$P$874,'1-Estadisticas'!P6,NA())</f>
        <v>#N/A</v>
      </c>
      <c r="BE6" s="6" t="e">
        <f ca="1">IF(BE$1&lt;'1-Configuracion'!$P$874,'1-Estadisticas'!Q6,NA())</f>
        <v>#N/A</v>
      </c>
      <c r="BF6" s="6" t="e">
        <f ca="1">IF(BF$1&lt;'1-Configuracion'!$P$874,'1-Estadisticas'!R6,NA())</f>
        <v>#N/A</v>
      </c>
      <c r="BG6" s="6" t="e">
        <f ca="1">IF(BG$1&lt;'1-Configuracion'!$P$874,'1-Estadisticas'!S6,NA())</f>
        <v>#N/A</v>
      </c>
      <c r="BH6" s="8" t="e">
        <f ca="1">IF(BH$1&lt;'1-Configuracion'!$P$874,'1-Estadisticas'!T6,NA())</f>
        <v>#N/A</v>
      </c>
      <c r="BI6" s="113" t="e">
        <f ca="1">IF(BI$1&lt;'1-Configuracion'!$P$874,'1-Estadisticas'!U6,NA())</f>
        <v>#N/A</v>
      </c>
      <c r="BJ6" s="6" t="e">
        <f ca="1">IF(BJ$1&lt;'1-Configuracion'!$P$874,'1-Estadisticas'!V6,NA())</f>
        <v>#N/A</v>
      </c>
      <c r="BK6" s="6" t="e">
        <f ca="1">IF(BK$1&lt;'1-Configuracion'!$P$874,'1-Estadisticas'!W6,NA())</f>
        <v>#N/A</v>
      </c>
      <c r="BL6" s="6" t="e">
        <f ca="1">IF(BL$1&lt;'1-Configuracion'!$P$874,'1-Estadisticas'!X6,NA())</f>
        <v>#N/A</v>
      </c>
      <c r="BM6" s="6" t="e">
        <f ca="1">IF(BM$1&lt;'1-Configuracion'!$P$874,'1-Estadisticas'!Y6,NA())</f>
        <v>#N/A</v>
      </c>
      <c r="BN6" s="6" t="e">
        <f ca="1">IF(BN$1&lt;'1-Configuracion'!$P$874,'1-Estadisticas'!Z6,NA())</f>
        <v>#N/A</v>
      </c>
      <c r="BO6" s="6" t="e">
        <f ca="1">IF(BO$1&lt;'1-Configuracion'!$P$874,'1-Estadisticas'!AA6,NA())</f>
        <v>#N/A</v>
      </c>
      <c r="BP6" s="6" t="e">
        <f ca="1">IF(BP$1&lt;'1-Configuracion'!$P$874,'1-Estadisticas'!AB6,NA())</f>
        <v>#N/A</v>
      </c>
      <c r="BQ6" s="6" t="e">
        <f ca="1">IF(BQ$1&lt;'1-Configuracion'!$P$874,'1-Estadisticas'!AC6,NA())</f>
        <v>#N/A</v>
      </c>
      <c r="BR6" s="6" t="e">
        <f ca="1">IF(BR$1&lt;'1-Configuracion'!$P$874,'1-Estadisticas'!AD6,NA())</f>
        <v>#N/A</v>
      </c>
      <c r="BS6" s="6" t="e">
        <f ca="1">IF(BS$1&lt;'1-Configuracion'!$P$874,'1-Estadisticas'!AE6,NA())</f>
        <v>#N/A</v>
      </c>
      <c r="BT6" s="6" t="e">
        <f ca="1">IF(BT$1&lt;'1-Configuracion'!$P$874,'1-Estadisticas'!AF6,NA())</f>
        <v>#N/A</v>
      </c>
      <c r="BU6" s="6" t="e">
        <f ca="1">IF(BU$1&lt;'1-Configuracion'!$P$874,'1-Estadisticas'!AG6,NA())</f>
        <v>#N/A</v>
      </c>
      <c r="BV6" s="6" t="e">
        <f ca="1">IF(BV$1&lt;'1-Configuracion'!$P$874,'1-Estadisticas'!AH6,NA())</f>
        <v>#N/A</v>
      </c>
      <c r="BW6" s="6" t="e">
        <f ca="1">IF(BW$1&lt;'1-Configuracion'!$P$874,'1-Estadisticas'!AI6,NA())</f>
        <v>#N/A</v>
      </c>
      <c r="BX6" s="6" t="e">
        <f ca="1">IF(BX$1&lt;'1-Configuracion'!$P$874,'1-Estadisticas'!AJ6,NA())</f>
        <v>#N/A</v>
      </c>
      <c r="BY6" s="6" t="e">
        <f ca="1">IF(BY$1&lt;'1-Configuracion'!$P$874,'1-Estadisticas'!AK6,NA())</f>
        <v>#N/A</v>
      </c>
      <c r="BZ6" s="6" t="e">
        <f ca="1">IF(BZ$1&lt;'1-Configuracion'!$P$874,'1-Estadisticas'!AL6,NA())</f>
        <v>#N/A</v>
      </c>
      <c r="CA6" s="8" t="e">
        <f ca="1">IF(CA$1&lt;'1-Configuracion'!$P$874,'1-Estadisticas'!AM6,NA())</f>
        <v>#N/A</v>
      </c>
    </row>
    <row r="7" spans="1:79" x14ac:dyDescent="0.25">
      <c r="A7" s="81" t="s">
        <v>28</v>
      </c>
      <c r="B7" s="7">
        <f t="shared" ca="1" si="11"/>
        <v>0</v>
      </c>
      <c r="C7" s="6">
        <f t="shared" ca="1" si="11"/>
        <v>0</v>
      </c>
      <c r="D7" s="6">
        <f t="shared" ca="1" si="11"/>
        <v>0</v>
      </c>
      <c r="E7" s="6">
        <f t="shared" ca="1" si="11"/>
        <v>0</v>
      </c>
      <c r="F7" s="6">
        <f t="shared" ca="1" si="11"/>
        <v>0</v>
      </c>
      <c r="G7" s="6">
        <f t="shared" ca="1" si="11"/>
        <v>0</v>
      </c>
      <c r="H7" s="6">
        <f t="shared" ca="1" si="11"/>
        <v>0</v>
      </c>
      <c r="I7" s="6">
        <f t="shared" ca="1" si="11"/>
        <v>0</v>
      </c>
      <c r="J7" s="6">
        <f t="shared" ca="1" si="11"/>
        <v>0</v>
      </c>
      <c r="K7" s="6">
        <f t="shared" ca="1" si="11"/>
        <v>0</v>
      </c>
      <c r="L7" s="6">
        <f t="shared" ca="1" si="11"/>
        <v>0</v>
      </c>
      <c r="M7" s="6">
        <f t="shared" ca="1" si="11"/>
        <v>0</v>
      </c>
      <c r="N7" s="6">
        <f t="shared" ca="1" si="11"/>
        <v>0</v>
      </c>
      <c r="O7" s="6">
        <f t="shared" ca="1" si="11"/>
        <v>0</v>
      </c>
      <c r="P7" s="6">
        <f t="shared" ca="1" si="11"/>
        <v>0</v>
      </c>
      <c r="Q7" s="6">
        <f t="shared" ca="1" si="11"/>
        <v>0</v>
      </c>
      <c r="R7" s="6">
        <f t="shared" ca="1" si="11"/>
        <v>0</v>
      </c>
      <c r="S7" s="6">
        <f t="shared" ca="1" si="11"/>
        <v>0</v>
      </c>
      <c r="T7" s="8">
        <f t="shared" ca="1" si="11"/>
        <v>0</v>
      </c>
      <c r="U7" s="113">
        <f t="shared" ca="1" si="11"/>
        <v>0</v>
      </c>
      <c r="V7" s="6">
        <f t="shared" ca="1" si="11"/>
        <v>0</v>
      </c>
      <c r="W7" s="6">
        <f t="shared" ca="1" si="11"/>
        <v>0</v>
      </c>
      <c r="X7" s="6">
        <f t="shared" ca="1" si="11"/>
        <v>0</v>
      </c>
      <c r="Y7" s="6">
        <f t="shared" ca="1" si="11"/>
        <v>0</v>
      </c>
      <c r="Z7" s="6">
        <f t="shared" ca="1" si="11"/>
        <v>0</v>
      </c>
      <c r="AA7" s="6">
        <f t="shared" ca="1" si="11"/>
        <v>0</v>
      </c>
      <c r="AB7" s="6">
        <f t="shared" ca="1" si="11"/>
        <v>0</v>
      </c>
      <c r="AC7" s="6">
        <f t="shared" ca="1" si="11"/>
        <v>0</v>
      </c>
      <c r="AD7" s="6">
        <f t="shared" ca="1" si="11"/>
        <v>0</v>
      </c>
      <c r="AE7" s="6">
        <f t="shared" ca="1" si="11"/>
        <v>0</v>
      </c>
      <c r="AF7" s="6">
        <f t="shared" ca="1" si="11"/>
        <v>0</v>
      </c>
      <c r="AG7" s="6">
        <f t="shared" ca="1" si="11"/>
        <v>0</v>
      </c>
      <c r="AH7" s="6">
        <f t="shared" ca="1" si="11"/>
        <v>0</v>
      </c>
      <c r="AI7" s="6">
        <f t="shared" ca="1" si="11"/>
        <v>0</v>
      </c>
      <c r="AJ7" s="6">
        <f t="shared" ca="1" si="11"/>
        <v>0</v>
      </c>
      <c r="AK7" s="6">
        <f t="shared" ca="1" si="11"/>
        <v>0</v>
      </c>
      <c r="AL7" s="6">
        <f t="shared" ca="1" si="11"/>
        <v>0</v>
      </c>
      <c r="AM7" s="8">
        <f t="shared" ca="1" si="11"/>
        <v>0</v>
      </c>
      <c r="AO7" s="81" t="str">
        <f t="shared" si="10"/>
        <v>F.C. Barcelona</v>
      </c>
      <c r="AP7" s="7" t="e">
        <f ca="1">IF(AP$1&lt;'1-Configuracion'!$P$874,'1-Estadisticas'!B7,NA())</f>
        <v>#N/A</v>
      </c>
      <c r="AQ7" s="6" t="e">
        <f ca="1">IF(AQ$1&lt;'1-Configuracion'!$P$874,'1-Estadisticas'!C7,NA())</f>
        <v>#N/A</v>
      </c>
      <c r="AR7" s="6" t="e">
        <f ca="1">IF(AR$1&lt;'1-Configuracion'!$P$874,'1-Estadisticas'!D7,NA())</f>
        <v>#N/A</v>
      </c>
      <c r="AS7" s="6" t="e">
        <f ca="1">IF(AS$1&lt;'1-Configuracion'!$P$874,'1-Estadisticas'!E7,NA())</f>
        <v>#N/A</v>
      </c>
      <c r="AT7" s="6" t="e">
        <f ca="1">IF(AT$1&lt;'1-Configuracion'!$P$874,'1-Estadisticas'!F7,NA())</f>
        <v>#N/A</v>
      </c>
      <c r="AU7" s="6" t="e">
        <f ca="1">IF(AU$1&lt;'1-Configuracion'!$P$874,'1-Estadisticas'!G7,NA())</f>
        <v>#N/A</v>
      </c>
      <c r="AV7" s="6" t="e">
        <f ca="1">IF(AV$1&lt;'1-Configuracion'!$P$874,'1-Estadisticas'!H7,NA())</f>
        <v>#N/A</v>
      </c>
      <c r="AW7" s="6" t="e">
        <f ca="1">IF(AW$1&lt;'1-Configuracion'!$P$874,'1-Estadisticas'!I7,NA())</f>
        <v>#N/A</v>
      </c>
      <c r="AX7" s="6" t="e">
        <f ca="1">IF(AX$1&lt;'1-Configuracion'!$P$874,'1-Estadisticas'!J7,NA())</f>
        <v>#N/A</v>
      </c>
      <c r="AY7" s="6" t="e">
        <f ca="1">IF(AY$1&lt;'1-Configuracion'!$P$874,'1-Estadisticas'!K7,NA())</f>
        <v>#N/A</v>
      </c>
      <c r="AZ7" s="6" t="e">
        <f ca="1">IF(AZ$1&lt;'1-Configuracion'!$P$874,'1-Estadisticas'!L7,NA())</f>
        <v>#N/A</v>
      </c>
      <c r="BA7" s="6" t="e">
        <f ca="1">IF(BA$1&lt;'1-Configuracion'!$P$874,'1-Estadisticas'!M7,NA())</f>
        <v>#N/A</v>
      </c>
      <c r="BB7" s="6" t="e">
        <f ca="1">IF(BB$1&lt;'1-Configuracion'!$P$874,'1-Estadisticas'!N7,NA())</f>
        <v>#N/A</v>
      </c>
      <c r="BC7" s="6" t="e">
        <f ca="1">IF(BC$1&lt;'1-Configuracion'!$P$874,'1-Estadisticas'!O7,NA())</f>
        <v>#N/A</v>
      </c>
      <c r="BD7" s="6" t="e">
        <f ca="1">IF(BD$1&lt;'1-Configuracion'!$P$874,'1-Estadisticas'!P7,NA())</f>
        <v>#N/A</v>
      </c>
      <c r="BE7" s="6" t="e">
        <f ca="1">IF(BE$1&lt;'1-Configuracion'!$P$874,'1-Estadisticas'!Q7,NA())</f>
        <v>#N/A</v>
      </c>
      <c r="BF7" s="6" t="e">
        <f ca="1">IF(BF$1&lt;'1-Configuracion'!$P$874,'1-Estadisticas'!R7,NA())</f>
        <v>#N/A</v>
      </c>
      <c r="BG7" s="6" t="e">
        <f ca="1">IF(BG$1&lt;'1-Configuracion'!$P$874,'1-Estadisticas'!S7,NA())</f>
        <v>#N/A</v>
      </c>
      <c r="BH7" s="8" t="e">
        <f ca="1">IF(BH$1&lt;'1-Configuracion'!$P$874,'1-Estadisticas'!T7,NA())</f>
        <v>#N/A</v>
      </c>
      <c r="BI7" s="113" t="e">
        <f ca="1">IF(BI$1&lt;'1-Configuracion'!$P$874,'1-Estadisticas'!U7,NA())</f>
        <v>#N/A</v>
      </c>
      <c r="BJ7" s="6" t="e">
        <f ca="1">IF(BJ$1&lt;'1-Configuracion'!$P$874,'1-Estadisticas'!V7,NA())</f>
        <v>#N/A</v>
      </c>
      <c r="BK7" s="6" t="e">
        <f ca="1">IF(BK$1&lt;'1-Configuracion'!$P$874,'1-Estadisticas'!W7,NA())</f>
        <v>#N/A</v>
      </c>
      <c r="BL7" s="6" t="e">
        <f ca="1">IF(BL$1&lt;'1-Configuracion'!$P$874,'1-Estadisticas'!X7,NA())</f>
        <v>#N/A</v>
      </c>
      <c r="BM7" s="6" t="e">
        <f ca="1">IF(BM$1&lt;'1-Configuracion'!$P$874,'1-Estadisticas'!Y7,NA())</f>
        <v>#N/A</v>
      </c>
      <c r="BN7" s="6" t="e">
        <f ca="1">IF(BN$1&lt;'1-Configuracion'!$P$874,'1-Estadisticas'!Z7,NA())</f>
        <v>#N/A</v>
      </c>
      <c r="BO7" s="6" t="e">
        <f ca="1">IF(BO$1&lt;'1-Configuracion'!$P$874,'1-Estadisticas'!AA7,NA())</f>
        <v>#N/A</v>
      </c>
      <c r="BP7" s="6" t="e">
        <f ca="1">IF(BP$1&lt;'1-Configuracion'!$P$874,'1-Estadisticas'!AB7,NA())</f>
        <v>#N/A</v>
      </c>
      <c r="BQ7" s="6" t="e">
        <f ca="1">IF(BQ$1&lt;'1-Configuracion'!$P$874,'1-Estadisticas'!AC7,NA())</f>
        <v>#N/A</v>
      </c>
      <c r="BR7" s="6" t="e">
        <f ca="1">IF(BR$1&lt;'1-Configuracion'!$P$874,'1-Estadisticas'!AD7,NA())</f>
        <v>#N/A</v>
      </c>
      <c r="BS7" s="6" t="e">
        <f ca="1">IF(BS$1&lt;'1-Configuracion'!$P$874,'1-Estadisticas'!AE7,NA())</f>
        <v>#N/A</v>
      </c>
      <c r="BT7" s="6" t="e">
        <f ca="1">IF(BT$1&lt;'1-Configuracion'!$P$874,'1-Estadisticas'!AF7,NA())</f>
        <v>#N/A</v>
      </c>
      <c r="BU7" s="6" t="e">
        <f ca="1">IF(BU$1&lt;'1-Configuracion'!$P$874,'1-Estadisticas'!AG7,NA())</f>
        <v>#N/A</v>
      </c>
      <c r="BV7" s="6" t="e">
        <f ca="1">IF(BV$1&lt;'1-Configuracion'!$P$874,'1-Estadisticas'!AH7,NA())</f>
        <v>#N/A</v>
      </c>
      <c r="BW7" s="6" t="e">
        <f ca="1">IF(BW$1&lt;'1-Configuracion'!$P$874,'1-Estadisticas'!AI7,NA())</f>
        <v>#N/A</v>
      </c>
      <c r="BX7" s="6" t="e">
        <f ca="1">IF(BX$1&lt;'1-Configuracion'!$P$874,'1-Estadisticas'!AJ7,NA())</f>
        <v>#N/A</v>
      </c>
      <c r="BY7" s="6" t="e">
        <f ca="1">IF(BY$1&lt;'1-Configuracion'!$P$874,'1-Estadisticas'!AK7,NA())</f>
        <v>#N/A</v>
      </c>
      <c r="BZ7" s="6" t="e">
        <f ca="1">IF(BZ$1&lt;'1-Configuracion'!$P$874,'1-Estadisticas'!AL7,NA())</f>
        <v>#N/A</v>
      </c>
      <c r="CA7" s="8" t="e">
        <f ca="1">IF(CA$1&lt;'1-Configuracion'!$P$874,'1-Estadisticas'!AM7,NA())</f>
        <v>#N/A</v>
      </c>
    </row>
    <row r="8" spans="1:79" x14ac:dyDescent="0.25">
      <c r="A8" s="81" t="s">
        <v>54</v>
      </c>
      <c r="B8" s="7">
        <f t="shared" ca="1" si="11"/>
        <v>0</v>
      </c>
      <c r="C8" s="6">
        <f t="shared" ca="1" si="11"/>
        <v>0</v>
      </c>
      <c r="D8" s="6">
        <f t="shared" ca="1" si="11"/>
        <v>0</v>
      </c>
      <c r="E8" s="6">
        <f t="shared" ca="1" si="11"/>
        <v>0</v>
      </c>
      <c r="F8" s="6">
        <f t="shared" ca="1" si="11"/>
        <v>0</v>
      </c>
      <c r="G8" s="6">
        <f t="shared" ca="1" si="11"/>
        <v>0</v>
      </c>
      <c r="H8" s="6">
        <f t="shared" ca="1" si="11"/>
        <v>0</v>
      </c>
      <c r="I8" s="6">
        <f t="shared" ca="1" si="11"/>
        <v>0</v>
      </c>
      <c r="J8" s="6">
        <f t="shared" ca="1" si="11"/>
        <v>0</v>
      </c>
      <c r="K8" s="6">
        <f t="shared" ca="1" si="11"/>
        <v>0</v>
      </c>
      <c r="L8" s="6">
        <f t="shared" ca="1" si="11"/>
        <v>0</v>
      </c>
      <c r="M8" s="6">
        <f t="shared" ca="1" si="11"/>
        <v>0</v>
      </c>
      <c r="N8" s="6">
        <f t="shared" ca="1" si="11"/>
        <v>0</v>
      </c>
      <c r="O8" s="6">
        <f t="shared" ca="1" si="11"/>
        <v>0</v>
      </c>
      <c r="P8" s="6">
        <f t="shared" ca="1" si="11"/>
        <v>0</v>
      </c>
      <c r="Q8" s="6">
        <f t="shared" ca="1" si="11"/>
        <v>0</v>
      </c>
      <c r="R8" s="6">
        <f t="shared" ca="1" si="11"/>
        <v>0</v>
      </c>
      <c r="S8" s="6">
        <f t="shared" ca="1" si="11"/>
        <v>0</v>
      </c>
      <c r="T8" s="8">
        <f t="shared" ca="1" si="11"/>
        <v>0</v>
      </c>
      <c r="U8" s="113">
        <f t="shared" ca="1" si="11"/>
        <v>0</v>
      </c>
      <c r="V8" s="6">
        <f t="shared" ca="1" si="11"/>
        <v>0</v>
      </c>
      <c r="W8" s="6">
        <f t="shared" ca="1" si="11"/>
        <v>0</v>
      </c>
      <c r="X8" s="6">
        <f t="shared" ca="1" si="11"/>
        <v>0</v>
      </c>
      <c r="Y8" s="6">
        <f t="shared" ca="1" si="11"/>
        <v>0</v>
      </c>
      <c r="Z8" s="6">
        <f t="shared" ca="1" si="11"/>
        <v>0</v>
      </c>
      <c r="AA8" s="6">
        <f t="shared" ca="1" si="11"/>
        <v>0</v>
      </c>
      <c r="AB8" s="6">
        <f t="shared" ca="1" si="11"/>
        <v>0</v>
      </c>
      <c r="AC8" s="6">
        <f t="shared" ca="1" si="11"/>
        <v>0</v>
      </c>
      <c r="AD8" s="6">
        <f t="shared" ca="1" si="11"/>
        <v>0</v>
      </c>
      <c r="AE8" s="6">
        <f t="shared" ca="1" si="11"/>
        <v>0</v>
      </c>
      <c r="AF8" s="6">
        <f t="shared" ca="1" si="11"/>
        <v>0</v>
      </c>
      <c r="AG8" s="6">
        <f t="shared" ca="1" si="11"/>
        <v>0</v>
      </c>
      <c r="AH8" s="6">
        <f t="shared" ca="1" si="11"/>
        <v>0</v>
      </c>
      <c r="AI8" s="6">
        <f t="shared" ca="1" si="11"/>
        <v>0</v>
      </c>
      <c r="AJ8" s="6">
        <f t="shared" ca="1" si="11"/>
        <v>0</v>
      </c>
      <c r="AK8" s="6">
        <f t="shared" ca="1" si="11"/>
        <v>0</v>
      </c>
      <c r="AL8" s="6">
        <f t="shared" ca="1" si="11"/>
        <v>0</v>
      </c>
      <c r="AM8" s="8">
        <f t="shared" ca="1" si="11"/>
        <v>0</v>
      </c>
      <c r="AO8" s="81" t="str">
        <f t="shared" si="10"/>
        <v>Getafe C.F.</v>
      </c>
      <c r="AP8" s="7" t="e">
        <f ca="1">IF(AP$1&lt;'1-Configuracion'!$P$874,'1-Estadisticas'!B8,NA())</f>
        <v>#N/A</v>
      </c>
      <c r="AQ8" s="6" t="e">
        <f ca="1">IF(AQ$1&lt;'1-Configuracion'!$P$874,'1-Estadisticas'!C8,NA())</f>
        <v>#N/A</v>
      </c>
      <c r="AR8" s="6" t="e">
        <f ca="1">IF(AR$1&lt;'1-Configuracion'!$P$874,'1-Estadisticas'!D8,NA())</f>
        <v>#N/A</v>
      </c>
      <c r="AS8" s="6" t="e">
        <f ca="1">IF(AS$1&lt;'1-Configuracion'!$P$874,'1-Estadisticas'!E8,NA())</f>
        <v>#N/A</v>
      </c>
      <c r="AT8" s="6" t="e">
        <f ca="1">IF(AT$1&lt;'1-Configuracion'!$P$874,'1-Estadisticas'!F8,NA())</f>
        <v>#N/A</v>
      </c>
      <c r="AU8" s="6" t="e">
        <f ca="1">IF(AU$1&lt;'1-Configuracion'!$P$874,'1-Estadisticas'!G8,NA())</f>
        <v>#N/A</v>
      </c>
      <c r="AV8" s="6" t="e">
        <f ca="1">IF(AV$1&lt;'1-Configuracion'!$P$874,'1-Estadisticas'!H8,NA())</f>
        <v>#N/A</v>
      </c>
      <c r="AW8" s="6" t="e">
        <f ca="1">IF(AW$1&lt;'1-Configuracion'!$P$874,'1-Estadisticas'!I8,NA())</f>
        <v>#N/A</v>
      </c>
      <c r="AX8" s="6" t="e">
        <f ca="1">IF(AX$1&lt;'1-Configuracion'!$P$874,'1-Estadisticas'!J8,NA())</f>
        <v>#N/A</v>
      </c>
      <c r="AY8" s="6" t="e">
        <f ca="1">IF(AY$1&lt;'1-Configuracion'!$P$874,'1-Estadisticas'!K8,NA())</f>
        <v>#N/A</v>
      </c>
      <c r="AZ8" s="6" t="e">
        <f ca="1">IF(AZ$1&lt;'1-Configuracion'!$P$874,'1-Estadisticas'!L8,NA())</f>
        <v>#N/A</v>
      </c>
      <c r="BA8" s="6" t="e">
        <f ca="1">IF(BA$1&lt;'1-Configuracion'!$P$874,'1-Estadisticas'!M8,NA())</f>
        <v>#N/A</v>
      </c>
      <c r="BB8" s="6" t="e">
        <f ca="1">IF(BB$1&lt;'1-Configuracion'!$P$874,'1-Estadisticas'!N8,NA())</f>
        <v>#N/A</v>
      </c>
      <c r="BC8" s="6" t="e">
        <f ca="1">IF(BC$1&lt;'1-Configuracion'!$P$874,'1-Estadisticas'!O8,NA())</f>
        <v>#N/A</v>
      </c>
      <c r="BD8" s="6" t="e">
        <f ca="1">IF(BD$1&lt;'1-Configuracion'!$P$874,'1-Estadisticas'!P8,NA())</f>
        <v>#N/A</v>
      </c>
      <c r="BE8" s="6" t="e">
        <f ca="1">IF(BE$1&lt;'1-Configuracion'!$P$874,'1-Estadisticas'!Q8,NA())</f>
        <v>#N/A</v>
      </c>
      <c r="BF8" s="6" t="e">
        <f ca="1">IF(BF$1&lt;'1-Configuracion'!$P$874,'1-Estadisticas'!R8,NA())</f>
        <v>#N/A</v>
      </c>
      <c r="BG8" s="6" t="e">
        <f ca="1">IF(BG$1&lt;'1-Configuracion'!$P$874,'1-Estadisticas'!S8,NA())</f>
        <v>#N/A</v>
      </c>
      <c r="BH8" s="8" t="e">
        <f ca="1">IF(BH$1&lt;'1-Configuracion'!$P$874,'1-Estadisticas'!T8,NA())</f>
        <v>#N/A</v>
      </c>
      <c r="BI8" s="113" t="e">
        <f ca="1">IF(BI$1&lt;'1-Configuracion'!$P$874,'1-Estadisticas'!U8,NA())</f>
        <v>#N/A</v>
      </c>
      <c r="BJ8" s="6" t="e">
        <f ca="1">IF(BJ$1&lt;'1-Configuracion'!$P$874,'1-Estadisticas'!V8,NA())</f>
        <v>#N/A</v>
      </c>
      <c r="BK8" s="6" t="e">
        <f ca="1">IF(BK$1&lt;'1-Configuracion'!$P$874,'1-Estadisticas'!W8,NA())</f>
        <v>#N/A</v>
      </c>
      <c r="BL8" s="6" t="e">
        <f ca="1">IF(BL$1&lt;'1-Configuracion'!$P$874,'1-Estadisticas'!X8,NA())</f>
        <v>#N/A</v>
      </c>
      <c r="BM8" s="6" t="e">
        <f ca="1">IF(BM$1&lt;'1-Configuracion'!$P$874,'1-Estadisticas'!Y8,NA())</f>
        <v>#N/A</v>
      </c>
      <c r="BN8" s="6" t="e">
        <f ca="1">IF(BN$1&lt;'1-Configuracion'!$P$874,'1-Estadisticas'!Z8,NA())</f>
        <v>#N/A</v>
      </c>
      <c r="BO8" s="6" t="e">
        <f ca="1">IF(BO$1&lt;'1-Configuracion'!$P$874,'1-Estadisticas'!AA8,NA())</f>
        <v>#N/A</v>
      </c>
      <c r="BP8" s="6" t="e">
        <f ca="1">IF(BP$1&lt;'1-Configuracion'!$P$874,'1-Estadisticas'!AB8,NA())</f>
        <v>#N/A</v>
      </c>
      <c r="BQ8" s="6" t="e">
        <f ca="1">IF(BQ$1&lt;'1-Configuracion'!$P$874,'1-Estadisticas'!AC8,NA())</f>
        <v>#N/A</v>
      </c>
      <c r="BR8" s="6" t="e">
        <f ca="1">IF(BR$1&lt;'1-Configuracion'!$P$874,'1-Estadisticas'!AD8,NA())</f>
        <v>#N/A</v>
      </c>
      <c r="BS8" s="6" t="e">
        <f ca="1">IF(BS$1&lt;'1-Configuracion'!$P$874,'1-Estadisticas'!AE8,NA())</f>
        <v>#N/A</v>
      </c>
      <c r="BT8" s="6" t="e">
        <f ca="1">IF(BT$1&lt;'1-Configuracion'!$P$874,'1-Estadisticas'!AF8,NA())</f>
        <v>#N/A</v>
      </c>
      <c r="BU8" s="6" t="e">
        <f ca="1">IF(BU$1&lt;'1-Configuracion'!$P$874,'1-Estadisticas'!AG8,NA())</f>
        <v>#N/A</v>
      </c>
      <c r="BV8" s="6" t="e">
        <f ca="1">IF(BV$1&lt;'1-Configuracion'!$P$874,'1-Estadisticas'!AH8,NA())</f>
        <v>#N/A</v>
      </c>
      <c r="BW8" s="6" t="e">
        <f ca="1">IF(BW$1&lt;'1-Configuracion'!$P$874,'1-Estadisticas'!AI8,NA())</f>
        <v>#N/A</v>
      </c>
      <c r="BX8" s="6" t="e">
        <f ca="1">IF(BX$1&lt;'1-Configuracion'!$P$874,'1-Estadisticas'!AJ8,NA())</f>
        <v>#N/A</v>
      </c>
      <c r="BY8" s="6" t="e">
        <f ca="1">IF(BY$1&lt;'1-Configuracion'!$P$874,'1-Estadisticas'!AK8,NA())</f>
        <v>#N/A</v>
      </c>
      <c r="BZ8" s="6" t="e">
        <f ca="1">IF(BZ$1&lt;'1-Configuracion'!$P$874,'1-Estadisticas'!AL8,NA())</f>
        <v>#N/A</v>
      </c>
      <c r="CA8" s="8" t="e">
        <f ca="1">IF(CA$1&lt;'1-Configuracion'!$P$874,'1-Estadisticas'!AM8,NA())</f>
        <v>#N/A</v>
      </c>
    </row>
    <row r="9" spans="1:79" x14ac:dyDescent="0.25">
      <c r="A9" s="81" t="s">
        <v>93</v>
      </c>
      <c r="B9" s="7">
        <f t="shared" ca="1" si="11"/>
        <v>0</v>
      </c>
      <c r="C9" s="6">
        <f t="shared" ca="1" si="11"/>
        <v>0</v>
      </c>
      <c r="D9" s="6">
        <f t="shared" ca="1" si="11"/>
        <v>0</v>
      </c>
      <c r="E9" s="6">
        <f t="shared" ca="1" si="11"/>
        <v>0</v>
      </c>
      <c r="F9" s="6">
        <f t="shared" ca="1" si="11"/>
        <v>0</v>
      </c>
      <c r="G9" s="6">
        <f t="shared" ca="1" si="11"/>
        <v>0</v>
      </c>
      <c r="H9" s="6">
        <f t="shared" ca="1" si="11"/>
        <v>0</v>
      </c>
      <c r="I9" s="6">
        <f t="shared" ca="1" si="11"/>
        <v>0</v>
      </c>
      <c r="J9" s="6">
        <f t="shared" ca="1" si="11"/>
        <v>0</v>
      </c>
      <c r="K9" s="6">
        <f t="shared" ca="1" si="11"/>
        <v>0</v>
      </c>
      <c r="L9" s="6">
        <f t="shared" ca="1" si="11"/>
        <v>0</v>
      </c>
      <c r="M9" s="6">
        <f t="shared" ca="1" si="11"/>
        <v>0</v>
      </c>
      <c r="N9" s="6">
        <f t="shared" ca="1" si="11"/>
        <v>0</v>
      </c>
      <c r="O9" s="6">
        <f t="shared" ca="1" si="11"/>
        <v>0</v>
      </c>
      <c r="P9" s="6">
        <f t="shared" ca="1" si="11"/>
        <v>0</v>
      </c>
      <c r="Q9" s="6">
        <f t="shared" ca="1" si="11"/>
        <v>0</v>
      </c>
      <c r="R9" s="6">
        <f t="shared" ca="1" si="11"/>
        <v>0</v>
      </c>
      <c r="S9" s="6">
        <f t="shared" ca="1" si="11"/>
        <v>0</v>
      </c>
      <c r="T9" s="8">
        <f t="shared" ca="1" si="11"/>
        <v>0</v>
      </c>
      <c r="U9" s="113">
        <f t="shared" ca="1" si="11"/>
        <v>0</v>
      </c>
      <c r="V9" s="6">
        <f t="shared" ca="1" si="11"/>
        <v>0</v>
      </c>
      <c r="W9" s="6">
        <f t="shared" ca="1" si="11"/>
        <v>0</v>
      </c>
      <c r="X9" s="6">
        <f t="shared" ca="1" si="11"/>
        <v>0</v>
      </c>
      <c r="Y9" s="6">
        <f t="shared" ca="1" si="11"/>
        <v>0</v>
      </c>
      <c r="Z9" s="6">
        <f t="shared" ca="1" si="11"/>
        <v>0</v>
      </c>
      <c r="AA9" s="6">
        <f t="shared" ca="1" si="11"/>
        <v>0</v>
      </c>
      <c r="AB9" s="6">
        <f t="shared" ca="1" si="11"/>
        <v>0</v>
      </c>
      <c r="AC9" s="6">
        <f t="shared" ca="1" si="11"/>
        <v>0</v>
      </c>
      <c r="AD9" s="6">
        <f t="shared" ref="AD9:AM9" ca="1" si="12">INDIRECT(ADDRESS((COLUMN()-2)*23+ROW()+1,17,,,"1-Configuracion"))</f>
        <v>0</v>
      </c>
      <c r="AE9" s="6">
        <f t="shared" ca="1" si="12"/>
        <v>0</v>
      </c>
      <c r="AF9" s="6">
        <f t="shared" ca="1" si="12"/>
        <v>0</v>
      </c>
      <c r="AG9" s="6">
        <f t="shared" ca="1" si="12"/>
        <v>0</v>
      </c>
      <c r="AH9" s="6">
        <f t="shared" ca="1" si="12"/>
        <v>0</v>
      </c>
      <c r="AI9" s="6">
        <f t="shared" ca="1" si="12"/>
        <v>0</v>
      </c>
      <c r="AJ9" s="6">
        <f t="shared" ca="1" si="12"/>
        <v>0</v>
      </c>
      <c r="AK9" s="6">
        <f t="shared" ca="1" si="12"/>
        <v>0</v>
      </c>
      <c r="AL9" s="6">
        <f t="shared" ca="1" si="12"/>
        <v>0</v>
      </c>
      <c r="AM9" s="8">
        <f t="shared" ca="1" si="12"/>
        <v>0</v>
      </c>
      <c r="AO9" s="81" t="str">
        <f t="shared" si="10"/>
        <v>Granada C.F.</v>
      </c>
      <c r="AP9" s="7" t="e">
        <f ca="1">IF(AP$1&lt;'1-Configuracion'!$P$874,'1-Estadisticas'!B9,NA())</f>
        <v>#N/A</v>
      </c>
      <c r="AQ9" s="6" t="e">
        <f ca="1">IF(AQ$1&lt;'1-Configuracion'!$P$874,'1-Estadisticas'!C9,NA())</f>
        <v>#N/A</v>
      </c>
      <c r="AR9" s="6" t="e">
        <f ca="1">IF(AR$1&lt;'1-Configuracion'!$P$874,'1-Estadisticas'!D9,NA())</f>
        <v>#N/A</v>
      </c>
      <c r="AS9" s="6" t="e">
        <f ca="1">IF(AS$1&lt;'1-Configuracion'!$P$874,'1-Estadisticas'!E9,NA())</f>
        <v>#N/A</v>
      </c>
      <c r="AT9" s="6" t="e">
        <f ca="1">IF(AT$1&lt;'1-Configuracion'!$P$874,'1-Estadisticas'!F9,NA())</f>
        <v>#N/A</v>
      </c>
      <c r="AU9" s="6" t="e">
        <f ca="1">IF(AU$1&lt;'1-Configuracion'!$P$874,'1-Estadisticas'!G9,NA())</f>
        <v>#N/A</v>
      </c>
      <c r="AV9" s="6" t="e">
        <f ca="1">IF(AV$1&lt;'1-Configuracion'!$P$874,'1-Estadisticas'!H9,NA())</f>
        <v>#N/A</v>
      </c>
      <c r="AW9" s="6" t="e">
        <f ca="1">IF(AW$1&lt;'1-Configuracion'!$P$874,'1-Estadisticas'!I9,NA())</f>
        <v>#N/A</v>
      </c>
      <c r="AX9" s="6" t="e">
        <f ca="1">IF(AX$1&lt;'1-Configuracion'!$P$874,'1-Estadisticas'!J9,NA())</f>
        <v>#N/A</v>
      </c>
      <c r="AY9" s="6" t="e">
        <f ca="1">IF(AY$1&lt;'1-Configuracion'!$P$874,'1-Estadisticas'!K9,NA())</f>
        <v>#N/A</v>
      </c>
      <c r="AZ9" s="6" t="e">
        <f ca="1">IF(AZ$1&lt;'1-Configuracion'!$P$874,'1-Estadisticas'!L9,NA())</f>
        <v>#N/A</v>
      </c>
      <c r="BA9" s="6" t="e">
        <f ca="1">IF(BA$1&lt;'1-Configuracion'!$P$874,'1-Estadisticas'!M9,NA())</f>
        <v>#N/A</v>
      </c>
      <c r="BB9" s="6" t="e">
        <f ca="1">IF(BB$1&lt;'1-Configuracion'!$P$874,'1-Estadisticas'!N9,NA())</f>
        <v>#N/A</v>
      </c>
      <c r="BC9" s="6" t="e">
        <f ca="1">IF(BC$1&lt;'1-Configuracion'!$P$874,'1-Estadisticas'!O9,NA())</f>
        <v>#N/A</v>
      </c>
      <c r="BD9" s="6" t="e">
        <f ca="1">IF(BD$1&lt;'1-Configuracion'!$P$874,'1-Estadisticas'!P9,NA())</f>
        <v>#N/A</v>
      </c>
      <c r="BE9" s="6" t="e">
        <f ca="1">IF(BE$1&lt;'1-Configuracion'!$P$874,'1-Estadisticas'!Q9,NA())</f>
        <v>#N/A</v>
      </c>
      <c r="BF9" s="6" t="e">
        <f ca="1">IF(BF$1&lt;'1-Configuracion'!$P$874,'1-Estadisticas'!R9,NA())</f>
        <v>#N/A</v>
      </c>
      <c r="BG9" s="6" t="e">
        <f ca="1">IF(BG$1&lt;'1-Configuracion'!$P$874,'1-Estadisticas'!S9,NA())</f>
        <v>#N/A</v>
      </c>
      <c r="BH9" s="8" t="e">
        <f ca="1">IF(BH$1&lt;'1-Configuracion'!$P$874,'1-Estadisticas'!T9,NA())</f>
        <v>#N/A</v>
      </c>
      <c r="BI9" s="113" t="e">
        <f ca="1">IF(BI$1&lt;'1-Configuracion'!$P$874,'1-Estadisticas'!U9,NA())</f>
        <v>#N/A</v>
      </c>
      <c r="BJ9" s="6" t="e">
        <f ca="1">IF(BJ$1&lt;'1-Configuracion'!$P$874,'1-Estadisticas'!V9,NA())</f>
        <v>#N/A</v>
      </c>
      <c r="BK9" s="6" t="e">
        <f ca="1">IF(BK$1&lt;'1-Configuracion'!$P$874,'1-Estadisticas'!W9,NA())</f>
        <v>#N/A</v>
      </c>
      <c r="BL9" s="6" t="e">
        <f ca="1">IF(BL$1&lt;'1-Configuracion'!$P$874,'1-Estadisticas'!X9,NA())</f>
        <v>#N/A</v>
      </c>
      <c r="BM9" s="6" t="e">
        <f ca="1">IF(BM$1&lt;'1-Configuracion'!$P$874,'1-Estadisticas'!Y9,NA())</f>
        <v>#N/A</v>
      </c>
      <c r="BN9" s="6" t="e">
        <f ca="1">IF(BN$1&lt;'1-Configuracion'!$P$874,'1-Estadisticas'!Z9,NA())</f>
        <v>#N/A</v>
      </c>
      <c r="BO9" s="6" t="e">
        <f ca="1">IF(BO$1&lt;'1-Configuracion'!$P$874,'1-Estadisticas'!AA9,NA())</f>
        <v>#N/A</v>
      </c>
      <c r="BP9" s="6" t="e">
        <f ca="1">IF(BP$1&lt;'1-Configuracion'!$P$874,'1-Estadisticas'!AB9,NA())</f>
        <v>#N/A</v>
      </c>
      <c r="BQ9" s="6" t="e">
        <f ca="1">IF(BQ$1&lt;'1-Configuracion'!$P$874,'1-Estadisticas'!AC9,NA())</f>
        <v>#N/A</v>
      </c>
      <c r="BR9" s="6" t="e">
        <f ca="1">IF(BR$1&lt;'1-Configuracion'!$P$874,'1-Estadisticas'!AD9,NA())</f>
        <v>#N/A</v>
      </c>
      <c r="BS9" s="6" t="e">
        <f ca="1">IF(BS$1&lt;'1-Configuracion'!$P$874,'1-Estadisticas'!AE9,NA())</f>
        <v>#N/A</v>
      </c>
      <c r="BT9" s="6" t="e">
        <f ca="1">IF(BT$1&lt;'1-Configuracion'!$P$874,'1-Estadisticas'!AF9,NA())</f>
        <v>#N/A</v>
      </c>
      <c r="BU9" s="6" t="e">
        <f ca="1">IF(BU$1&lt;'1-Configuracion'!$P$874,'1-Estadisticas'!AG9,NA())</f>
        <v>#N/A</v>
      </c>
      <c r="BV9" s="6" t="e">
        <f ca="1">IF(BV$1&lt;'1-Configuracion'!$P$874,'1-Estadisticas'!AH9,NA())</f>
        <v>#N/A</v>
      </c>
      <c r="BW9" s="6" t="e">
        <f ca="1">IF(BW$1&lt;'1-Configuracion'!$P$874,'1-Estadisticas'!AI9,NA())</f>
        <v>#N/A</v>
      </c>
      <c r="BX9" s="6" t="e">
        <f ca="1">IF(BX$1&lt;'1-Configuracion'!$P$874,'1-Estadisticas'!AJ9,NA())</f>
        <v>#N/A</v>
      </c>
      <c r="BY9" s="6" t="e">
        <f ca="1">IF(BY$1&lt;'1-Configuracion'!$P$874,'1-Estadisticas'!AK9,NA())</f>
        <v>#N/A</v>
      </c>
      <c r="BZ9" s="6" t="e">
        <f ca="1">IF(BZ$1&lt;'1-Configuracion'!$P$874,'1-Estadisticas'!AL9,NA())</f>
        <v>#N/A</v>
      </c>
      <c r="CA9" s="8" t="e">
        <f ca="1">IF(CA$1&lt;'1-Configuracion'!$P$874,'1-Estadisticas'!AM9,NA())</f>
        <v>#N/A</v>
      </c>
    </row>
    <row r="10" spans="1:79" x14ac:dyDescent="0.25">
      <c r="A10" s="81" t="s">
        <v>53</v>
      </c>
      <c r="B10" s="7">
        <f t="shared" ref="B10:AM16" ca="1" si="13">INDIRECT(ADDRESS((COLUMN()-2)*23+ROW()+1,17,,,"1-Configuracion"))</f>
        <v>0</v>
      </c>
      <c r="C10" s="6">
        <f t="shared" ca="1" si="13"/>
        <v>0</v>
      </c>
      <c r="D10" s="6">
        <f t="shared" ca="1" si="13"/>
        <v>0</v>
      </c>
      <c r="E10" s="6">
        <f t="shared" ca="1" si="13"/>
        <v>0</v>
      </c>
      <c r="F10" s="6">
        <f t="shared" ca="1" si="13"/>
        <v>0</v>
      </c>
      <c r="G10" s="6">
        <f t="shared" ca="1" si="13"/>
        <v>0</v>
      </c>
      <c r="H10" s="6">
        <f t="shared" ca="1" si="13"/>
        <v>0</v>
      </c>
      <c r="I10" s="6">
        <f t="shared" ca="1" si="13"/>
        <v>0</v>
      </c>
      <c r="J10" s="6">
        <f t="shared" ca="1" si="13"/>
        <v>0</v>
      </c>
      <c r="K10" s="6">
        <f t="shared" ca="1" si="13"/>
        <v>0</v>
      </c>
      <c r="L10" s="6">
        <f t="shared" ca="1" si="13"/>
        <v>0</v>
      </c>
      <c r="M10" s="6">
        <f t="shared" ca="1" si="13"/>
        <v>0</v>
      </c>
      <c r="N10" s="6">
        <f t="shared" ca="1" si="13"/>
        <v>0</v>
      </c>
      <c r="O10" s="6">
        <f t="shared" ca="1" si="13"/>
        <v>0</v>
      </c>
      <c r="P10" s="6">
        <f t="shared" ca="1" si="13"/>
        <v>0</v>
      </c>
      <c r="Q10" s="6">
        <f t="shared" ca="1" si="13"/>
        <v>0</v>
      </c>
      <c r="R10" s="6">
        <f t="shared" ca="1" si="13"/>
        <v>0</v>
      </c>
      <c r="S10" s="6">
        <f t="shared" ca="1" si="13"/>
        <v>0</v>
      </c>
      <c r="T10" s="8">
        <f t="shared" ca="1" si="13"/>
        <v>0</v>
      </c>
      <c r="U10" s="113">
        <f t="shared" ca="1" si="13"/>
        <v>0</v>
      </c>
      <c r="V10" s="6">
        <f t="shared" ca="1" si="13"/>
        <v>0</v>
      </c>
      <c r="W10" s="6">
        <f t="shared" ca="1" si="13"/>
        <v>0</v>
      </c>
      <c r="X10" s="6">
        <f t="shared" ca="1" si="13"/>
        <v>0</v>
      </c>
      <c r="Y10" s="6">
        <f t="shared" ca="1" si="13"/>
        <v>0</v>
      </c>
      <c r="Z10" s="6">
        <f t="shared" ca="1" si="13"/>
        <v>0</v>
      </c>
      <c r="AA10" s="6">
        <f t="shared" ca="1" si="13"/>
        <v>0</v>
      </c>
      <c r="AB10" s="6">
        <f t="shared" ca="1" si="13"/>
        <v>0</v>
      </c>
      <c r="AC10" s="6">
        <f t="shared" ca="1" si="13"/>
        <v>0</v>
      </c>
      <c r="AD10" s="6">
        <f t="shared" ca="1" si="13"/>
        <v>0</v>
      </c>
      <c r="AE10" s="6">
        <f t="shared" ca="1" si="13"/>
        <v>0</v>
      </c>
      <c r="AF10" s="6">
        <f t="shared" ca="1" si="13"/>
        <v>0</v>
      </c>
      <c r="AG10" s="6">
        <f t="shared" ca="1" si="13"/>
        <v>0</v>
      </c>
      <c r="AH10" s="6">
        <f t="shared" ca="1" si="13"/>
        <v>0</v>
      </c>
      <c r="AI10" s="6">
        <f t="shared" ca="1" si="13"/>
        <v>0</v>
      </c>
      <c r="AJ10" s="6">
        <f t="shared" ca="1" si="13"/>
        <v>0</v>
      </c>
      <c r="AK10" s="6">
        <f t="shared" ca="1" si="13"/>
        <v>0</v>
      </c>
      <c r="AL10" s="6">
        <f t="shared" ca="1" si="13"/>
        <v>0</v>
      </c>
      <c r="AM10" s="8">
        <f t="shared" ca="1" si="13"/>
        <v>0</v>
      </c>
      <c r="AO10" s="81" t="str">
        <f t="shared" si="10"/>
        <v>Levante U.D.</v>
      </c>
      <c r="AP10" s="7" t="e">
        <f ca="1">IF(AP$1&lt;'1-Configuracion'!$P$874,'1-Estadisticas'!B10,NA())</f>
        <v>#N/A</v>
      </c>
      <c r="AQ10" s="6" t="e">
        <f ca="1">IF(AQ$1&lt;'1-Configuracion'!$P$874,'1-Estadisticas'!C10,NA())</f>
        <v>#N/A</v>
      </c>
      <c r="AR10" s="6" t="e">
        <f ca="1">IF(AR$1&lt;'1-Configuracion'!$P$874,'1-Estadisticas'!D10,NA())</f>
        <v>#N/A</v>
      </c>
      <c r="AS10" s="6" t="e">
        <f ca="1">IF(AS$1&lt;'1-Configuracion'!$P$874,'1-Estadisticas'!E10,NA())</f>
        <v>#N/A</v>
      </c>
      <c r="AT10" s="6" t="e">
        <f ca="1">IF(AT$1&lt;'1-Configuracion'!$P$874,'1-Estadisticas'!F10,NA())</f>
        <v>#N/A</v>
      </c>
      <c r="AU10" s="6" t="e">
        <f ca="1">IF(AU$1&lt;'1-Configuracion'!$P$874,'1-Estadisticas'!G10,NA())</f>
        <v>#N/A</v>
      </c>
      <c r="AV10" s="6" t="e">
        <f ca="1">IF(AV$1&lt;'1-Configuracion'!$P$874,'1-Estadisticas'!H10,NA())</f>
        <v>#N/A</v>
      </c>
      <c r="AW10" s="6" t="e">
        <f ca="1">IF(AW$1&lt;'1-Configuracion'!$P$874,'1-Estadisticas'!I10,NA())</f>
        <v>#N/A</v>
      </c>
      <c r="AX10" s="6" t="e">
        <f ca="1">IF(AX$1&lt;'1-Configuracion'!$P$874,'1-Estadisticas'!J10,NA())</f>
        <v>#N/A</v>
      </c>
      <c r="AY10" s="6" t="e">
        <f ca="1">IF(AY$1&lt;'1-Configuracion'!$P$874,'1-Estadisticas'!K10,NA())</f>
        <v>#N/A</v>
      </c>
      <c r="AZ10" s="6" t="e">
        <f ca="1">IF(AZ$1&lt;'1-Configuracion'!$P$874,'1-Estadisticas'!L10,NA())</f>
        <v>#N/A</v>
      </c>
      <c r="BA10" s="6" t="e">
        <f ca="1">IF(BA$1&lt;'1-Configuracion'!$P$874,'1-Estadisticas'!M10,NA())</f>
        <v>#N/A</v>
      </c>
      <c r="BB10" s="6" t="e">
        <f ca="1">IF(BB$1&lt;'1-Configuracion'!$P$874,'1-Estadisticas'!N10,NA())</f>
        <v>#N/A</v>
      </c>
      <c r="BC10" s="6" t="e">
        <f ca="1">IF(BC$1&lt;'1-Configuracion'!$P$874,'1-Estadisticas'!O10,NA())</f>
        <v>#N/A</v>
      </c>
      <c r="BD10" s="6" t="e">
        <f ca="1">IF(BD$1&lt;'1-Configuracion'!$P$874,'1-Estadisticas'!P10,NA())</f>
        <v>#N/A</v>
      </c>
      <c r="BE10" s="6" t="e">
        <f ca="1">IF(BE$1&lt;'1-Configuracion'!$P$874,'1-Estadisticas'!Q10,NA())</f>
        <v>#N/A</v>
      </c>
      <c r="BF10" s="6" t="e">
        <f ca="1">IF(BF$1&lt;'1-Configuracion'!$P$874,'1-Estadisticas'!R10,NA())</f>
        <v>#N/A</v>
      </c>
      <c r="BG10" s="6" t="e">
        <f ca="1">IF(BG$1&lt;'1-Configuracion'!$P$874,'1-Estadisticas'!S10,NA())</f>
        <v>#N/A</v>
      </c>
      <c r="BH10" s="8" t="e">
        <f ca="1">IF(BH$1&lt;'1-Configuracion'!$P$874,'1-Estadisticas'!T10,NA())</f>
        <v>#N/A</v>
      </c>
      <c r="BI10" s="113" t="e">
        <f ca="1">IF(BI$1&lt;'1-Configuracion'!$P$874,'1-Estadisticas'!U10,NA())</f>
        <v>#N/A</v>
      </c>
      <c r="BJ10" s="6" t="e">
        <f ca="1">IF(BJ$1&lt;'1-Configuracion'!$P$874,'1-Estadisticas'!V10,NA())</f>
        <v>#N/A</v>
      </c>
      <c r="BK10" s="6" t="e">
        <f ca="1">IF(BK$1&lt;'1-Configuracion'!$P$874,'1-Estadisticas'!W10,NA())</f>
        <v>#N/A</v>
      </c>
      <c r="BL10" s="6" t="e">
        <f ca="1">IF(BL$1&lt;'1-Configuracion'!$P$874,'1-Estadisticas'!X10,NA())</f>
        <v>#N/A</v>
      </c>
      <c r="BM10" s="6" t="e">
        <f ca="1">IF(BM$1&lt;'1-Configuracion'!$P$874,'1-Estadisticas'!Y10,NA())</f>
        <v>#N/A</v>
      </c>
      <c r="BN10" s="6" t="e">
        <f ca="1">IF(BN$1&lt;'1-Configuracion'!$P$874,'1-Estadisticas'!Z10,NA())</f>
        <v>#N/A</v>
      </c>
      <c r="BO10" s="6" t="e">
        <f ca="1">IF(BO$1&lt;'1-Configuracion'!$P$874,'1-Estadisticas'!AA10,NA())</f>
        <v>#N/A</v>
      </c>
      <c r="BP10" s="6" t="e">
        <f ca="1">IF(BP$1&lt;'1-Configuracion'!$P$874,'1-Estadisticas'!AB10,NA())</f>
        <v>#N/A</v>
      </c>
      <c r="BQ10" s="6" t="e">
        <f ca="1">IF(BQ$1&lt;'1-Configuracion'!$P$874,'1-Estadisticas'!AC10,NA())</f>
        <v>#N/A</v>
      </c>
      <c r="BR10" s="6" t="e">
        <f ca="1">IF(BR$1&lt;'1-Configuracion'!$P$874,'1-Estadisticas'!AD10,NA())</f>
        <v>#N/A</v>
      </c>
      <c r="BS10" s="6" t="e">
        <f ca="1">IF(BS$1&lt;'1-Configuracion'!$P$874,'1-Estadisticas'!AE10,NA())</f>
        <v>#N/A</v>
      </c>
      <c r="BT10" s="6" t="e">
        <f ca="1">IF(BT$1&lt;'1-Configuracion'!$P$874,'1-Estadisticas'!AF10,NA())</f>
        <v>#N/A</v>
      </c>
      <c r="BU10" s="6" t="e">
        <f ca="1">IF(BU$1&lt;'1-Configuracion'!$P$874,'1-Estadisticas'!AG10,NA())</f>
        <v>#N/A</v>
      </c>
      <c r="BV10" s="6" t="e">
        <f ca="1">IF(BV$1&lt;'1-Configuracion'!$P$874,'1-Estadisticas'!AH10,NA())</f>
        <v>#N/A</v>
      </c>
      <c r="BW10" s="6" t="e">
        <f ca="1">IF(BW$1&lt;'1-Configuracion'!$P$874,'1-Estadisticas'!AI10,NA())</f>
        <v>#N/A</v>
      </c>
      <c r="BX10" s="6" t="e">
        <f ca="1">IF(BX$1&lt;'1-Configuracion'!$P$874,'1-Estadisticas'!AJ10,NA())</f>
        <v>#N/A</v>
      </c>
      <c r="BY10" s="6" t="e">
        <f ca="1">IF(BY$1&lt;'1-Configuracion'!$P$874,'1-Estadisticas'!AK10,NA())</f>
        <v>#N/A</v>
      </c>
      <c r="BZ10" s="6" t="e">
        <f ca="1">IF(BZ$1&lt;'1-Configuracion'!$P$874,'1-Estadisticas'!AL10,NA())</f>
        <v>#N/A</v>
      </c>
      <c r="CA10" s="8" t="e">
        <f ca="1">IF(CA$1&lt;'1-Configuracion'!$P$874,'1-Estadisticas'!AM10,NA())</f>
        <v>#N/A</v>
      </c>
    </row>
    <row r="11" spans="1:79" x14ac:dyDescent="0.25">
      <c r="A11" s="81" t="s">
        <v>51</v>
      </c>
      <c r="B11" s="7">
        <f t="shared" ca="1" si="13"/>
        <v>0</v>
      </c>
      <c r="C11" s="6">
        <f t="shared" ca="1" si="13"/>
        <v>0</v>
      </c>
      <c r="D11" s="6">
        <f t="shared" ca="1" si="13"/>
        <v>0</v>
      </c>
      <c r="E11" s="6">
        <f t="shared" ca="1" si="13"/>
        <v>0</v>
      </c>
      <c r="F11" s="6">
        <f t="shared" ca="1" si="13"/>
        <v>0</v>
      </c>
      <c r="G11" s="6">
        <f t="shared" ca="1" si="13"/>
        <v>0</v>
      </c>
      <c r="H11" s="6">
        <f t="shared" ca="1" si="13"/>
        <v>0</v>
      </c>
      <c r="I11" s="6">
        <f t="shared" ca="1" si="13"/>
        <v>0</v>
      </c>
      <c r="J11" s="6">
        <f t="shared" ca="1" si="13"/>
        <v>0</v>
      </c>
      <c r="K11" s="6">
        <f t="shared" ca="1" si="13"/>
        <v>0</v>
      </c>
      <c r="L11" s="6">
        <f t="shared" ca="1" si="13"/>
        <v>0</v>
      </c>
      <c r="M11" s="6">
        <f t="shared" ca="1" si="13"/>
        <v>0</v>
      </c>
      <c r="N11" s="6">
        <f t="shared" ca="1" si="13"/>
        <v>0</v>
      </c>
      <c r="O11" s="6">
        <f t="shared" ca="1" si="13"/>
        <v>0</v>
      </c>
      <c r="P11" s="6">
        <f t="shared" ca="1" si="13"/>
        <v>0</v>
      </c>
      <c r="Q11" s="6">
        <f t="shared" ca="1" si="13"/>
        <v>0</v>
      </c>
      <c r="R11" s="6">
        <f t="shared" ca="1" si="13"/>
        <v>0</v>
      </c>
      <c r="S11" s="6">
        <f t="shared" ca="1" si="13"/>
        <v>0</v>
      </c>
      <c r="T11" s="8">
        <f t="shared" ca="1" si="13"/>
        <v>0</v>
      </c>
      <c r="U11" s="113">
        <f t="shared" ca="1" si="13"/>
        <v>0</v>
      </c>
      <c r="V11" s="6">
        <f t="shared" ca="1" si="13"/>
        <v>0</v>
      </c>
      <c r="W11" s="6">
        <f t="shared" ca="1" si="13"/>
        <v>0</v>
      </c>
      <c r="X11" s="6">
        <f t="shared" ca="1" si="13"/>
        <v>0</v>
      </c>
      <c r="Y11" s="6">
        <f t="shared" ca="1" si="13"/>
        <v>0</v>
      </c>
      <c r="Z11" s="6">
        <f t="shared" ca="1" si="13"/>
        <v>0</v>
      </c>
      <c r="AA11" s="6">
        <f t="shared" ca="1" si="13"/>
        <v>0</v>
      </c>
      <c r="AB11" s="6">
        <f t="shared" ca="1" si="13"/>
        <v>0</v>
      </c>
      <c r="AC11" s="6">
        <f t="shared" ca="1" si="13"/>
        <v>0</v>
      </c>
      <c r="AD11" s="6">
        <f t="shared" ca="1" si="13"/>
        <v>0</v>
      </c>
      <c r="AE11" s="6">
        <f t="shared" ca="1" si="13"/>
        <v>0</v>
      </c>
      <c r="AF11" s="6">
        <f t="shared" ca="1" si="13"/>
        <v>0</v>
      </c>
      <c r="AG11" s="6">
        <f t="shared" ca="1" si="13"/>
        <v>0</v>
      </c>
      <c r="AH11" s="6">
        <f t="shared" ca="1" si="13"/>
        <v>0</v>
      </c>
      <c r="AI11" s="6">
        <f t="shared" ca="1" si="13"/>
        <v>0</v>
      </c>
      <c r="AJ11" s="6">
        <f t="shared" ca="1" si="13"/>
        <v>0</v>
      </c>
      <c r="AK11" s="6">
        <f t="shared" ca="1" si="13"/>
        <v>0</v>
      </c>
      <c r="AL11" s="6">
        <f t="shared" ca="1" si="13"/>
        <v>0</v>
      </c>
      <c r="AM11" s="8">
        <f t="shared" ca="1" si="13"/>
        <v>0</v>
      </c>
      <c r="AO11" s="81" t="str">
        <f t="shared" si="10"/>
        <v>Málaga C.F.</v>
      </c>
      <c r="AP11" s="7" t="e">
        <f ca="1">IF(AP$1&lt;'1-Configuracion'!$P$874,'1-Estadisticas'!B11,NA())</f>
        <v>#N/A</v>
      </c>
      <c r="AQ11" s="6" t="e">
        <f ca="1">IF(AQ$1&lt;'1-Configuracion'!$P$874,'1-Estadisticas'!C11,NA())</f>
        <v>#N/A</v>
      </c>
      <c r="AR11" s="6" t="e">
        <f ca="1">IF(AR$1&lt;'1-Configuracion'!$P$874,'1-Estadisticas'!D11,NA())</f>
        <v>#N/A</v>
      </c>
      <c r="AS11" s="6" t="e">
        <f ca="1">IF(AS$1&lt;'1-Configuracion'!$P$874,'1-Estadisticas'!E11,NA())</f>
        <v>#N/A</v>
      </c>
      <c r="AT11" s="6" t="e">
        <f ca="1">IF(AT$1&lt;'1-Configuracion'!$P$874,'1-Estadisticas'!F11,NA())</f>
        <v>#N/A</v>
      </c>
      <c r="AU11" s="6" t="e">
        <f ca="1">IF(AU$1&lt;'1-Configuracion'!$P$874,'1-Estadisticas'!G11,NA())</f>
        <v>#N/A</v>
      </c>
      <c r="AV11" s="6" t="e">
        <f ca="1">IF(AV$1&lt;'1-Configuracion'!$P$874,'1-Estadisticas'!H11,NA())</f>
        <v>#N/A</v>
      </c>
      <c r="AW11" s="6" t="e">
        <f ca="1">IF(AW$1&lt;'1-Configuracion'!$P$874,'1-Estadisticas'!I11,NA())</f>
        <v>#N/A</v>
      </c>
      <c r="AX11" s="6" t="e">
        <f ca="1">IF(AX$1&lt;'1-Configuracion'!$P$874,'1-Estadisticas'!J11,NA())</f>
        <v>#N/A</v>
      </c>
      <c r="AY11" s="6" t="e">
        <f ca="1">IF(AY$1&lt;'1-Configuracion'!$P$874,'1-Estadisticas'!K11,NA())</f>
        <v>#N/A</v>
      </c>
      <c r="AZ11" s="6" t="e">
        <f ca="1">IF(AZ$1&lt;'1-Configuracion'!$P$874,'1-Estadisticas'!L11,NA())</f>
        <v>#N/A</v>
      </c>
      <c r="BA11" s="6" t="e">
        <f ca="1">IF(BA$1&lt;'1-Configuracion'!$P$874,'1-Estadisticas'!M11,NA())</f>
        <v>#N/A</v>
      </c>
      <c r="BB11" s="6" t="e">
        <f ca="1">IF(BB$1&lt;'1-Configuracion'!$P$874,'1-Estadisticas'!N11,NA())</f>
        <v>#N/A</v>
      </c>
      <c r="BC11" s="6" t="e">
        <f ca="1">IF(BC$1&lt;'1-Configuracion'!$P$874,'1-Estadisticas'!O11,NA())</f>
        <v>#N/A</v>
      </c>
      <c r="BD11" s="6" t="e">
        <f ca="1">IF(BD$1&lt;'1-Configuracion'!$P$874,'1-Estadisticas'!P11,NA())</f>
        <v>#N/A</v>
      </c>
      <c r="BE11" s="6" t="e">
        <f ca="1">IF(BE$1&lt;'1-Configuracion'!$P$874,'1-Estadisticas'!Q11,NA())</f>
        <v>#N/A</v>
      </c>
      <c r="BF11" s="6" t="e">
        <f ca="1">IF(BF$1&lt;'1-Configuracion'!$P$874,'1-Estadisticas'!R11,NA())</f>
        <v>#N/A</v>
      </c>
      <c r="BG11" s="6" t="e">
        <f ca="1">IF(BG$1&lt;'1-Configuracion'!$P$874,'1-Estadisticas'!S11,NA())</f>
        <v>#N/A</v>
      </c>
      <c r="BH11" s="8" t="e">
        <f ca="1">IF(BH$1&lt;'1-Configuracion'!$P$874,'1-Estadisticas'!T11,NA())</f>
        <v>#N/A</v>
      </c>
      <c r="BI11" s="113" t="e">
        <f ca="1">IF(BI$1&lt;'1-Configuracion'!$P$874,'1-Estadisticas'!U11,NA())</f>
        <v>#N/A</v>
      </c>
      <c r="BJ11" s="6" t="e">
        <f ca="1">IF(BJ$1&lt;'1-Configuracion'!$P$874,'1-Estadisticas'!V11,NA())</f>
        <v>#N/A</v>
      </c>
      <c r="BK11" s="6" t="e">
        <f ca="1">IF(BK$1&lt;'1-Configuracion'!$P$874,'1-Estadisticas'!W11,NA())</f>
        <v>#N/A</v>
      </c>
      <c r="BL11" s="6" t="e">
        <f ca="1">IF(BL$1&lt;'1-Configuracion'!$P$874,'1-Estadisticas'!X11,NA())</f>
        <v>#N/A</v>
      </c>
      <c r="BM11" s="6" t="e">
        <f ca="1">IF(BM$1&lt;'1-Configuracion'!$P$874,'1-Estadisticas'!Y11,NA())</f>
        <v>#N/A</v>
      </c>
      <c r="BN11" s="6" t="e">
        <f ca="1">IF(BN$1&lt;'1-Configuracion'!$P$874,'1-Estadisticas'!Z11,NA())</f>
        <v>#N/A</v>
      </c>
      <c r="BO11" s="6" t="e">
        <f ca="1">IF(BO$1&lt;'1-Configuracion'!$P$874,'1-Estadisticas'!AA11,NA())</f>
        <v>#N/A</v>
      </c>
      <c r="BP11" s="6" t="e">
        <f ca="1">IF(BP$1&lt;'1-Configuracion'!$P$874,'1-Estadisticas'!AB11,NA())</f>
        <v>#N/A</v>
      </c>
      <c r="BQ11" s="6" t="e">
        <f ca="1">IF(BQ$1&lt;'1-Configuracion'!$P$874,'1-Estadisticas'!AC11,NA())</f>
        <v>#N/A</v>
      </c>
      <c r="BR11" s="6" t="e">
        <f ca="1">IF(BR$1&lt;'1-Configuracion'!$P$874,'1-Estadisticas'!AD11,NA())</f>
        <v>#N/A</v>
      </c>
      <c r="BS11" s="6" t="e">
        <f ca="1">IF(BS$1&lt;'1-Configuracion'!$P$874,'1-Estadisticas'!AE11,NA())</f>
        <v>#N/A</v>
      </c>
      <c r="BT11" s="6" t="e">
        <f ca="1">IF(BT$1&lt;'1-Configuracion'!$P$874,'1-Estadisticas'!AF11,NA())</f>
        <v>#N/A</v>
      </c>
      <c r="BU11" s="6" t="e">
        <f ca="1">IF(BU$1&lt;'1-Configuracion'!$P$874,'1-Estadisticas'!AG11,NA())</f>
        <v>#N/A</v>
      </c>
      <c r="BV11" s="6" t="e">
        <f ca="1">IF(BV$1&lt;'1-Configuracion'!$P$874,'1-Estadisticas'!AH11,NA())</f>
        <v>#N/A</v>
      </c>
      <c r="BW11" s="6" t="e">
        <f ca="1">IF(BW$1&lt;'1-Configuracion'!$P$874,'1-Estadisticas'!AI11,NA())</f>
        <v>#N/A</v>
      </c>
      <c r="BX11" s="6" t="e">
        <f ca="1">IF(BX$1&lt;'1-Configuracion'!$P$874,'1-Estadisticas'!AJ11,NA())</f>
        <v>#N/A</v>
      </c>
      <c r="BY11" s="6" t="e">
        <f ca="1">IF(BY$1&lt;'1-Configuracion'!$P$874,'1-Estadisticas'!AK11,NA())</f>
        <v>#N/A</v>
      </c>
      <c r="BZ11" s="6" t="e">
        <f ca="1">IF(BZ$1&lt;'1-Configuracion'!$P$874,'1-Estadisticas'!AL11,NA())</f>
        <v>#N/A</v>
      </c>
      <c r="CA11" s="8" t="e">
        <f ca="1">IF(CA$1&lt;'1-Configuracion'!$P$874,'1-Estadisticas'!AM11,NA())</f>
        <v>#N/A</v>
      </c>
    </row>
    <row r="12" spans="1:79" x14ac:dyDescent="0.25">
      <c r="A12" s="81" t="s">
        <v>87</v>
      </c>
      <c r="B12" s="7">
        <f t="shared" ca="1" si="13"/>
        <v>0</v>
      </c>
      <c r="C12" s="6">
        <f t="shared" ca="1" si="13"/>
        <v>0</v>
      </c>
      <c r="D12" s="6">
        <f t="shared" ca="1" si="13"/>
        <v>0</v>
      </c>
      <c r="E12" s="6">
        <f t="shared" ca="1" si="13"/>
        <v>0</v>
      </c>
      <c r="F12" s="6">
        <f t="shared" ca="1" si="13"/>
        <v>0</v>
      </c>
      <c r="G12" s="6">
        <f t="shared" ca="1" si="13"/>
        <v>0</v>
      </c>
      <c r="H12" s="6">
        <f t="shared" ca="1" si="13"/>
        <v>0</v>
      </c>
      <c r="I12" s="6">
        <f t="shared" ca="1" si="13"/>
        <v>0</v>
      </c>
      <c r="J12" s="6">
        <f t="shared" ca="1" si="13"/>
        <v>0</v>
      </c>
      <c r="K12" s="6">
        <f t="shared" ca="1" si="13"/>
        <v>0</v>
      </c>
      <c r="L12" s="6">
        <f t="shared" ca="1" si="13"/>
        <v>0</v>
      </c>
      <c r="M12" s="6">
        <f t="shared" ca="1" si="13"/>
        <v>0</v>
      </c>
      <c r="N12" s="6">
        <f t="shared" ca="1" si="13"/>
        <v>0</v>
      </c>
      <c r="O12" s="6">
        <f t="shared" ca="1" si="13"/>
        <v>0</v>
      </c>
      <c r="P12" s="6">
        <f t="shared" ca="1" si="13"/>
        <v>0</v>
      </c>
      <c r="Q12" s="6">
        <f t="shared" ca="1" si="13"/>
        <v>0</v>
      </c>
      <c r="R12" s="6">
        <f t="shared" ca="1" si="13"/>
        <v>0</v>
      </c>
      <c r="S12" s="6">
        <f t="shared" ca="1" si="13"/>
        <v>0</v>
      </c>
      <c r="T12" s="8">
        <f t="shared" ca="1" si="13"/>
        <v>0</v>
      </c>
      <c r="U12" s="113">
        <f t="shared" ca="1" si="13"/>
        <v>0</v>
      </c>
      <c r="V12" s="6">
        <f t="shared" ca="1" si="13"/>
        <v>0</v>
      </c>
      <c r="W12" s="6">
        <f t="shared" ca="1" si="13"/>
        <v>0</v>
      </c>
      <c r="X12" s="6">
        <f t="shared" ca="1" si="13"/>
        <v>0</v>
      </c>
      <c r="Y12" s="6">
        <f t="shared" ca="1" si="13"/>
        <v>0</v>
      </c>
      <c r="Z12" s="6">
        <f t="shared" ca="1" si="13"/>
        <v>0</v>
      </c>
      <c r="AA12" s="6">
        <f t="shared" ca="1" si="13"/>
        <v>0</v>
      </c>
      <c r="AB12" s="6">
        <f t="shared" ca="1" si="13"/>
        <v>0</v>
      </c>
      <c r="AC12" s="6">
        <f t="shared" ca="1" si="13"/>
        <v>0</v>
      </c>
      <c r="AD12" s="6">
        <f t="shared" ca="1" si="13"/>
        <v>0</v>
      </c>
      <c r="AE12" s="6">
        <f t="shared" ca="1" si="13"/>
        <v>0</v>
      </c>
      <c r="AF12" s="6">
        <f t="shared" ca="1" si="13"/>
        <v>0</v>
      </c>
      <c r="AG12" s="6">
        <f t="shared" ca="1" si="13"/>
        <v>0</v>
      </c>
      <c r="AH12" s="6">
        <f t="shared" ca="1" si="13"/>
        <v>0</v>
      </c>
      <c r="AI12" s="6">
        <f t="shared" ca="1" si="13"/>
        <v>0</v>
      </c>
      <c r="AJ12" s="6">
        <f t="shared" ca="1" si="13"/>
        <v>0</v>
      </c>
      <c r="AK12" s="6">
        <f t="shared" ca="1" si="13"/>
        <v>0</v>
      </c>
      <c r="AL12" s="6">
        <f t="shared" ca="1" si="13"/>
        <v>0</v>
      </c>
      <c r="AM12" s="8">
        <f t="shared" ca="1" si="13"/>
        <v>0</v>
      </c>
      <c r="AO12" s="81" t="str">
        <f t="shared" si="10"/>
        <v>R.C.D. Español</v>
      </c>
      <c r="AP12" s="7" t="e">
        <f ca="1">IF(AP$1&lt;'1-Configuracion'!$P$874,'1-Estadisticas'!B12,NA())</f>
        <v>#N/A</v>
      </c>
      <c r="AQ12" s="6" t="e">
        <f ca="1">IF(AQ$1&lt;'1-Configuracion'!$P$874,'1-Estadisticas'!C12,NA())</f>
        <v>#N/A</v>
      </c>
      <c r="AR12" s="6" t="e">
        <f ca="1">IF(AR$1&lt;'1-Configuracion'!$P$874,'1-Estadisticas'!D12,NA())</f>
        <v>#N/A</v>
      </c>
      <c r="AS12" s="6" t="e">
        <f ca="1">IF(AS$1&lt;'1-Configuracion'!$P$874,'1-Estadisticas'!E12,NA())</f>
        <v>#N/A</v>
      </c>
      <c r="AT12" s="6" t="e">
        <f ca="1">IF(AT$1&lt;'1-Configuracion'!$P$874,'1-Estadisticas'!F12,NA())</f>
        <v>#N/A</v>
      </c>
      <c r="AU12" s="6" t="e">
        <f ca="1">IF(AU$1&lt;'1-Configuracion'!$P$874,'1-Estadisticas'!G12,NA())</f>
        <v>#N/A</v>
      </c>
      <c r="AV12" s="6" t="e">
        <f ca="1">IF(AV$1&lt;'1-Configuracion'!$P$874,'1-Estadisticas'!H12,NA())</f>
        <v>#N/A</v>
      </c>
      <c r="AW12" s="6" t="e">
        <f ca="1">IF(AW$1&lt;'1-Configuracion'!$P$874,'1-Estadisticas'!I12,NA())</f>
        <v>#N/A</v>
      </c>
      <c r="AX12" s="6" t="e">
        <f ca="1">IF(AX$1&lt;'1-Configuracion'!$P$874,'1-Estadisticas'!J12,NA())</f>
        <v>#N/A</v>
      </c>
      <c r="AY12" s="6" t="e">
        <f ca="1">IF(AY$1&lt;'1-Configuracion'!$P$874,'1-Estadisticas'!K12,NA())</f>
        <v>#N/A</v>
      </c>
      <c r="AZ12" s="6" t="e">
        <f ca="1">IF(AZ$1&lt;'1-Configuracion'!$P$874,'1-Estadisticas'!L12,NA())</f>
        <v>#N/A</v>
      </c>
      <c r="BA12" s="6" t="e">
        <f ca="1">IF(BA$1&lt;'1-Configuracion'!$P$874,'1-Estadisticas'!M12,NA())</f>
        <v>#N/A</v>
      </c>
      <c r="BB12" s="6" t="e">
        <f ca="1">IF(BB$1&lt;'1-Configuracion'!$P$874,'1-Estadisticas'!N12,NA())</f>
        <v>#N/A</v>
      </c>
      <c r="BC12" s="6" t="e">
        <f ca="1">IF(BC$1&lt;'1-Configuracion'!$P$874,'1-Estadisticas'!O12,NA())</f>
        <v>#N/A</v>
      </c>
      <c r="BD12" s="6" t="e">
        <f ca="1">IF(BD$1&lt;'1-Configuracion'!$P$874,'1-Estadisticas'!P12,NA())</f>
        <v>#N/A</v>
      </c>
      <c r="BE12" s="6" t="e">
        <f ca="1">IF(BE$1&lt;'1-Configuracion'!$P$874,'1-Estadisticas'!Q12,NA())</f>
        <v>#N/A</v>
      </c>
      <c r="BF12" s="6" t="e">
        <f ca="1">IF(BF$1&lt;'1-Configuracion'!$P$874,'1-Estadisticas'!R12,NA())</f>
        <v>#N/A</v>
      </c>
      <c r="BG12" s="6" t="e">
        <f ca="1">IF(BG$1&lt;'1-Configuracion'!$P$874,'1-Estadisticas'!S12,NA())</f>
        <v>#N/A</v>
      </c>
      <c r="BH12" s="8" t="e">
        <f ca="1">IF(BH$1&lt;'1-Configuracion'!$P$874,'1-Estadisticas'!T12,NA())</f>
        <v>#N/A</v>
      </c>
      <c r="BI12" s="113" t="e">
        <f ca="1">IF(BI$1&lt;'1-Configuracion'!$P$874,'1-Estadisticas'!U12,NA())</f>
        <v>#N/A</v>
      </c>
      <c r="BJ12" s="6" t="e">
        <f ca="1">IF(BJ$1&lt;'1-Configuracion'!$P$874,'1-Estadisticas'!V12,NA())</f>
        <v>#N/A</v>
      </c>
      <c r="BK12" s="6" t="e">
        <f ca="1">IF(BK$1&lt;'1-Configuracion'!$P$874,'1-Estadisticas'!W12,NA())</f>
        <v>#N/A</v>
      </c>
      <c r="BL12" s="6" t="e">
        <f ca="1">IF(BL$1&lt;'1-Configuracion'!$P$874,'1-Estadisticas'!X12,NA())</f>
        <v>#N/A</v>
      </c>
      <c r="BM12" s="6" t="e">
        <f ca="1">IF(BM$1&lt;'1-Configuracion'!$P$874,'1-Estadisticas'!Y12,NA())</f>
        <v>#N/A</v>
      </c>
      <c r="BN12" s="6" t="e">
        <f ca="1">IF(BN$1&lt;'1-Configuracion'!$P$874,'1-Estadisticas'!Z12,NA())</f>
        <v>#N/A</v>
      </c>
      <c r="BO12" s="6" t="e">
        <f ca="1">IF(BO$1&lt;'1-Configuracion'!$P$874,'1-Estadisticas'!AA12,NA())</f>
        <v>#N/A</v>
      </c>
      <c r="BP12" s="6" t="e">
        <f ca="1">IF(BP$1&lt;'1-Configuracion'!$P$874,'1-Estadisticas'!AB12,NA())</f>
        <v>#N/A</v>
      </c>
      <c r="BQ12" s="6" t="e">
        <f ca="1">IF(BQ$1&lt;'1-Configuracion'!$P$874,'1-Estadisticas'!AC12,NA())</f>
        <v>#N/A</v>
      </c>
      <c r="BR12" s="6" t="e">
        <f ca="1">IF(BR$1&lt;'1-Configuracion'!$P$874,'1-Estadisticas'!AD12,NA())</f>
        <v>#N/A</v>
      </c>
      <c r="BS12" s="6" t="e">
        <f ca="1">IF(BS$1&lt;'1-Configuracion'!$P$874,'1-Estadisticas'!AE12,NA())</f>
        <v>#N/A</v>
      </c>
      <c r="BT12" s="6" t="e">
        <f ca="1">IF(BT$1&lt;'1-Configuracion'!$P$874,'1-Estadisticas'!AF12,NA())</f>
        <v>#N/A</v>
      </c>
      <c r="BU12" s="6" t="e">
        <f ca="1">IF(BU$1&lt;'1-Configuracion'!$P$874,'1-Estadisticas'!AG12,NA())</f>
        <v>#N/A</v>
      </c>
      <c r="BV12" s="6" t="e">
        <f ca="1">IF(BV$1&lt;'1-Configuracion'!$P$874,'1-Estadisticas'!AH12,NA())</f>
        <v>#N/A</v>
      </c>
      <c r="BW12" s="6" t="e">
        <f ca="1">IF(BW$1&lt;'1-Configuracion'!$P$874,'1-Estadisticas'!AI12,NA())</f>
        <v>#N/A</v>
      </c>
      <c r="BX12" s="6" t="e">
        <f ca="1">IF(BX$1&lt;'1-Configuracion'!$P$874,'1-Estadisticas'!AJ12,NA())</f>
        <v>#N/A</v>
      </c>
      <c r="BY12" s="6" t="e">
        <f ca="1">IF(BY$1&lt;'1-Configuracion'!$P$874,'1-Estadisticas'!AK12,NA())</f>
        <v>#N/A</v>
      </c>
      <c r="BZ12" s="6" t="e">
        <f ca="1">IF(BZ$1&lt;'1-Configuracion'!$P$874,'1-Estadisticas'!AL12,NA())</f>
        <v>#N/A</v>
      </c>
      <c r="CA12" s="8" t="e">
        <f ca="1">IF(CA$1&lt;'1-Configuracion'!$P$874,'1-Estadisticas'!AM12,NA())</f>
        <v>#N/A</v>
      </c>
    </row>
    <row r="13" spans="1:79" x14ac:dyDescent="0.25">
      <c r="A13" s="81" t="s">
        <v>88</v>
      </c>
      <c r="B13" s="7">
        <f t="shared" ca="1" si="13"/>
        <v>0</v>
      </c>
      <c r="C13" s="6">
        <f t="shared" ca="1" si="13"/>
        <v>0</v>
      </c>
      <c r="D13" s="6">
        <f t="shared" ca="1" si="13"/>
        <v>0</v>
      </c>
      <c r="E13" s="6">
        <f t="shared" ca="1" si="13"/>
        <v>0</v>
      </c>
      <c r="F13" s="6">
        <f t="shared" ca="1" si="13"/>
        <v>0</v>
      </c>
      <c r="G13" s="6">
        <f t="shared" ca="1" si="13"/>
        <v>0</v>
      </c>
      <c r="H13" s="6">
        <f t="shared" ca="1" si="13"/>
        <v>0</v>
      </c>
      <c r="I13" s="6">
        <f t="shared" ca="1" si="13"/>
        <v>0</v>
      </c>
      <c r="J13" s="6">
        <f t="shared" ca="1" si="13"/>
        <v>0</v>
      </c>
      <c r="K13" s="6">
        <f t="shared" ca="1" si="13"/>
        <v>0</v>
      </c>
      <c r="L13" s="6">
        <f t="shared" ca="1" si="13"/>
        <v>0</v>
      </c>
      <c r="M13" s="6">
        <f t="shared" ca="1" si="13"/>
        <v>0</v>
      </c>
      <c r="N13" s="6">
        <f t="shared" ca="1" si="13"/>
        <v>0</v>
      </c>
      <c r="O13" s="6">
        <f t="shared" ca="1" si="13"/>
        <v>0</v>
      </c>
      <c r="P13" s="6">
        <f t="shared" ca="1" si="13"/>
        <v>0</v>
      </c>
      <c r="Q13" s="6">
        <f t="shared" ca="1" si="13"/>
        <v>0</v>
      </c>
      <c r="R13" s="6">
        <f t="shared" ca="1" si="13"/>
        <v>0</v>
      </c>
      <c r="S13" s="6">
        <f t="shared" ca="1" si="13"/>
        <v>0</v>
      </c>
      <c r="T13" s="8">
        <f t="shared" ca="1" si="13"/>
        <v>0</v>
      </c>
      <c r="U13" s="113">
        <f t="shared" ca="1" si="13"/>
        <v>0</v>
      </c>
      <c r="V13" s="6">
        <f t="shared" ca="1" si="13"/>
        <v>0</v>
      </c>
      <c r="W13" s="6">
        <f t="shared" ca="1" si="13"/>
        <v>0</v>
      </c>
      <c r="X13" s="6">
        <f t="shared" ca="1" si="13"/>
        <v>0</v>
      </c>
      <c r="Y13" s="6">
        <f t="shared" ca="1" si="13"/>
        <v>0</v>
      </c>
      <c r="Z13" s="6">
        <f t="shared" ca="1" si="13"/>
        <v>0</v>
      </c>
      <c r="AA13" s="6">
        <f t="shared" ca="1" si="13"/>
        <v>0</v>
      </c>
      <c r="AB13" s="6">
        <f t="shared" ca="1" si="13"/>
        <v>0</v>
      </c>
      <c r="AC13" s="6">
        <f t="shared" ca="1" si="13"/>
        <v>0</v>
      </c>
      <c r="AD13" s="6">
        <f t="shared" ca="1" si="13"/>
        <v>0</v>
      </c>
      <c r="AE13" s="6">
        <f t="shared" ca="1" si="13"/>
        <v>0</v>
      </c>
      <c r="AF13" s="6">
        <f t="shared" ca="1" si="13"/>
        <v>0</v>
      </c>
      <c r="AG13" s="6">
        <f t="shared" ca="1" si="13"/>
        <v>0</v>
      </c>
      <c r="AH13" s="6">
        <f t="shared" ca="1" si="13"/>
        <v>0</v>
      </c>
      <c r="AI13" s="6">
        <f t="shared" ca="1" si="13"/>
        <v>0</v>
      </c>
      <c r="AJ13" s="6">
        <f t="shared" ca="1" si="13"/>
        <v>0</v>
      </c>
      <c r="AK13" s="6">
        <f t="shared" ca="1" si="13"/>
        <v>0</v>
      </c>
      <c r="AL13" s="6">
        <f t="shared" ca="1" si="13"/>
        <v>0</v>
      </c>
      <c r="AM13" s="8">
        <f t="shared" ca="1" si="13"/>
        <v>0</v>
      </c>
      <c r="AO13" s="81" t="str">
        <f t="shared" si="10"/>
        <v>R.C.D.Mallorca</v>
      </c>
      <c r="AP13" s="7" t="e">
        <f ca="1">IF(AP$1&lt;'1-Configuracion'!$P$874,'1-Estadisticas'!B13,NA())</f>
        <v>#N/A</v>
      </c>
      <c r="AQ13" s="6" t="e">
        <f ca="1">IF(AQ$1&lt;'1-Configuracion'!$P$874,'1-Estadisticas'!C13,NA())</f>
        <v>#N/A</v>
      </c>
      <c r="AR13" s="6" t="e">
        <f ca="1">IF(AR$1&lt;'1-Configuracion'!$P$874,'1-Estadisticas'!D13,NA())</f>
        <v>#N/A</v>
      </c>
      <c r="AS13" s="6" t="e">
        <f ca="1">IF(AS$1&lt;'1-Configuracion'!$P$874,'1-Estadisticas'!E13,NA())</f>
        <v>#N/A</v>
      </c>
      <c r="AT13" s="6" t="e">
        <f ca="1">IF(AT$1&lt;'1-Configuracion'!$P$874,'1-Estadisticas'!F13,NA())</f>
        <v>#N/A</v>
      </c>
      <c r="AU13" s="6" t="e">
        <f ca="1">IF(AU$1&lt;'1-Configuracion'!$P$874,'1-Estadisticas'!G13,NA())</f>
        <v>#N/A</v>
      </c>
      <c r="AV13" s="6" t="e">
        <f ca="1">IF(AV$1&lt;'1-Configuracion'!$P$874,'1-Estadisticas'!H13,NA())</f>
        <v>#N/A</v>
      </c>
      <c r="AW13" s="6" t="e">
        <f ca="1">IF(AW$1&lt;'1-Configuracion'!$P$874,'1-Estadisticas'!I13,NA())</f>
        <v>#N/A</v>
      </c>
      <c r="AX13" s="6" t="e">
        <f ca="1">IF(AX$1&lt;'1-Configuracion'!$P$874,'1-Estadisticas'!J13,NA())</f>
        <v>#N/A</v>
      </c>
      <c r="AY13" s="6" t="e">
        <f ca="1">IF(AY$1&lt;'1-Configuracion'!$P$874,'1-Estadisticas'!K13,NA())</f>
        <v>#N/A</v>
      </c>
      <c r="AZ13" s="6" t="e">
        <f ca="1">IF(AZ$1&lt;'1-Configuracion'!$P$874,'1-Estadisticas'!L13,NA())</f>
        <v>#N/A</v>
      </c>
      <c r="BA13" s="6" t="e">
        <f ca="1">IF(BA$1&lt;'1-Configuracion'!$P$874,'1-Estadisticas'!M13,NA())</f>
        <v>#N/A</v>
      </c>
      <c r="BB13" s="6" t="e">
        <f ca="1">IF(BB$1&lt;'1-Configuracion'!$P$874,'1-Estadisticas'!N13,NA())</f>
        <v>#N/A</v>
      </c>
      <c r="BC13" s="6" t="e">
        <f ca="1">IF(BC$1&lt;'1-Configuracion'!$P$874,'1-Estadisticas'!O13,NA())</f>
        <v>#N/A</v>
      </c>
      <c r="BD13" s="6" t="e">
        <f ca="1">IF(BD$1&lt;'1-Configuracion'!$P$874,'1-Estadisticas'!P13,NA())</f>
        <v>#N/A</v>
      </c>
      <c r="BE13" s="6" t="e">
        <f ca="1">IF(BE$1&lt;'1-Configuracion'!$P$874,'1-Estadisticas'!Q13,NA())</f>
        <v>#N/A</v>
      </c>
      <c r="BF13" s="6" t="e">
        <f ca="1">IF(BF$1&lt;'1-Configuracion'!$P$874,'1-Estadisticas'!R13,NA())</f>
        <v>#N/A</v>
      </c>
      <c r="BG13" s="6" t="e">
        <f ca="1">IF(BG$1&lt;'1-Configuracion'!$P$874,'1-Estadisticas'!S13,NA())</f>
        <v>#N/A</v>
      </c>
      <c r="BH13" s="8" t="e">
        <f ca="1">IF(BH$1&lt;'1-Configuracion'!$P$874,'1-Estadisticas'!T13,NA())</f>
        <v>#N/A</v>
      </c>
      <c r="BI13" s="113" t="e">
        <f ca="1">IF(BI$1&lt;'1-Configuracion'!$P$874,'1-Estadisticas'!U13,NA())</f>
        <v>#N/A</v>
      </c>
      <c r="BJ13" s="6" t="e">
        <f ca="1">IF(BJ$1&lt;'1-Configuracion'!$P$874,'1-Estadisticas'!V13,NA())</f>
        <v>#N/A</v>
      </c>
      <c r="BK13" s="6" t="e">
        <f ca="1">IF(BK$1&lt;'1-Configuracion'!$P$874,'1-Estadisticas'!W13,NA())</f>
        <v>#N/A</v>
      </c>
      <c r="BL13" s="6" t="e">
        <f ca="1">IF(BL$1&lt;'1-Configuracion'!$P$874,'1-Estadisticas'!X13,NA())</f>
        <v>#N/A</v>
      </c>
      <c r="BM13" s="6" t="e">
        <f ca="1">IF(BM$1&lt;'1-Configuracion'!$P$874,'1-Estadisticas'!Y13,NA())</f>
        <v>#N/A</v>
      </c>
      <c r="BN13" s="6" t="e">
        <f ca="1">IF(BN$1&lt;'1-Configuracion'!$P$874,'1-Estadisticas'!Z13,NA())</f>
        <v>#N/A</v>
      </c>
      <c r="BO13" s="6" t="e">
        <f ca="1">IF(BO$1&lt;'1-Configuracion'!$P$874,'1-Estadisticas'!AA13,NA())</f>
        <v>#N/A</v>
      </c>
      <c r="BP13" s="6" t="e">
        <f ca="1">IF(BP$1&lt;'1-Configuracion'!$P$874,'1-Estadisticas'!AB13,NA())</f>
        <v>#N/A</v>
      </c>
      <c r="BQ13" s="6" t="e">
        <f ca="1">IF(BQ$1&lt;'1-Configuracion'!$P$874,'1-Estadisticas'!AC13,NA())</f>
        <v>#N/A</v>
      </c>
      <c r="BR13" s="6" t="e">
        <f ca="1">IF(BR$1&lt;'1-Configuracion'!$P$874,'1-Estadisticas'!AD13,NA())</f>
        <v>#N/A</v>
      </c>
      <c r="BS13" s="6" t="e">
        <f ca="1">IF(BS$1&lt;'1-Configuracion'!$P$874,'1-Estadisticas'!AE13,NA())</f>
        <v>#N/A</v>
      </c>
      <c r="BT13" s="6" t="e">
        <f ca="1">IF(BT$1&lt;'1-Configuracion'!$P$874,'1-Estadisticas'!AF13,NA())</f>
        <v>#N/A</v>
      </c>
      <c r="BU13" s="6" t="e">
        <f ca="1">IF(BU$1&lt;'1-Configuracion'!$P$874,'1-Estadisticas'!AG13,NA())</f>
        <v>#N/A</v>
      </c>
      <c r="BV13" s="6" t="e">
        <f ca="1">IF(BV$1&lt;'1-Configuracion'!$P$874,'1-Estadisticas'!AH13,NA())</f>
        <v>#N/A</v>
      </c>
      <c r="BW13" s="6" t="e">
        <f ca="1">IF(BW$1&lt;'1-Configuracion'!$P$874,'1-Estadisticas'!AI13,NA())</f>
        <v>#N/A</v>
      </c>
      <c r="BX13" s="6" t="e">
        <f ca="1">IF(BX$1&lt;'1-Configuracion'!$P$874,'1-Estadisticas'!AJ13,NA())</f>
        <v>#N/A</v>
      </c>
      <c r="BY13" s="6" t="e">
        <f ca="1">IF(BY$1&lt;'1-Configuracion'!$P$874,'1-Estadisticas'!AK13,NA())</f>
        <v>#N/A</v>
      </c>
      <c r="BZ13" s="6" t="e">
        <f ca="1">IF(BZ$1&lt;'1-Configuracion'!$P$874,'1-Estadisticas'!AL13,NA())</f>
        <v>#N/A</v>
      </c>
      <c r="CA13" s="8" t="e">
        <f ca="1">IF(CA$1&lt;'1-Configuracion'!$P$874,'1-Estadisticas'!AM13,NA())</f>
        <v>#N/A</v>
      </c>
    </row>
    <row r="14" spans="1:79" x14ac:dyDescent="0.25">
      <c r="A14" s="81" t="s">
        <v>83</v>
      </c>
      <c r="B14" s="7">
        <f t="shared" ca="1" si="13"/>
        <v>0</v>
      </c>
      <c r="C14" s="6">
        <f t="shared" ca="1" si="13"/>
        <v>0</v>
      </c>
      <c r="D14" s="6">
        <f t="shared" ca="1" si="13"/>
        <v>0</v>
      </c>
      <c r="E14" s="6">
        <f t="shared" ca="1" si="13"/>
        <v>0</v>
      </c>
      <c r="F14" s="6">
        <f t="shared" ca="1" si="13"/>
        <v>0</v>
      </c>
      <c r="G14" s="6">
        <f t="shared" ca="1" si="13"/>
        <v>0</v>
      </c>
      <c r="H14" s="6">
        <f t="shared" ca="1" si="13"/>
        <v>0</v>
      </c>
      <c r="I14" s="6">
        <f t="shared" ca="1" si="13"/>
        <v>0</v>
      </c>
      <c r="J14" s="6">
        <f t="shared" ca="1" si="13"/>
        <v>0</v>
      </c>
      <c r="K14" s="6">
        <f t="shared" ca="1" si="13"/>
        <v>0</v>
      </c>
      <c r="L14" s="6">
        <f t="shared" ca="1" si="13"/>
        <v>0</v>
      </c>
      <c r="M14" s="6">
        <f t="shared" ca="1" si="13"/>
        <v>0</v>
      </c>
      <c r="N14" s="6">
        <f t="shared" ca="1" si="13"/>
        <v>0</v>
      </c>
      <c r="O14" s="6">
        <f t="shared" ca="1" si="13"/>
        <v>0</v>
      </c>
      <c r="P14" s="6">
        <f t="shared" ca="1" si="13"/>
        <v>0</v>
      </c>
      <c r="Q14" s="6">
        <f t="shared" ca="1" si="13"/>
        <v>0</v>
      </c>
      <c r="R14" s="6">
        <f t="shared" ca="1" si="13"/>
        <v>0</v>
      </c>
      <c r="S14" s="6">
        <f t="shared" ca="1" si="13"/>
        <v>0</v>
      </c>
      <c r="T14" s="8">
        <f t="shared" ca="1" si="13"/>
        <v>0</v>
      </c>
      <c r="U14" s="113">
        <f t="shared" ca="1" si="13"/>
        <v>0</v>
      </c>
      <c r="V14" s="6">
        <f t="shared" ca="1" si="13"/>
        <v>0</v>
      </c>
      <c r="W14" s="6">
        <f t="shared" ca="1" si="13"/>
        <v>0</v>
      </c>
      <c r="X14" s="6">
        <f t="shared" ca="1" si="13"/>
        <v>0</v>
      </c>
      <c r="Y14" s="6">
        <f t="shared" ca="1" si="13"/>
        <v>0</v>
      </c>
      <c r="Z14" s="6">
        <f t="shared" ca="1" si="13"/>
        <v>0</v>
      </c>
      <c r="AA14" s="6">
        <f t="shared" ca="1" si="13"/>
        <v>0</v>
      </c>
      <c r="AB14" s="6">
        <f t="shared" ca="1" si="13"/>
        <v>0</v>
      </c>
      <c r="AC14" s="6">
        <f t="shared" ca="1" si="13"/>
        <v>0</v>
      </c>
      <c r="AD14" s="6">
        <f t="shared" ca="1" si="13"/>
        <v>0</v>
      </c>
      <c r="AE14" s="6">
        <f t="shared" ca="1" si="13"/>
        <v>0</v>
      </c>
      <c r="AF14" s="6">
        <f t="shared" ca="1" si="13"/>
        <v>0</v>
      </c>
      <c r="AG14" s="6">
        <f t="shared" ca="1" si="13"/>
        <v>0</v>
      </c>
      <c r="AH14" s="6">
        <f t="shared" ca="1" si="13"/>
        <v>0</v>
      </c>
      <c r="AI14" s="6">
        <f t="shared" ca="1" si="13"/>
        <v>0</v>
      </c>
      <c r="AJ14" s="6">
        <f t="shared" ca="1" si="13"/>
        <v>0</v>
      </c>
      <c r="AK14" s="6">
        <f t="shared" ca="1" si="13"/>
        <v>0</v>
      </c>
      <c r="AL14" s="6">
        <f t="shared" ca="1" si="13"/>
        <v>0</v>
      </c>
      <c r="AM14" s="8">
        <f t="shared" ca="1" si="13"/>
        <v>0</v>
      </c>
      <c r="AO14" s="81" t="str">
        <f t="shared" si="10"/>
        <v>Rayo Vallecano</v>
      </c>
      <c r="AP14" s="7" t="e">
        <f ca="1">IF(AP$1&lt;'1-Configuracion'!$P$874,'1-Estadisticas'!B14,NA())</f>
        <v>#N/A</v>
      </c>
      <c r="AQ14" s="6" t="e">
        <f ca="1">IF(AQ$1&lt;'1-Configuracion'!$P$874,'1-Estadisticas'!C14,NA())</f>
        <v>#N/A</v>
      </c>
      <c r="AR14" s="6" t="e">
        <f ca="1">IF(AR$1&lt;'1-Configuracion'!$P$874,'1-Estadisticas'!D14,NA())</f>
        <v>#N/A</v>
      </c>
      <c r="AS14" s="6" t="e">
        <f ca="1">IF(AS$1&lt;'1-Configuracion'!$P$874,'1-Estadisticas'!E14,NA())</f>
        <v>#N/A</v>
      </c>
      <c r="AT14" s="6" t="e">
        <f ca="1">IF(AT$1&lt;'1-Configuracion'!$P$874,'1-Estadisticas'!F14,NA())</f>
        <v>#N/A</v>
      </c>
      <c r="AU14" s="6" t="e">
        <f ca="1">IF(AU$1&lt;'1-Configuracion'!$P$874,'1-Estadisticas'!G14,NA())</f>
        <v>#N/A</v>
      </c>
      <c r="AV14" s="6" t="e">
        <f ca="1">IF(AV$1&lt;'1-Configuracion'!$P$874,'1-Estadisticas'!H14,NA())</f>
        <v>#N/A</v>
      </c>
      <c r="AW14" s="6" t="e">
        <f ca="1">IF(AW$1&lt;'1-Configuracion'!$P$874,'1-Estadisticas'!I14,NA())</f>
        <v>#N/A</v>
      </c>
      <c r="AX14" s="6" t="e">
        <f ca="1">IF(AX$1&lt;'1-Configuracion'!$P$874,'1-Estadisticas'!J14,NA())</f>
        <v>#N/A</v>
      </c>
      <c r="AY14" s="6" t="e">
        <f ca="1">IF(AY$1&lt;'1-Configuracion'!$P$874,'1-Estadisticas'!K14,NA())</f>
        <v>#N/A</v>
      </c>
      <c r="AZ14" s="6" t="e">
        <f ca="1">IF(AZ$1&lt;'1-Configuracion'!$P$874,'1-Estadisticas'!L14,NA())</f>
        <v>#N/A</v>
      </c>
      <c r="BA14" s="6" t="e">
        <f ca="1">IF(BA$1&lt;'1-Configuracion'!$P$874,'1-Estadisticas'!M14,NA())</f>
        <v>#N/A</v>
      </c>
      <c r="BB14" s="6" t="e">
        <f ca="1">IF(BB$1&lt;'1-Configuracion'!$P$874,'1-Estadisticas'!N14,NA())</f>
        <v>#N/A</v>
      </c>
      <c r="BC14" s="6" t="e">
        <f ca="1">IF(BC$1&lt;'1-Configuracion'!$P$874,'1-Estadisticas'!O14,NA())</f>
        <v>#N/A</v>
      </c>
      <c r="BD14" s="6" t="e">
        <f ca="1">IF(BD$1&lt;'1-Configuracion'!$P$874,'1-Estadisticas'!P14,NA())</f>
        <v>#N/A</v>
      </c>
      <c r="BE14" s="6" t="e">
        <f ca="1">IF(BE$1&lt;'1-Configuracion'!$P$874,'1-Estadisticas'!Q14,NA())</f>
        <v>#N/A</v>
      </c>
      <c r="BF14" s="6" t="e">
        <f ca="1">IF(BF$1&lt;'1-Configuracion'!$P$874,'1-Estadisticas'!R14,NA())</f>
        <v>#N/A</v>
      </c>
      <c r="BG14" s="6" t="e">
        <f ca="1">IF(BG$1&lt;'1-Configuracion'!$P$874,'1-Estadisticas'!S14,NA())</f>
        <v>#N/A</v>
      </c>
      <c r="BH14" s="8" t="e">
        <f ca="1">IF(BH$1&lt;'1-Configuracion'!$P$874,'1-Estadisticas'!T14,NA())</f>
        <v>#N/A</v>
      </c>
      <c r="BI14" s="113" t="e">
        <f ca="1">IF(BI$1&lt;'1-Configuracion'!$P$874,'1-Estadisticas'!U14,NA())</f>
        <v>#N/A</v>
      </c>
      <c r="BJ14" s="6" t="e">
        <f ca="1">IF(BJ$1&lt;'1-Configuracion'!$P$874,'1-Estadisticas'!V14,NA())</f>
        <v>#N/A</v>
      </c>
      <c r="BK14" s="6" t="e">
        <f ca="1">IF(BK$1&lt;'1-Configuracion'!$P$874,'1-Estadisticas'!W14,NA())</f>
        <v>#N/A</v>
      </c>
      <c r="BL14" s="6" t="e">
        <f ca="1">IF(BL$1&lt;'1-Configuracion'!$P$874,'1-Estadisticas'!X14,NA())</f>
        <v>#N/A</v>
      </c>
      <c r="BM14" s="6" t="e">
        <f ca="1">IF(BM$1&lt;'1-Configuracion'!$P$874,'1-Estadisticas'!Y14,NA())</f>
        <v>#N/A</v>
      </c>
      <c r="BN14" s="6" t="e">
        <f ca="1">IF(BN$1&lt;'1-Configuracion'!$P$874,'1-Estadisticas'!Z14,NA())</f>
        <v>#N/A</v>
      </c>
      <c r="BO14" s="6" t="e">
        <f ca="1">IF(BO$1&lt;'1-Configuracion'!$P$874,'1-Estadisticas'!AA14,NA())</f>
        <v>#N/A</v>
      </c>
      <c r="BP14" s="6" t="e">
        <f ca="1">IF(BP$1&lt;'1-Configuracion'!$P$874,'1-Estadisticas'!AB14,NA())</f>
        <v>#N/A</v>
      </c>
      <c r="BQ14" s="6" t="e">
        <f ca="1">IF(BQ$1&lt;'1-Configuracion'!$P$874,'1-Estadisticas'!AC14,NA())</f>
        <v>#N/A</v>
      </c>
      <c r="BR14" s="6" t="e">
        <f ca="1">IF(BR$1&lt;'1-Configuracion'!$P$874,'1-Estadisticas'!AD14,NA())</f>
        <v>#N/A</v>
      </c>
      <c r="BS14" s="6" t="e">
        <f ca="1">IF(BS$1&lt;'1-Configuracion'!$P$874,'1-Estadisticas'!AE14,NA())</f>
        <v>#N/A</v>
      </c>
      <c r="BT14" s="6" t="e">
        <f ca="1">IF(BT$1&lt;'1-Configuracion'!$P$874,'1-Estadisticas'!AF14,NA())</f>
        <v>#N/A</v>
      </c>
      <c r="BU14" s="6" t="e">
        <f ca="1">IF(BU$1&lt;'1-Configuracion'!$P$874,'1-Estadisticas'!AG14,NA())</f>
        <v>#N/A</v>
      </c>
      <c r="BV14" s="6" t="e">
        <f ca="1">IF(BV$1&lt;'1-Configuracion'!$P$874,'1-Estadisticas'!AH14,NA())</f>
        <v>#N/A</v>
      </c>
      <c r="BW14" s="6" t="e">
        <f ca="1">IF(BW$1&lt;'1-Configuracion'!$P$874,'1-Estadisticas'!AI14,NA())</f>
        <v>#N/A</v>
      </c>
      <c r="BX14" s="6" t="e">
        <f ca="1">IF(BX$1&lt;'1-Configuracion'!$P$874,'1-Estadisticas'!AJ14,NA())</f>
        <v>#N/A</v>
      </c>
      <c r="BY14" s="6" t="e">
        <f ca="1">IF(BY$1&lt;'1-Configuracion'!$P$874,'1-Estadisticas'!AK14,NA())</f>
        <v>#N/A</v>
      </c>
      <c r="BZ14" s="6" t="e">
        <f ca="1">IF(BZ$1&lt;'1-Configuracion'!$P$874,'1-Estadisticas'!AL14,NA())</f>
        <v>#N/A</v>
      </c>
      <c r="CA14" s="8" t="e">
        <f ca="1">IF(CA$1&lt;'1-Configuracion'!$P$874,'1-Estadisticas'!AM14,NA())</f>
        <v>#N/A</v>
      </c>
    </row>
    <row r="15" spans="1:79" x14ac:dyDescent="0.25">
      <c r="A15" s="81" t="s">
        <v>86</v>
      </c>
      <c r="B15" s="7">
        <f t="shared" ca="1" si="13"/>
        <v>0</v>
      </c>
      <c r="C15" s="6">
        <f t="shared" ca="1" si="13"/>
        <v>0</v>
      </c>
      <c r="D15" s="6">
        <f t="shared" ca="1" si="13"/>
        <v>0</v>
      </c>
      <c r="E15" s="6">
        <f t="shared" ca="1" si="13"/>
        <v>0</v>
      </c>
      <c r="F15" s="6">
        <f t="shared" ca="1" si="13"/>
        <v>0</v>
      </c>
      <c r="G15" s="6">
        <f t="shared" ca="1" si="13"/>
        <v>0</v>
      </c>
      <c r="H15" s="6">
        <f t="shared" ca="1" si="13"/>
        <v>0</v>
      </c>
      <c r="I15" s="6">
        <f t="shared" ca="1" si="13"/>
        <v>0</v>
      </c>
      <c r="J15" s="6">
        <f t="shared" ca="1" si="13"/>
        <v>0</v>
      </c>
      <c r="K15" s="6">
        <f t="shared" ca="1" si="13"/>
        <v>0</v>
      </c>
      <c r="L15" s="6">
        <f t="shared" ca="1" si="13"/>
        <v>0</v>
      </c>
      <c r="M15" s="6">
        <f t="shared" ca="1" si="13"/>
        <v>0</v>
      </c>
      <c r="N15" s="6">
        <f t="shared" ca="1" si="13"/>
        <v>0</v>
      </c>
      <c r="O15" s="6">
        <f t="shared" ca="1" si="13"/>
        <v>0</v>
      </c>
      <c r="P15" s="6">
        <f t="shared" ca="1" si="13"/>
        <v>0</v>
      </c>
      <c r="Q15" s="6">
        <f t="shared" ca="1" si="13"/>
        <v>0</v>
      </c>
      <c r="R15" s="6">
        <f t="shared" ca="1" si="13"/>
        <v>0</v>
      </c>
      <c r="S15" s="6">
        <f t="shared" ca="1" si="13"/>
        <v>0</v>
      </c>
      <c r="T15" s="8">
        <f t="shared" ca="1" si="13"/>
        <v>0</v>
      </c>
      <c r="U15" s="113">
        <f t="shared" ca="1" si="13"/>
        <v>0</v>
      </c>
      <c r="V15" s="6">
        <f t="shared" ca="1" si="13"/>
        <v>0</v>
      </c>
      <c r="W15" s="6">
        <f t="shared" ca="1" si="13"/>
        <v>0</v>
      </c>
      <c r="X15" s="6">
        <f t="shared" ca="1" si="13"/>
        <v>0</v>
      </c>
      <c r="Y15" s="6">
        <f t="shared" ca="1" si="13"/>
        <v>0</v>
      </c>
      <c r="Z15" s="6">
        <f t="shared" ca="1" si="13"/>
        <v>0</v>
      </c>
      <c r="AA15" s="6">
        <f t="shared" ca="1" si="13"/>
        <v>0</v>
      </c>
      <c r="AB15" s="6">
        <f t="shared" ca="1" si="13"/>
        <v>0</v>
      </c>
      <c r="AC15" s="6">
        <f t="shared" ca="1" si="13"/>
        <v>0</v>
      </c>
      <c r="AD15" s="6">
        <f t="shared" ca="1" si="13"/>
        <v>0</v>
      </c>
      <c r="AE15" s="6">
        <f t="shared" ca="1" si="13"/>
        <v>0</v>
      </c>
      <c r="AF15" s="6">
        <f t="shared" ca="1" si="13"/>
        <v>0</v>
      </c>
      <c r="AG15" s="6">
        <f t="shared" ca="1" si="13"/>
        <v>0</v>
      </c>
      <c r="AH15" s="6">
        <f t="shared" ca="1" si="13"/>
        <v>0</v>
      </c>
      <c r="AI15" s="6">
        <f t="shared" ca="1" si="13"/>
        <v>0</v>
      </c>
      <c r="AJ15" s="6">
        <f t="shared" ca="1" si="13"/>
        <v>0</v>
      </c>
      <c r="AK15" s="6">
        <f t="shared" ca="1" si="13"/>
        <v>0</v>
      </c>
      <c r="AL15" s="6">
        <f t="shared" ca="1" si="13"/>
        <v>0</v>
      </c>
      <c r="AM15" s="8">
        <f t="shared" ca="1" si="13"/>
        <v>0</v>
      </c>
      <c r="AO15" s="81" t="str">
        <f t="shared" si="10"/>
        <v>Real Betis Balompié</v>
      </c>
      <c r="AP15" s="7" t="e">
        <f ca="1">IF(AP$1&lt;'1-Configuracion'!$P$874,'1-Estadisticas'!B15,NA())</f>
        <v>#N/A</v>
      </c>
      <c r="AQ15" s="6" t="e">
        <f ca="1">IF(AQ$1&lt;'1-Configuracion'!$P$874,'1-Estadisticas'!C15,NA())</f>
        <v>#N/A</v>
      </c>
      <c r="AR15" s="6" t="e">
        <f ca="1">IF(AR$1&lt;'1-Configuracion'!$P$874,'1-Estadisticas'!D15,NA())</f>
        <v>#N/A</v>
      </c>
      <c r="AS15" s="6" t="e">
        <f ca="1">IF(AS$1&lt;'1-Configuracion'!$P$874,'1-Estadisticas'!E15,NA())</f>
        <v>#N/A</v>
      </c>
      <c r="AT15" s="6" t="e">
        <f ca="1">IF(AT$1&lt;'1-Configuracion'!$P$874,'1-Estadisticas'!F15,NA())</f>
        <v>#N/A</v>
      </c>
      <c r="AU15" s="6" t="e">
        <f ca="1">IF(AU$1&lt;'1-Configuracion'!$P$874,'1-Estadisticas'!G15,NA())</f>
        <v>#N/A</v>
      </c>
      <c r="AV15" s="6" t="e">
        <f ca="1">IF(AV$1&lt;'1-Configuracion'!$P$874,'1-Estadisticas'!H15,NA())</f>
        <v>#N/A</v>
      </c>
      <c r="AW15" s="6" t="e">
        <f ca="1">IF(AW$1&lt;'1-Configuracion'!$P$874,'1-Estadisticas'!I15,NA())</f>
        <v>#N/A</v>
      </c>
      <c r="AX15" s="6" t="e">
        <f ca="1">IF(AX$1&lt;'1-Configuracion'!$P$874,'1-Estadisticas'!J15,NA())</f>
        <v>#N/A</v>
      </c>
      <c r="AY15" s="6" t="e">
        <f ca="1">IF(AY$1&lt;'1-Configuracion'!$P$874,'1-Estadisticas'!K15,NA())</f>
        <v>#N/A</v>
      </c>
      <c r="AZ15" s="6" t="e">
        <f ca="1">IF(AZ$1&lt;'1-Configuracion'!$P$874,'1-Estadisticas'!L15,NA())</f>
        <v>#N/A</v>
      </c>
      <c r="BA15" s="6" t="e">
        <f ca="1">IF(BA$1&lt;'1-Configuracion'!$P$874,'1-Estadisticas'!M15,NA())</f>
        <v>#N/A</v>
      </c>
      <c r="BB15" s="6" t="e">
        <f ca="1">IF(BB$1&lt;'1-Configuracion'!$P$874,'1-Estadisticas'!N15,NA())</f>
        <v>#N/A</v>
      </c>
      <c r="BC15" s="6" t="e">
        <f ca="1">IF(BC$1&lt;'1-Configuracion'!$P$874,'1-Estadisticas'!O15,NA())</f>
        <v>#N/A</v>
      </c>
      <c r="BD15" s="6" t="e">
        <f ca="1">IF(BD$1&lt;'1-Configuracion'!$P$874,'1-Estadisticas'!P15,NA())</f>
        <v>#N/A</v>
      </c>
      <c r="BE15" s="6" t="e">
        <f ca="1">IF(BE$1&lt;'1-Configuracion'!$P$874,'1-Estadisticas'!Q15,NA())</f>
        <v>#N/A</v>
      </c>
      <c r="BF15" s="6" t="e">
        <f ca="1">IF(BF$1&lt;'1-Configuracion'!$P$874,'1-Estadisticas'!R15,NA())</f>
        <v>#N/A</v>
      </c>
      <c r="BG15" s="6" t="e">
        <f ca="1">IF(BG$1&lt;'1-Configuracion'!$P$874,'1-Estadisticas'!S15,NA())</f>
        <v>#N/A</v>
      </c>
      <c r="BH15" s="8" t="e">
        <f ca="1">IF(BH$1&lt;'1-Configuracion'!$P$874,'1-Estadisticas'!T15,NA())</f>
        <v>#N/A</v>
      </c>
      <c r="BI15" s="113" t="e">
        <f ca="1">IF(BI$1&lt;'1-Configuracion'!$P$874,'1-Estadisticas'!U15,NA())</f>
        <v>#N/A</v>
      </c>
      <c r="BJ15" s="6" t="e">
        <f ca="1">IF(BJ$1&lt;'1-Configuracion'!$P$874,'1-Estadisticas'!V15,NA())</f>
        <v>#N/A</v>
      </c>
      <c r="BK15" s="6" t="e">
        <f ca="1">IF(BK$1&lt;'1-Configuracion'!$P$874,'1-Estadisticas'!W15,NA())</f>
        <v>#N/A</v>
      </c>
      <c r="BL15" s="6" t="e">
        <f ca="1">IF(BL$1&lt;'1-Configuracion'!$P$874,'1-Estadisticas'!X15,NA())</f>
        <v>#N/A</v>
      </c>
      <c r="BM15" s="6" t="e">
        <f ca="1">IF(BM$1&lt;'1-Configuracion'!$P$874,'1-Estadisticas'!Y15,NA())</f>
        <v>#N/A</v>
      </c>
      <c r="BN15" s="6" t="e">
        <f ca="1">IF(BN$1&lt;'1-Configuracion'!$P$874,'1-Estadisticas'!Z15,NA())</f>
        <v>#N/A</v>
      </c>
      <c r="BO15" s="6" t="e">
        <f ca="1">IF(BO$1&lt;'1-Configuracion'!$P$874,'1-Estadisticas'!AA15,NA())</f>
        <v>#N/A</v>
      </c>
      <c r="BP15" s="6" t="e">
        <f ca="1">IF(BP$1&lt;'1-Configuracion'!$P$874,'1-Estadisticas'!AB15,NA())</f>
        <v>#N/A</v>
      </c>
      <c r="BQ15" s="6" t="e">
        <f ca="1">IF(BQ$1&lt;'1-Configuracion'!$P$874,'1-Estadisticas'!AC15,NA())</f>
        <v>#N/A</v>
      </c>
      <c r="BR15" s="6" t="e">
        <f ca="1">IF(BR$1&lt;'1-Configuracion'!$P$874,'1-Estadisticas'!AD15,NA())</f>
        <v>#N/A</v>
      </c>
      <c r="BS15" s="6" t="e">
        <f ca="1">IF(BS$1&lt;'1-Configuracion'!$P$874,'1-Estadisticas'!AE15,NA())</f>
        <v>#N/A</v>
      </c>
      <c r="BT15" s="6" t="e">
        <f ca="1">IF(BT$1&lt;'1-Configuracion'!$P$874,'1-Estadisticas'!AF15,NA())</f>
        <v>#N/A</v>
      </c>
      <c r="BU15" s="6" t="e">
        <f ca="1">IF(BU$1&lt;'1-Configuracion'!$P$874,'1-Estadisticas'!AG15,NA())</f>
        <v>#N/A</v>
      </c>
      <c r="BV15" s="6" t="e">
        <f ca="1">IF(BV$1&lt;'1-Configuracion'!$P$874,'1-Estadisticas'!AH15,NA())</f>
        <v>#N/A</v>
      </c>
      <c r="BW15" s="6" t="e">
        <f ca="1">IF(BW$1&lt;'1-Configuracion'!$P$874,'1-Estadisticas'!AI15,NA())</f>
        <v>#N/A</v>
      </c>
      <c r="BX15" s="6" t="e">
        <f ca="1">IF(BX$1&lt;'1-Configuracion'!$P$874,'1-Estadisticas'!AJ15,NA())</f>
        <v>#N/A</v>
      </c>
      <c r="BY15" s="6" t="e">
        <f ca="1">IF(BY$1&lt;'1-Configuracion'!$P$874,'1-Estadisticas'!AK15,NA())</f>
        <v>#N/A</v>
      </c>
      <c r="BZ15" s="6" t="e">
        <f ca="1">IF(BZ$1&lt;'1-Configuracion'!$P$874,'1-Estadisticas'!AL15,NA())</f>
        <v>#N/A</v>
      </c>
      <c r="CA15" s="8" t="e">
        <f ca="1">IF(CA$1&lt;'1-Configuracion'!$P$874,'1-Estadisticas'!AM15,NA())</f>
        <v>#N/A</v>
      </c>
    </row>
    <row r="16" spans="1:79" x14ac:dyDescent="0.25">
      <c r="A16" s="81" t="s">
        <v>89</v>
      </c>
      <c r="B16" s="7">
        <f t="shared" ca="1" si="13"/>
        <v>0</v>
      </c>
      <c r="C16" s="6">
        <f t="shared" ca="1" si="13"/>
        <v>0</v>
      </c>
      <c r="D16" s="6">
        <f t="shared" ca="1" si="13"/>
        <v>0</v>
      </c>
      <c r="E16" s="6">
        <f t="shared" ca="1" si="13"/>
        <v>0</v>
      </c>
      <c r="F16" s="6">
        <f t="shared" ca="1" si="13"/>
        <v>0</v>
      </c>
      <c r="G16" s="6">
        <f t="shared" ca="1" si="13"/>
        <v>0</v>
      </c>
      <c r="H16" s="6">
        <f t="shared" ca="1" si="13"/>
        <v>0</v>
      </c>
      <c r="I16" s="6">
        <f t="shared" ca="1" si="13"/>
        <v>0</v>
      </c>
      <c r="J16" s="6">
        <f t="shared" ca="1" si="13"/>
        <v>0</v>
      </c>
      <c r="K16" s="6">
        <f t="shared" ca="1" si="13"/>
        <v>0</v>
      </c>
      <c r="L16" s="6">
        <f t="shared" ca="1" si="13"/>
        <v>0</v>
      </c>
      <c r="M16" s="6">
        <f t="shared" ca="1" si="13"/>
        <v>0</v>
      </c>
      <c r="N16" s="6">
        <f t="shared" ca="1" si="13"/>
        <v>0</v>
      </c>
      <c r="O16" s="6">
        <f t="shared" ca="1" si="13"/>
        <v>0</v>
      </c>
      <c r="P16" s="6">
        <f t="shared" ca="1" si="13"/>
        <v>0</v>
      </c>
      <c r="Q16" s="6">
        <f t="shared" ca="1" si="13"/>
        <v>0</v>
      </c>
      <c r="R16" s="6">
        <f t="shared" ca="1" si="13"/>
        <v>0</v>
      </c>
      <c r="S16" s="6">
        <f t="shared" ca="1" si="13"/>
        <v>0</v>
      </c>
      <c r="T16" s="8">
        <f t="shared" ca="1" si="13"/>
        <v>0</v>
      </c>
      <c r="U16" s="113">
        <f t="shared" ca="1" si="13"/>
        <v>0</v>
      </c>
      <c r="V16" s="6">
        <f t="shared" ca="1" si="13"/>
        <v>0</v>
      </c>
      <c r="W16" s="6">
        <f t="shared" ca="1" si="13"/>
        <v>0</v>
      </c>
      <c r="X16" s="6">
        <f t="shared" ca="1" si="13"/>
        <v>0</v>
      </c>
      <c r="Y16" s="6">
        <f t="shared" ca="1" si="13"/>
        <v>0</v>
      </c>
      <c r="Z16" s="6">
        <f t="shared" ca="1" si="13"/>
        <v>0</v>
      </c>
      <c r="AA16" s="6">
        <f t="shared" ca="1" si="13"/>
        <v>0</v>
      </c>
      <c r="AB16" s="6">
        <f t="shared" ca="1" si="13"/>
        <v>0</v>
      </c>
      <c r="AC16" s="6">
        <f t="shared" ref="AC16:AM16" ca="1" si="14">INDIRECT(ADDRESS((COLUMN()-2)*23+ROW()+1,17,,,"1-Configuracion"))</f>
        <v>0</v>
      </c>
      <c r="AD16" s="6">
        <f t="shared" ca="1" si="14"/>
        <v>0</v>
      </c>
      <c r="AE16" s="6">
        <f t="shared" ca="1" si="14"/>
        <v>0</v>
      </c>
      <c r="AF16" s="6">
        <f t="shared" ca="1" si="14"/>
        <v>0</v>
      </c>
      <c r="AG16" s="6">
        <f t="shared" ca="1" si="14"/>
        <v>0</v>
      </c>
      <c r="AH16" s="6">
        <f t="shared" ca="1" si="14"/>
        <v>0</v>
      </c>
      <c r="AI16" s="6">
        <f t="shared" ca="1" si="14"/>
        <v>0</v>
      </c>
      <c r="AJ16" s="6">
        <f t="shared" ca="1" si="14"/>
        <v>0</v>
      </c>
      <c r="AK16" s="6">
        <f t="shared" ca="1" si="14"/>
        <v>0</v>
      </c>
      <c r="AL16" s="6">
        <f t="shared" ca="1" si="14"/>
        <v>0</v>
      </c>
      <c r="AM16" s="8">
        <f t="shared" ca="1" si="14"/>
        <v>0</v>
      </c>
      <c r="AO16" s="81" t="str">
        <f t="shared" si="10"/>
        <v>Real Madrid</v>
      </c>
      <c r="AP16" s="7" t="e">
        <f ca="1">IF(AP$1&lt;'1-Configuracion'!$P$874,'1-Estadisticas'!B16,NA())</f>
        <v>#N/A</v>
      </c>
      <c r="AQ16" s="6" t="e">
        <f ca="1">IF(AQ$1&lt;'1-Configuracion'!$P$874,'1-Estadisticas'!C16,NA())</f>
        <v>#N/A</v>
      </c>
      <c r="AR16" s="6" t="e">
        <f ca="1">IF(AR$1&lt;'1-Configuracion'!$P$874,'1-Estadisticas'!D16,NA())</f>
        <v>#N/A</v>
      </c>
      <c r="AS16" s="6" t="e">
        <f ca="1">IF(AS$1&lt;'1-Configuracion'!$P$874,'1-Estadisticas'!E16,NA())</f>
        <v>#N/A</v>
      </c>
      <c r="AT16" s="6" t="e">
        <f ca="1">IF(AT$1&lt;'1-Configuracion'!$P$874,'1-Estadisticas'!F16,NA())</f>
        <v>#N/A</v>
      </c>
      <c r="AU16" s="6" t="e">
        <f ca="1">IF(AU$1&lt;'1-Configuracion'!$P$874,'1-Estadisticas'!G16,NA())</f>
        <v>#N/A</v>
      </c>
      <c r="AV16" s="6" t="e">
        <f ca="1">IF(AV$1&lt;'1-Configuracion'!$P$874,'1-Estadisticas'!H16,NA())</f>
        <v>#N/A</v>
      </c>
      <c r="AW16" s="6" t="e">
        <f ca="1">IF(AW$1&lt;'1-Configuracion'!$P$874,'1-Estadisticas'!I16,NA())</f>
        <v>#N/A</v>
      </c>
      <c r="AX16" s="6" t="e">
        <f ca="1">IF(AX$1&lt;'1-Configuracion'!$P$874,'1-Estadisticas'!J16,NA())</f>
        <v>#N/A</v>
      </c>
      <c r="AY16" s="6" t="e">
        <f ca="1">IF(AY$1&lt;'1-Configuracion'!$P$874,'1-Estadisticas'!K16,NA())</f>
        <v>#N/A</v>
      </c>
      <c r="AZ16" s="6" t="e">
        <f ca="1">IF(AZ$1&lt;'1-Configuracion'!$P$874,'1-Estadisticas'!L16,NA())</f>
        <v>#N/A</v>
      </c>
      <c r="BA16" s="6" t="e">
        <f ca="1">IF(BA$1&lt;'1-Configuracion'!$P$874,'1-Estadisticas'!M16,NA())</f>
        <v>#N/A</v>
      </c>
      <c r="BB16" s="6" t="e">
        <f ca="1">IF(BB$1&lt;'1-Configuracion'!$P$874,'1-Estadisticas'!N16,NA())</f>
        <v>#N/A</v>
      </c>
      <c r="BC16" s="6" t="e">
        <f ca="1">IF(BC$1&lt;'1-Configuracion'!$P$874,'1-Estadisticas'!O16,NA())</f>
        <v>#N/A</v>
      </c>
      <c r="BD16" s="6" t="e">
        <f ca="1">IF(BD$1&lt;'1-Configuracion'!$P$874,'1-Estadisticas'!P16,NA())</f>
        <v>#N/A</v>
      </c>
      <c r="BE16" s="6" t="e">
        <f ca="1">IF(BE$1&lt;'1-Configuracion'!$P$874,'1-Estadisticas'!Q16,NA())</f>
        <v>#N/A</v>
      </c>
      <c r="BF16" s="6" t="e">
        <f ca="1">IF(BF$1&lt;'1-Configuracion'!$P$874,'1-Estadisticas'!R16,NA())</f>
        <v>#N/A</v>
      </c>
      <c r="BG16" s="6" t="e">
        <f ca="1">IF(BG$1&lt;'1-Configuracion'!$P$874,'1-Estadisticas'!S16,NA())</f>
        <v>#N/A</v>
      </c>
      <c r="BH16" s="8" t="e">
        <f ca="1">IF(BH$1&lt;'1-Configuracion'!$P$874,'1-Estadisticas'!T16,NA())</f>
        <v>#N/A</v>
      </c>
      <c r="BI16" s="113" t="e">
        <f ca="1">IF(BI$1&lt;'1-Configuracion'!$P$874,'1-Estadisticas'!U16,NA())</f>
        <v>#N/A</v>
      </c>
      <c r="BJ16" s="6" t="e">
        <f ca="1">IF(BJ$1&lt;'1-Configuracion'!$P$874,'1-Estadisticas'!V16,NA())</f>
        <v>#N/A</v>
      </c>
      <c r="BK16" s="6" t="e">
        <f ca="1">IF(BK$1&lt;'1-Configuracion'!$P$874,'1-Estadisticas'!W16,NA())</f>
        <v>#N/A</v>
      </c>
      <c r="BL16" s="6" t="e">
        <f ca="1">IF(BL$1&lt;'1-Configuracion'!$P$874,'1-Estadisticas'!X16,NA())</f>
        <v>#N/A</v>
      </c>
      <c r="BM16" s="6" t="e">
        <f ca="1">IF(BM$1&lt;'1-Configuracion'!$P$874,'1-Estadisticas'!Y16,NA())</f>
        <v>#N/A</v>
      </c>
      <c r="BN16" s="6" t="e">
        <f ca="1">IF(BN$1&lt;'1-Configuracion'!$P$874,'1-Estadisticas'!Z16,NA())</f>
        <v>#N/A</v>
      </c>
      <c r="BO16" s="6" t="e">
        <f ca="1">IF(BO$1&lt;'1-Configuracion'!$P$874,'1-Estadisticas'!AA16,NA())</f>
        <v>#N/A</v>
      </c>
      <c r="BP16" s="6" t="e">
        <f ca="1">IF(BP$1&lt;'1-Configuracion'!$P$874,'1-Estadisticas'!AB16,NA())</f>
        <v>#N/A</v>
      </c>
      <c r="BQ16" s="6" t="e">
        <f ca="1">IF(BQ$1&lt;'1-Configuracion'!$P$874,'1-Estadisticas'!AC16,NA())</f>
        <v>#N/A</v>
      </c>
      <c r="BR16" s="6" t="e">
        <f ca="1">IF(BR$1&lt;'1-Configuracion'!$P$874,'1-Estadisticas'!AD16,NA())</f>
        <v>#N/A</v>
      </c>
      <c r="BS16" s="6" t="e">
        <f ca="1">IF(BS$1&lt;'1-Configuracion'!$P$874,'1-Estadisticas'!AE16,NA())</f>
        <v>#N/A</v>
      </c>
      <c r="BT16" s="6" t="e">
        <f ca="1">IF(BT$1&lt;'1-Configuracion'!$P$874,'1-Estadisticas'!AF16,NA())</f>
        <v>#N/A</v>
      </c>
      <c r="BU16" s="6" t="e">
        <f ca="1">IF(BU$1&lt;'1-Configuracion'!$P$874,'1-Estadisticas'!AG16,NA())</f>
        <v>#N/A</v>
      </c>
      <c r="BV16" s="6" t="e">
        <f ca="1">IF(BV$1&lt;'1-Configuracion'!$P$874,'1-Estadisticas'!AH16,NA())</f>
        <v>#N/A</v>
      </c>
      <c r="BW16" s="6" t="e">
        <f ca="1">IF(BW$1&lt;'1-Configuracion'!$P$874,'1-Estadisticas'!AI16,NA())</f>
        <v>#N/A</v>
      </c>
      <c r="BX16" s="6" t="e">
        <f ca="1">IF(BX$1&lt;'1-Configuracion'!$P$874,'1-Estadisticas'!AJ16,NA())</f>
        <v>#N/A</v>
      </c>
      <c r="BY16" s="6" t="e">
        <f ca="1">IF(BY$1&lt;'1-Configuracion'!$P$874,'1-Estadisticas'!AK16,NA())</f>
        <v>#N/A</v>
      </c>
      <c r="BZ16" s="6" t="e">
        <f ca="1">IF(BZ$1&lt;'1-Configuracion'!$P$874,'1-Estadisticas'!AL16,NA())</f>
        <v>#N/A</v>
      </c>
      <c r="CA16" s="8" t="e">
        <f ca="1">IF(CA$1&lt;'1-Configuracion'!$P$874,'1-Estadisticas'!AM16,NA())</f>
        <v>#N/A</v>
      </c>
    </row>
    <row r="17" spans="1:79" x14ac:dyDescent="0.25">
      <c r="A17" s="81" t="s">
        <v>37</v>
      </c>
      <c r="B17" s="7">
        <f t="shared" ref="B17:AM21" ca="1" si="15">INDIRECT(ADDRESS((COLUMN()-2)*23+ROW()+1,17,,,"1-Configuracion"))</f>
        <v>0</v>
      </c>
      <c r="C17" s="6">
        <f t="shared" ca="1" si="15"/>
        <v>0</v>
      </c>
      <c r="D17" s="6">
        <f t="shared" ca="1" si="15"/>
        <v>0</v>
      </c>
      <c r="E17" s="6">
        <f t="shared" ca="1" si="15"/>
        <v>0</v>
      </c>
      <c r="F17" s="6">
        <f t="shared" ca="1" si="15"/>
        <v>0</v>
      </c>
      <c r="G17" s="6">
        <f t="shared" ca="1" si="15"/>
        <v>0</v>
      </c>
      <c r="H17" s="6">
        <f t="shared" ca="1" si="15"/>
        <v>0</v>
      </c>
      <c r="I17" s="6">
        <f t="shared" ca="1" si="15"/>
        <v>0</v>
      </c>
      <c r="J17" s="6">
        <f t="shared" ca="1" si="15"/>
        <v>0</v>
      </c>
      <c r="K17" s="6">
        <f t="shared" ca="1" si="15"/>
        <v>0</v>
      </c>
      <c r="L17" s="6">
        <f t="shared" ca="1" si="15"/>
        <v>0</v>
      </c>
      <c r="M17" s="6">
        <f t="shared" ca="1" si="15"/>
        <v>0</v>
      </c>
      <c r="N17" s="6">
        <f t="shared" ca="1" si="15"/>
        <v>0</v>
      </c>
      <c r="O17" s="6">
        <f t="shared" ca="1" si="15"/>
        <v>0</v>
      </c>
      <c r="P17" s="6">
        <f t="shared" ca="1" si="15"/>
        <v>0</v>
      </c>
      <c r="Q17" s="6">
        <f t="shared" ca="1" si="15"/>
        <v>0</v>
      </c>
      <c r="R17" s="6">
        <f t="shared" ca="1" si="15"/>
        <v>0</v>
      </c>
      <c r="S17" s="6">
        <f t="shared" ca="1" si="15"/>
        <v>0</v>
      </c>
      <c r="T17" s="8">
        <f t="shared" ca="1" si="15"/>
        <v>0</v>
      </c>
      <c r="U17" s="113">
        <f t="shared" ca="1" si="15"/>
        <v>0</v>
      </c>
      <c r="V17" s="6">
        <f t="shared" ca="1" si="15"/>
        <v>0</v>
      </c>
      <c r="W17" s="6">
        <f t="shared" ca="1" si="15"/>
        <v>0</v>
      </c>
      <c r="X17" s="6">
        <f t="shared" ca="1" si="15"/>
        <v>0</v>
      </c>
      <c r="Y17" s="6">
        <f t="shared" ca="1" si="15"/>
        <v>0</v>
      </c>
      <c r="Z17" s="6">
        <f t="shared" ca="1" si="15"/>
        <v>0</v>
      </c>
      <c r="AA17" s="6">
        <f t="shared" ca="1" si="15"/>
        <v>0</v>
      </c>
      <c r="AB17" s="6">
        <f t="shared" ca="1" si="15"/>
        <v>0</v>
      </c>
      <c r="AC17" s="6">
        <f t="shared" ca="1" si="15"/>
        <v>0</v>
      </c>
      <c r="AD17" s="6">
        <f t="shared" ca="1" si="15"/>
        <v>0</v>
      </c>
      <c r="AE17" s="6">
        <f t="shared" ca="1" si="15"/>
        <v>0</v>
      </c>
      <c r="AF17" s="6">
        <f t="shared" ca="1" si="15"/>
        <v>0</v>
      </c>
      <c r="AG17" s="6">
        <f t="shared" ca="1" si="15"/>
        <v>0</v>
      </c>
      <c r="AH17" s="6">
        <f t="shared" ca="1" si="15"/>
        <v>0</v>
      </c>
      <c r="AI17" s="6">
        <f t="shared" ca="1" si="15"/>
        <v>0</v>
      </c>
      <c r="AJ17" s="6">
        <f t="shared" ca="1" si="15"/>
        <v>0</v>
      </c>
      <c r="AK17" s="6">
        <f t="shared" ca="1" si="15"/>
        <v>0</v>
      </c>
      <c r="AL17" s="6">
        <f t="shared" ca="1" si="15"/>
        <v>0</v>
      </c>
      <c r="AM17" s="8">
        <f t="shared" ca="1" si="15"/>
        <v>0</v>
      </c>
      <c r="AO17" s="81" t="str">
        <f t="shared" si="10"/>
        <v>Real Sociedad</v>
      </c>
      <c r="AP17" s="7" t="e">
        <f ca="1">IF(AP$1&lt;'1-Configuracion'!$P$874,'1-Estadisticas'!B17,NA())</f>
        <v>#N/A</v>
      </c>
      <c r="AQ17" s="6" t="e">
        <f ca="1">IF(AQ$1&lt;'1-Configuracion'!$P$874,'1-Estadisticas'!C17,NA())</f>
        <v>#N/A</v>
      </c>
      <c r="AR17" s="6" t="e">
        <f ca="1">IF(AR$1&lt;'1-Configuracion'!$P$874,'1-Estadisticas'!D17,NA())</f>
        <v>#N/A</v>
      </c>
      <c r="AS17" s="6" t="e">
        <f ca="1">IF(AS$1&lt;'1-Configuracion'!$P$874,'1-Estadisticas'!E17,NA())</f>
        <v>#N/A</v>
      </c>
      <c r="AT17" s="6" t="e">
        <f ca="1">IF(AT$1&lt;'1-Configuracion'!$P$874,'1-Estadisticas'!F17,NA())</f>
        <v>#N/A</v>
      </c>
      <c r="AU17" s="6" t="e">
        <f ca="1">IF(AU$1&lt;'1-Configuracion'!$P$874,'1-Estadisticas'!G17,NA())</f>
        <v>#N/A</v>
      </c>
      <c r="AV17" s="6" t="e">
        <f ca="1">IF(AV$1&lt;'1-Configuracion'!$P$874,'1-Estadisticas'!H17,NA())</f>
        <v>#N/A</v>
      </c>
      <c r="AW17" s="6" t="e">
        <f ca="1">IF(AW$1&lt;'1-Configuracion'!$P$874,'1-Estadisticas'!I17,NA())</f>
        <v>#N/A</v>
      </c>
      <c r="AX17" s="6" t="e">
        <f ca="1">IF(AX$1&lt;'1-Configuracion'!$P$874,'1-Estadisticas'!J17,NA())</f>
        <v>#N/A</v>
      </c>
      <c r="AY17" s="6" t="e">
        <f ca="1">IF(AY$1&lt;'1-Configuracion'!$P$874,'1-Estadisticas'!K17,NA())</f>
        <v>#N/A</v>
      </c>
      <c r="AZ17" s="6" t="e">
        <f ca="1">IF(AZ$1&lt;'1-Configuracion'!$P$874,'1-Estadisticas'!L17,NA())</f>
        <v>#N/A</v>
      </c>
      <c r="BA17" s="6" t="e">
        <f ca="1">IF(BA$1&lt;'1-Configuracion'!$P$874,'1-Estadisticas'!M17,NA())</f>
        <v>#N/A</v>
      </c>
      <c r="BB17" s="6" t="e">
        <f ca="1">IF(BB$1&lt;'1-Configuracion'!$P$874,'1-Estadisticas'!N17,NA())</f>
        <v>#N/A</v>
      </c>
      <c r="BC17" s="6" t="e">
        <f ca="1">IF(BC$1&lt;'1-Configuracion'!$P$874,'1-Estadisticas'!O17,NA())</f>
        <v>#N/A</v>
      </c>
      <c r="BD17" s="6" t="e">
        <f ca="1">IF(BD$1&lt;'1-Configuracion'!$P$874,'1-Estadisticas'!P17,NA())</f>
        <v>#N/A</v>
      </c>
      <c r="BE17" s="6" t="e">
        <f ca="1">IF(BE$1&lt;'1-Configuracion'!$P$874,'1-Estadisticas'!Q17,NA())</f>
        <v>#N/A</v>
      </c>
      <c r="BF17" s="6" t="e">
        <f ca="1">IF(BF$1&lt;'1-Configuracion'!$P$874,'1-Estadisticas'!R17,NA())</f>
        <v>#N/A</v>
      </c>
      <c r="BG17" s="6" t="e">
        <f ca="1">IF(BG$1&lt;'1-Configuracion'!$P$874,'1-Estadisticas'!S17,NA())</f>
        <v>#N/A</v>
      </c>
      <c r="BH17" s="8" t="e">
        <f ca="1">IF(BH$1&lt;'1-Configuracion'!$P$874,'1-Estadisticas'!T17,NA())</f>
        <v>#N/A</v>
      </c>
      <c r="BI17" s="113" t="e">
        <f ca="1">IF(BI$1&lt;'1-Configuracion'!$P$874,'1-Estadisticas'!U17,NA())</f>
        <v>#N/A</v>
      </c>
      <c r="BJ17" s="6" t="e">
        <f ca="1">IF(BJ$1&lt;'1-Configuracion'!$P$874,'1-Estadisticas'!V17,NA())</f>
        <v>#N/A</v>
      </c>
      <c r="BK17" s="6" t="e">
        <f ca="1">IF(BK$1&lt;'1-Configuracion'!$P$874,'1-Estadisticas'!W17,NA())</f>
        <v>#N/A</v>
      </c>
      <c r="BL17" s="6" t="e">
        <f ca="1">IF(BL$1&lt;'1-Configuracion'!$P$874,'1-Estadisticas'!X17,NA())</f>
        <v>#N/A</v>
      </c>
      <c r="BM17" s="6" t="e">
        <f ca="1">IF(BM$1&lt;'1-Configuracion'!$P$874,'1-Estadisticas'!Y17,NA())</f>
        <v>#N/A</v>
      </c>
      <c r="BN17" s="6" t="e">
        <f ca="1">IF(BN$1&lt;'1-Configuracion'!$P$874,'1-Estadisticas'!Z17,NA())</f>
        <v>#N/A</v>
      </c>
      <c r="BO17" s="6" t="e">
        <f ca="1">IF(BO$1&lt;'1-Configuracion'!$P$874,'1-Estadisticas'!AA17,NA())</f>
        <v>#N/A</v>
      </c>
      <c r="BP17" s="6" t="e">
        <f ca="1">IF(BP$1&lt;'1-Configuracion'!$P$874,'1-Estadisticas'!AB17,NA())</f>
        <v>#N/A</v>
      </c>
      <c r="BQ17" s="6" t="e">
        <f ca="1">IF(BQ$1&lt;'1-Configuracion'!$P$874,'1-Estadisticas'!AC17,NA())</f>
        <v>#N/A</v>
      </c>
      <c r="BR17" s="6" t="e">
        <f ca="1">IF(BR$1&lt;'1-Configuracion'!$P$874,'1-Estadisticas'!AD17,NA())</f>
        <v>#N/A</v>
      </c>
      <c r="BS17" s="6" t="e">
        <f ca="1">IF(BS$1&lt;'1-Configuracion'!$P$874,'1-Estadisticas'!AE17,NA())</f>
        <v>#N/A</v>
      </c>
      <c r="BT17" s="6" t="e">
        <f ca="1">IF(BT$1&lt;'1-Configuracion'!$P$874,'1-Estadisticas'!AF17,NA())</f>
        <v>#N/A</v>
      </c>
      <c r="BU17" s="6" t="e">
        <f ca="1">IF(BU$1&lt;'1-Configuracion'!$P$874,'1-Estadisticas'!AG17,NA())</f>
        <v>#N/A</v>
      </c>
      <c r="BV17" s="6" t="e">
        <f ca="1">IF(BV$1&lt;'1-Configuracion'!$P$874,'1-Estadisticas'!AH17,NA())</f>
        <v>#N/A</v>
      </c>
      <c r="BW17" s="6" t="e">
        <f ca="1">IF(BW$1&lt;'1-Configuracion'!$P$874,'1-Estadisticas'!AI17,NA())</f>
        <v>#N/A</v>
      </c>
      <c r="BX17" s="6" t="e">
        <f ca="1">IF(BX$1&lt;'1-Configuracion'!$P$874,'1-Estadisticas'!AJ17,NA())</f>
        <v>#N/A</v>
      </c>
      <c r="BY17" s="6" t="e">
        <f ca="1">IF(BY$1&lt;'1-Configuracion'!$P$874,'1-Estadisticas'!AK17,NA())</f>
        <v>#N/A</v>
      </c>
      <c r="BZ17" s="6" t="e">
        <f ca="1">IF(BZ$1&lt;'1-Configuracion'!$P$874,'1-Estadisticas'!AL17,NA())</f>
        <v>#N/A</v>
      </c>
      <c r="CA17" s="8" t="e">
        <f ca="1">IF(CA$1&lt;'1-Configuracion'!$P$874,'1-Estadisticas'!AM17,NA())</f>
        <v>#N/A</v>
      </c>
    </row>
    <row r="18" spans="1:79" x14ac:dyDescent="0.25">
      <c r="A18" s="81" t="s">
        <v>90</v>
      </c>
      <c r="B18" s="7">
        <f t="shared" ca="1" si="15"/>
        <v>0</v>
      </c>
      <c r="C18" s="6">
        <f t="shared" ca="1" si="15"/>
        <v>0</v>
      </c>
      <c r="D18" s="6">
        <f t="shared" ca="1" si="15"/>
        <v>0</v>
      </c>
      <c r="E18" s="6">
        <f t="shared" ca="1" si="15"/>
        <v>0</v>
      </c>
      <c r="F18" s="6">
        <f t="shared" ca="1" si="15"/>
        <v>0</v>
      </c>
      <c r="G18" s="6">
        <f t="shared" ca="1" si="15"/>
        <v>0</v>
      </c>
      <c r="H18" s="6">
        <f t="shared" ca="1" si="15"/>
        <v>0</v>
      </c>
      <c r="I18" s="6">
        <f t="shared" ca="1" si="15"/>
        <v>0</v>
      </c>
      <c r="J18" s="6">
        <f t="shared" ca="1" si="15"/>
        <v>0</v>
      </c>
      <c r="K18" s="6">
        <f t="shared" ca="1" si="15"/>
        <v>0</v>
      </c>
      <c r="L18" s="6">
        <f t="shared" ca="1" si="15"/>
        <v>0</v>
      </c>
      <c r="M18" s="6">
        <f t="shared" ca="1" si="15"/>
        <v>0</v>
      </c>
      <c r="N18" s="6">
        <f t="shared" ca="1" si="15"/>
        <v>0</v>
      </c>
      <c r="O18" s="6">
        <f t="shared" ca="1" si="15"/>
        <v>0</v>
      </c>
      <c r="P18" s="6">
        <f t="shared" ca="1" si="15"/>
        <v>0</v>
      </c>
      <c r="Q18" s="6">
        <f t="shared" ca="1" si="15"/>
        <v>0</v>
      </c>
      <c r="R18" s="6">
        <f t="shared" ca="1" si="15"/>
        <v>0</v>
      </c>
      <c r="S18" s="6">
        <f t="shared" ca="1" si="15"/>
        <v>0</v>
      </c>
      <c r="T18" s="8">
        <f t="shared" ca="1" si="15"/>
        <v>0</v>
      </c>
      <c r="U18" s="113">
        <f t="shared" ca="1" si="15"/>
        <v>0</v>
      </c>
      <c r="V18" s="6">
        <f t="shared" ca="1" si="15"/>
        <v>0</v>
      </c>
      <c r="W18" s="6">
        <f t="shared" ca="1" si="15"/>
        <v>0</v>
      </c>
      <c r="X18" s="6">
        <f t="shared" ca="1" si="15"/>
        <v>0</v>
      </c>
      <c r="Y18" s="6">
        <f t="shared" ca="1" si="15"/>
        <v>0</v>
      </c>
      <c r="Z18" s="6">
        <f t="shared" ca="1" si="15"/>
        <v>0</v>
      </c>
      <c r="AA18" s="6">
        <f t="shared" ca="1" si="15"/>
        <v>0</v>
      </c>
      <c r="AB18" s="6">
        <f t="shared" ca="1" si="15"/>
        <v>0</v>
      </c>
      <c r="AC18" s="6">
        <f t="shared" ca="1" si="15"/>
        <v>0</v>
      </c>
      <c r="AD18" s="6">
        <f t="shared" ca="1" si="15"/>
        <v>0</v>
      </c>
      <c r="AE18" s="6">
        <f t="shared" ca="1" si="15"/>
        <v>0</v>
      </c>
      <c r="AF18" s="6">
        <f t="shared" ca="1" si="15"/>
        <v>0</v>
      </c>
      <c r="AG18" s="6">
        <f t="shared" ca="1" si="15"/>
        <v>0</v>
      </c>
      <c r="AH18" s="6">
        <f t="shared" ca="1" si="15"/>
        <v>0</v>
      </c>
      <c r="AI18" s="6">
        <f t="shared" ca="1" si="15"/>
        <v>0</v>
      </c>
      <c r="AJ18" s="6">
        <f t="shared" ca="1" si="15"/>
        <v>0</v>
      </c>
      <c r="AK18" s="6">
        <f t="shared" ca="1" si="15"/>
        <v>0</v>
      </c>
      <c r="AL18" s="6">
        <f t="shared" ca="1" si="15"/>
        <v>0</v>
      </c>
      <c r="AM18" s="8">
        <f t="shared" ca="1" si="15"/>
        <v>0</v>
      </c>
      <c r="AO18" s="81" t="str">
        <f t="shared" si="10"/>
        <v>Real Valladolid</v>
      </c>
      <c r="AP18" s="7" t="e">
        <f ca="1">IF(AP$1&lt;'1-Configuracion'!$P$874,'1-Estadisticas'!B18,NA())</f>
        <v>#N/A</v>
      </c>
      <c r="AQ18" s="6" t="e">
        <f ca="1">IF(AQ$1&lt;'1-Configuracion'!$P$874,'1-Estadisticas'!C18,NA())</f>
        <v>#N/A</v>
      </c>
      <c r="AR18" s="6" t="e">
        <f ca="1">IF(AR$1&lt;'1-Configuracion'!$P$874,'1-Estadisticas'!D18,NA())</f>
        <v>#N/A</v>
      </c>
      <c r="AS18" s="6" t="e">
        <f ca="1">IF(AS$1&lt;'1-Configuracion'!$P$874,'1-Estadisticas'!E18,NA())</f>
        <v>#N/A</v>
      </c>
      <c r="AT18" s="6" t="e">
        <f ca="1">IF(AT$1&lt;'1-Configuracion'!$P$874,'1-Estadisticas'!F18,NA())</f>
        <v>#N/A</v>
      </c>
      <c r="AU18" s="6" t="e">
        <f ca="1">IF(AU$1&lt;'1-Configuracion'!$P$874,'1-Estadisticas'!G18,NA())</f>
        <v>#N/A</v>
      </c>
      <c r="AV18" s="6" t="e">
        <f ca="1">IF(AV$1&lt;'1-Configuracion'!$P$874,'1-Estadisticas'!H18,NA())</f>
        <v>#N/A</v>
      </c>
      <c r="AW18" s="6" t="e">
        <f ca="1">IF(AW$1&lt;'1-Configuracion'!$P$874,'1-Estadisticas'!I18,NA())</f>
        <v>#N/A</v>
      </c>
      <c r="AX18" s="6" t="e">
        <f ca="1">IF(AX$1&lt;'1-Configuracion'!$P$874,'1-Estadisticas'!J18,NA())</f>
        <v>#N/A</v>
      </c>
      <c r="AY18" s="6" t="e">
        <f ca="1">IF(AY$1&lt;'1-Configuracion'!$P$874,'1-Estadisticas'!K18,NA())</f>
        <v>#N/A</v>
      </c>
      <c r="AZ18" s="6" t="e">
        <f ca="1">IF(AZ$1&lt;'1-Configuracion'!$P$874,'1-Estadisticas'!L18,NA())</f>
        <v>#N/A</v>
      </c>
      <c r="BA18" s="6" t="e">
        <f ca="1">IF(BA$1&lt;'1-Configuracion'!$P$874,'1-Estadisticas'!M18,NA())</f>
        <v>#N/A</v>
      </c>
      <c r="BB18" s="6" t="e">
        <f ca="1">IF(BB$1&lt;'1-Configuracion'!$P$874,'1-Estadisticas'!N18,NA())</f>
        <v>#N/A</v>
      </c>
      <c r="BC18" s="6" t="e">
        <f ca="1">IF(BC$1&lt;'1-Configuracion'!$P$874,'1-Estadisticas'!O18,NA())</f>
        <v>#N/A</v>
      </c>
      <c r="BD18" s="6" t="e">
        <f ca="1">IF(BD$1&lt;'1-Configuracion'!$P$874,'1-Estadisticas'!P18,NA())</f>
        <v>#N/A</v>
      </c>
      <c r="BE18" s="6" t="e">
        <f ca="1">IF(BE$1&lt;'1-Configuracion'!$P$874,'1-Estadisticas'!Q18,NA())</f>
        <v>#N/A</v>
      </c>
      <c r="BF18" s="6" t="e">
        <f ca="1">IF(BF$1&lt;'1-Configuracion'!$P$874,'1-Estadisticas'!R18,NA())</f>
        <v>#N/A</v>
      </c>
      <c r="BG18" s="6" t="e">
        <f ca="1">IF(BG$1&lt;'1-Configuracion'!$P$874,'1-Estadisticas'!S18,NA())</f>
        <v>#N/A</v>
      </c>
      <c r="BH18" s="8" t="e">
        <f ca="1">IF(BH$1&lt;'1-Configuracion'!$P$874,'1-Estadisticas'!T18,NA())</f>
        <v>#N/A</v>
      </c>
      <c r="BI18" s="113" t="e">
        <f ca="1">IF(BI$1&lt;'1-Configuracion'!$P$874,'1-Estadisticas'!U18,NA())</f>
        <v>#N/A</v>
      </c>
      <c r="BJ18" s="6" t="e">
        <f ca="1">IF(BJ$1&lt;'1-Configuracion'!$P$874,'1-Estadisticas'!V18,NA())</f>
        <v>#N/A</v>
      </c>
      <c r="BK18" s="6" t="e">
        <f ca="1">IF(BK$1&lt;'1-Configuracion'!$P$874,'1-Estadisticas'!W18,NA())</f>
        <v>#N/A</v>
      </c>
      <c r="BL18" s="6" t="e">
        <f ca="1">IF(BL$1&lt;'1-Configuracion'!$P$874,'1-Estadisticas'!X18,NA())</f>
        <v>#N/A</v>
      </c>
      <c r="BM18" s="6" t="e">
        <f ca="1">IF(BM$1&lt;'1-Configuracion'!$P$874,'1-Estadisticas'!Y18,NA())</f>
        <v>#N/A</v>
      </c>
      <c r="BN18" s="6" t="e">
        <f ca="1">IF(BN$1&lt;'1-Configuracion'!$P$874,'1-Estadisticas'!Z18,NA())</f>
        <v>#N/A</v>
      </c>
      <c r="BO18" s="6" t="e">
        <f ca="1">IF(BO$1&lt;'1-Configuracion'!$P$874,'1-Estadisticas'!AA18,NA())</f>
        <v>#N/A</v>
      </c>
      <c r="BP18" s="6" t="e">
        <f ca="1">IF(BP$1&lt;'1-Configuracion'!$P$874,'1-Estadisticas'!AB18,NA())</f>
        <v>#N/A</v>
      </c>
      <c r="BQ18" s="6" t="e">
        <f ca="1">IF(BQ$1&lt;'1-Configuracion'!$P$874,'1-Estadisticas'!AC18,NA())</f>
        <v>#N/A</v>
      </c>
      <c r="BR18" s="6" t="e">
        <f ca="1">IF(BR$1&lt;'1-Configuracion'!$P$874,'1-Estadisticas'!AD18,NA())</f>
        <v>#N/A</v>
      </c>
      <c r="BS18" s="6" t="e">
        <f ca="1">IF(BS$1&lt;'1-Configuracion'!$P$874,'1-Estadisticas'!AE18,NA())</f>
        <v>#N/A</v>
      </c>
      <c r="BT18" s="6" t="e">
        <f ca="1">IF(BT$1&lt;'1-Configuracion'!$P$874,'1-Estadisticas'!AF18,NA())</f>
        <v>#N/A</v>
      </c>
      <c r="BU18" s="6" t="e">
        <f ca="1">IF(BU$1&lt;'1-Configuracion'!$P$874,'1-Estadisticas'!AG18,NA())</f>
        <v>#N/A</v>
      </c>
      <c r="BV18" s="6" t="e">
        <f ca="1">IF(BV$1&lt;'1-Configuracion'!$P$874,'1-Estadisticas'!AH18,NA())</f>
        <v>#N/A</v>
      </c>
      <c r="BW18" s="6" t="e">
        <f ca="1">IF(BW$1&lt;'1-Configuracion'!$P$874,'1-Estadisticas'!AI18,NA())</f>
        <v>#N/A</v>
      </c>
      <c r="BX18" s="6" t="e">
        <f ca="1">IF(BX$1&lt;'1-Configuracion'!$P$874,'1-Estadisticas'!AJ18,NA())</f>
        <v>#N/A</v>
      </c>
      <c r="BY18" s="6" t="e">
        <f ca="1">IF(BY$1&lt;'1-Configuracion'!$P$874,'1-Estadisticas'!AK18,NA())</f>
        <v>#N/A</v>
      </c>
      <c r="BZ18" s="6" t="e">
        <f ca="1">IF(BZ$1&lt;'1-Configuracion'!$P$874,'1-Estadisticas'!AL18,NA())</f>
        <v>#N/A</v>
      </c>
      <c r="CA18" s="8" t="e">
        <f ca="1">IF(CA$1&lt;'1-Configuracion'!$P$874,'1-Estadisticas'!AM18,NA())</f>
        <v>#N/A</v>
      </c>
    </row>
    <row r="19" spans="1:79" x14ac:dyDescent="0.25">
      <c r="A19" s="81" t="s">
        <v>91</v>
      </c>
      <c r="B19" s="7">
        <f t="shared" ca="1" si="15"/>
        <v>0</v>
      </c>
      <c r="C19" s="6">
        <f t="shared" ca="1" si="15"/>
        <v>0</v>
      </c>
      <c r="D19" s="6">
        <f t="shared" ca="1" si="15"/>
        <v>0</v>
      </c>
      <c r="E19" s="6">
        <f t="shared" ca="1" si="15"/>
        <v>0</v>
      </c>
      <c r="F19" s="6">
        <f t="shared" ca="1" si="15"/>
        <v>0</v>
      </c>
      <c r="G19" s="6">
        <f t="shared" ca="1" si="15"/>
        <v>0</v>
      </c>
      <c r="H19" s="6">
        <f t="shared" ca="1" si="15"/>
        <v>0</v>
      </c>
      <c r="I19" s="6">
        <f t="shared" ca="1" si="15"/>
        <v>0</v>
      </c>
      <c r="J19" s="6">
        <f t="shared" ca="1" si="15"/>
        <v>0</v>
      </c>
      <c r="K19" s="6">
        <f t="shared" ca="1" si="15"/>
        <v>0</v>
      </c>
      <c r="L19" s="6">
        <f t="shared" ca="1" si="15"/>
        <v>0</v>
      </c>
      <c r="M19" s="6">
        <f t="shared" ca="1" si="15"/>
        <v>0</v>
      </c>
      <c r="N19" s="6">
        <f t="shared" ca="1" si="15"/>
        <v>0</v>
      </c>
      <c r="O19" s="6">
        <f t="shared" ca="1" si="15"/>
        <v>0</v>
      </c>
      <c r="P19" s="6">
        <f t="shared" ca="1" si="15"/>
        <v>0</v>
      </c>
      <c r="Q19" s="6">
        <f t="shared" ca="1" si="15"/>
        <v>0</v>
      </c>
      <c r="R19" s="6">
        <f t="shared" ca="1" si="15"/>
        <v>0</v>
      </c>
      <c r="S19" s="6">
        <f t="shared" ca="1" si="15"/>
        <v>0</v>
      </c>
      <c r="T19" s="8">
        <f t="shared" ca="1" si="15"/>
        <v>0</v>
      </c>
      <c r="U19" s="113">
        <f t="shared" ca="1" si="15"/>
        <v>0</v>
      </c>
      <c r="V19" s="6">
        <f t="shared" ca="1" si="15"/>
        <v>0</v>
      </c>
      <c r="W19" s="6">
        <f t="shared" ca="1" si="15"/>
        <v>0</v>
      </c>
      <c r="X19" s="6">
        <f t="shared" ca="1" si="15"/>
        <v>0</v>
      </c>
      <c r="Y19" s="6">
        <f t="shared" ca="1" si="15"/>
        <v>0</v>
      </c>
      <c r="Z19" s="6">
        <f t="shared" ca="1" si="15"/>
        <v>0</v>
      </c>
      <c r="AA19" s="6">
        <f t="shared" ca="1" si="15"/>
        <v>0</v>
      </c>
      <c r="AB19" s="6">
        <f t="shared" ca="1" si="15"/>
        <v>0</v>
      </c>
      <c r="AC19" s="6">
        <f t="shared" ca="1" si="15"/>
        <v>0</v>
      </c>
      <c r="AD19" s="6">
        <f t="shared" ca="1" si="15"/>
        <v>0</v>
      </c>
      <c r="AE19" s="6">
        <f t="shared" ca="1" si="15"/>
        <v>0</v>
      </c>
      <c r="AF19" s="6">
        <f t="shared" ca="1" si="15"/>
        <v>0</v>
      </c>
      <c r="AG19" s="6">
        <f t="shared" ca="1" si="15"/>
        <v>0</v>
      </c>
      <c r="AH19" s="6">
        <f t="shared" ca="1" si="15"/>
        <v>0</v>
      </c>
      <c r="AI19" s="6">
        <f t="shared" ca="1" si="15"/>
        <v>0</v>
      </c>
      <c r="AJ19" s="6">
        <f t="shared" ca="1" si="15"/>
        <v>0</v>
      </c>
      <c r="AK19" s="6">
        <f t="shared" ca="1" si="15"/>
        <v>0</v>
      </c>
      <c r="AL19" s="6">
        <f t="shared" ca="1" si="15"/>
        <v>0</v>
      </c>
      <c r="AM19" s="8">
        <f t="shared" ca="1" si="15"/>
        <v>0</v>
      </c>
      <c r="AO19" s="81" t="str">
        <f t="shared" si="10"/>
        <v>Real Zaragoza</v>
      </c>
      <c r="AP19" s="7" t="e">
        <f ca="1">IF(AP$1&lt;'1-Configuracion'!$P$874,'1-Estadisticas'!B19,NA())</f>
        <v>#N/A</v>
      </c>
      <c r="AQ19" s="6" t="e">
        <f ca="1">IF(AQ$1&lt;'1-Configuracion'!$P$874,'1-Estadisticas'!C19,NA())</f>
        <v>#N/A</v>
      </c>
      <c r="AR19" s="6" t="e">
        <f ca="1">IF(AR$1&lt;'1-Configuracion'!$P$874,'1-Estadisticas'!D19,NA())</f>
        <v>#N/A</v>
      </c>
      <c r="AS19" s="6" t="e">
        <f ca="1">IF(AS$1&lt;'1-Configuracion'!$P$874,'1-Estadisticas'!E19,NA())</f>
        <v>#N/A</v>
      </c>
      <c r="AT19" s="6" t="e">
        <f ca="1">IF(AT$1&lt;'1-Configuracion'!$P$874,'1-Estadisticas'!F19,NA())</f>
        <v>#N/A</v>
      </c>
      <c r="AU19" s="6" t="e">
        <f ca="1">IF(AU$1&lt;'1-Configuracion'!$P$874,'1-Estadisticas'!G19,NA())</f>
        <v>#N/A</v>
      </c>
      <c r="AV19" s="6" t="e">
        <f ca="1">IF(AV$1&lt;'1-Configuracion'!$P$874,'1-Estadisticas'!H19,NA())</f>
        <v>#N/A</v>
      </c>
      <c r="AW19" s="6" t="e">
        <f ca="1">IF(AW$1&lt;'1-Configuracion'!$P$874,'1-Estadisticas'!I19,NA())</f>
        <v>#N/A</v>
      </c>
      <c r="AX19" s="6" t="e">
        <f ca="1">IF(AX$1&lt;'1-Configuracion'!$P$874,'1-Estadisticas'!J19,NA())</f>
        <v>#N/A</v>
      </c>
      <c r="AY19" s="6" t="e">
        <f ca="1">IF(AY$1&lt;'1-Configuracion'!$P$874,'1-Estadisticas'!K19,NA())</f>
        <v>#N/A</v>
      </c>
      <c r="AZ19" s="6" t="e">
        <f ca="1">IF(AZ$1&lt;'1-Configuracion'!$P$874,'1-Estadisticas'!L19,NA())</f>
        <v>#N/A</v>
      </c>
      <c r="BA19" s="6" t="e">
        <f ca="1">IF(BA$1&lt;'1-Configuracion'!$P$874,'1-Estadisticas'!M19,NA())</f>
        <v>#N/A</v>
      </c>
      <c r="BB19" s="6" t="e">
        <f ca="1">IF(BB$1&lt;'1-Configuracion'!$P$874,'1-Estadisticas'!N19,NA())</f>
        <v>#N/A</v>
      </c>
      <c r="BC19" s="6" t="e">
        <f ca="1">IF(BC$1&lt;'1-Configuracion'!$P$874,'1-Estadisticas'!O19,NA())</f>
        <v>#N/A</v>
      </c>
      <c r="BD19" s="6" t="e">
        <f ca="1">IF(BD$1&lt;'1-Configuracion'!$P$874,'1-Estadisticas'!P19,NA())</f>
        <v>#N/A</v>
      </c>
      <c r="BE19" s="6" t="e">
        <f ca="1">IF(BE$1&lt;'1-Configuracion'!$P$874,'1-Estadisticas'!Q19,NA())</f>
        <v>#N/A</v>
      </c>
      <c r="BF19" s="6" t="e">
        <f ca="1">IF(BF$1&lt;'1-Configuracion'!$P$874,'1-Estadisticas'!R19,NA())</f>
        <v>#N/A</v>
      </c>
      <c r="BG19" s="6" t="e">
        <f ca="1">IF(BG$1&lt;'1-Configuracion'!$P$874,'1-Estadisticas'!S19,NA())</f>
        <v>#N/A</v>
      </c>
      <c r="BH19" s="8" t="e">
        <f ca="1">IF(BH$1&lt;'1-Configuracion'!$P$874,'1-Estadisticas'!T19,NA())</f>
        <v>#N/A</v>
      </c>
      <c r="BI19" s="113" t="e">
        <f ca="1">IF(BI$1&lt;'1-Configuracion'!$P$874,'1-Estadisticas'!U19,NA())</f>
        <v>#N/A</v>
      </c>
      <c r="BJ19" s="6" t="e">
        <f ca="1">IF(BJ$1&lt;'1-Configuracion'!$P$874,'1-Estadisticas'!V19,NA())</f>
        <v>#N/A</v>
      </c>
      <c r="BK19" s="6" t="e">
        <f ca="1">IF(BK$1&lt;'1-Configuracion'!$P$874,'1-Estadisticas'!W19,NA())</f>
        <v>#N/A</v>
      </c>
      <c r="BL19" s="6" t="e">
        <f ca="1">IF(BL$1&lt;'1-Configuracion'!$P$874,'1-Estadisticas'!X19,NA())</f>
        <v>#N/A</v>
      </c>
      <c r="BM19" s="6" t="e">
        <f ca="1">IF(BM$1&lt;'1-Configuracion'!$P$874,'1-Estadisticas'!Y19,NA())</f>
        <v>#N/A</v>
      </c>
      <c r="BN19" s="6" t="e">
        <f ca="1">IF(BN$1&lt;'1-Configuracion'!$P$874,'1-Estadisticas'!Z19,NA())</f>
        <v>#N/A</v>
      </c>
      <c r="BO19" s="6" t="e">
        <f ca="1">IF(BO$1&lt;'1-Configuracion'!$P$874,'1-Estadisticas'!AA19,NA())</f>
        <v>#N/A</v>
      </c>
      <c r="BP19" s="6" t="e">
        <f ca="1">IF(BP$1&lt;'1-Configuracion'!$P$874,'1-Estadisticas'!AB19,NA())</f>
        <v>#N/A</v>
      </c>
      <c r="BQ19" s="6" t="e">
        <f ca="1">IF(BQ$1&lt;'1-Configuracion'!$P$874,'1-Estadisticas'!AC19,NA())</f>
        <v>#N/A</v>
      </c>
      <c r="BR19" s="6" t="e">
        <f ca="1">IF(BR$1&lt;'1-Configuracion'!$P$874,'1-Estadisticas'!AD19,NA())</f>
        <v>#N/A</v>
      </c>
      <c r="BS19" s="6" t="e">
        <f ca="1">IF(BS$1&lt;'1-Configuracion'!$P$874,'1-Estadisticas'!AE19,NA())</f>
        <v>#N/A</v>
      </c>
      <c r="BT19" s="6" t="e">
        <f ca="1">IF(BT$1&lt;'1-Configuracion'!$P$874,'1-Estadisticas'!AF19,NA())</f>
        <v>#N/A</v>
      </c>
      <c r="BU19" s="6" t="e">
        <f ca="1">IF(BU$1&lt;'1-Configuracion'!$P$874,'1-Estadisticas'!AG19,NA())</f>
        <v>#N/A</v>
      </c>
      <c r="BV19" s="6" t="e">
        <f ca="1">IF(BV$1&lt;'1-Configuracion'!$P$874,'1-Estadisticas'!AH19,NA())</f>
        <v>#N/A</v>
      </c>
      <c r="BW19" s="6" t="e">
        <f ca="1">IF(BW$1&lt;'1-Configuracion'!$P$874,'1-Estadisticas'!AI19,NA())</f>
        <v>#N/A</v>
      </c>
      <c r="BX19" s="6" t="e">
        <f ca="1">IF(BX$1&lt;'1-Configuracion'!$P$874,'1-Estadisticas'!AJ19,NA())</f>
        <v>#N/A</v>
      </c>
      <c r="BY19" s="6" t="e">
        <f ca="1">IF(BY$1&lt;'1-Configuracion'!$P$874,'1-Estadisticas'!AK19,NA())</f>
        <v>#N/A</v>
      </c>
      <c r="BZ19" s="6" t="e">
        <f ca="1">IF(BZ$1&lt;'1-Configuracion'!$P$874,'1-Estadisticas'!AL19,NA())</f>
        <v>#N/A</v>
      </c>
      <c r="CA19" s="8" t="e">
        <f ca="1">IF(CA$1&lt;'1-Configuracion'!$P$874,'1-Estadisticas'!AM19,NA())</f>
        <v>#N/A</v>
      </c>
    </row>
    <row r="20" spans="1:79" x14ac:dyDescent="0.25">
      <c r="A20" s="81" t="s">
        <v>31</v>
      </c>
      <c r="B20" s="7">
        <f t="shared" ca="1" si="15"/>
        <v>0</v>
      </c>
      <c r="C20" s="6">
        <f t="shared" ca="1" si="15"/>
        <v>0</v>
      </c>
      <c r="D20" s="6">
        <f t="shared" ca="1" si="15"/>
        <v>0</v>
      </c>
      <c r="E20" s="6">
        <f t="shared" ca="1" si="15"/>
        <v>0</v>
      </c>
      <c r="F20" s="6">
        <f t="shared" ca="1" si="15"/>
        <v>0</v>
      </c>
      <c r="G20" s="6">
        <f t="shared" ca="1" si="15"/>
        <v>0</v>
      </c>
      <c r="H20" s="6">
        <f t="shared" ca="1" si="15"/>
        <v>0</v>
      </c>
      <c r="I20" s="6">
        <f t="shared" ca="1" si="15"/>
        <v>0</v>
      </c>
      <c r="J20" s="6">
        <f t="shared" ca="1" si="15"/>
        <v>0</v>
      </c>
      <c r="K20" s="6">
        <f t="shared" ca="1" si="15"/>
        <v>0</v>
      </c>
      <c r="L20" s="6">
        <f t="shared" ca="1" si="15"/>
        <v>0</v>
      </c>
      <c r="M20" s="6">
        <f t="shared" ca="1" si="15"/>
        <v>0</v>
      </c>
      <c r="N20" s="6">
        <f t="shared" ca="1" si="15"/>
        <v>0</v>
      </c>
      <c r="O20" s="6">
        <f t="shared" ca="1" si="15"/>
        <v>0</v>
      </c>
      <c r="P20" s="6">
        <f t="shared" ca="1" si="15"/>
        <v>0</v>
      </c>
      <c r="Q20" s="6">
        <f t="shared" ca="1" si="15"/>
        <v>0</v>
      </c>
      <c r="R20" s="6">
        <f t="shared" ca="1" si="15"/>
        <v>0</v>
      </c>
      <c r="S20" s="6">
        <f t="shared" ca="1" si="15"/>
        <v>0</v>
      </c>
      <c r="T20" s="8">
        <f t="shared" ca="1" si="15"/>
        <v>0</v>
      </c>
      <c r="U20" s="113">
        <f t="shared" ca="1" si="15"/>
        <v>0</v>
      </c>
      <c r="V20" s="6">
        <f t="shared" ca="1" si="15"/>
        <v>0</v>
      </c>
      <c r="W20" s="6">
        <f t="shared" ca="1" si="15"/>
        <v>0</v>
      </c>
      <c r="X20" s="6">
        <f t="shared" ca="1" si="15"/>
        <v>0</v>
      </c>
      <c r="Y20" s="6">
        <f t="shared" ca="1" si="15"/>
        <v>0</v>
      </c>
      <c r="Z20" s="6">
        <f t="shared" ca="1" si="15"/>
        <v>0</v>
      </c>
      <c r="AA20" s="6">
        <f t="shared" ca="1" si="15"/>
        <v>0</v>
      </c>
      <c r="AB20" s="6">
        <f t="shared" ca="1" si="15"/>
        <v>0</v>
      </c>
      <c r="AC20" s="6">
        <f t="shared" ca="1" si="15"/>
        <v>0</v>
      </c>
      <c r="AD20" s="6">
        <f t="shared" ca="1" si="15"/>
        <v>0</v>
      </c>
      <c r="AE20" s="6">
        <f t="shared" ca="1" si="15"/>
        <v>0</v>
      </c>
      <c r="AF20" s="6">
        <f t="shared" ca="1" si="15"/>
        <v>0</v>
      </c>
      <c r="AG20" s="6">
        <f t="shared" ca="1" si="15"/>
        <v>0</v>
      </c>
      <c r="AH20" s="6">
        <f t="shared" ca="1" si="15"/>
        <v>0</v>
      </c>
      <c r="AI20" s="6">
        <f t="shared" ca="1" si="15"/>
        <v>0</v>
      </c>
      <c r="AJ20" s="6">
        <f t="shared" ca="1" si="15"/>
        <v>0</v>
      </c>
      <c r="AK20" s="6">
        <f t="shared" ca="1" si="15"/>
        <v>0</v>
      </c>
      <c r="AL20" s="6">
        <f t="shared" ca="1" si="15"/>
        <v>0</v>
      </c>
      <c r="AM20" s="8">
        <f t="shared" ca="1" si="15"/>
        <v>0</v>
      </c>
      <c r="AO20" s="81" t="str">
        <f t="shared" si="10"/>
        <v>Sevilla F.C.</v>
      </c>
      <c r="AP20" s="7" t="e">
        <f ca="1">IF(AP$1&lt;'1-Configuracion'!$P$874,'1-Estadisticas'!B20,NA())</f>
        <v>#N/A</v>
      </c>
      <c r="AQ20" s="6" t="e">
        <f ca="1">IF(AQ$1&lt;'1-Configuracion'!$P$874,'1-Estadisticas'!C20,NA())</f>
        <v>#N/A</v>
      </c>
      <c r="AR20" s="6" t="e">
        <f ca="1">IF(AR$1&lt;'1-Configuracion'!$P$874,'1-Estadisticas'!D20,NA())</f>
        <v>#N/A</v>
      </c>
      <c r="AS20" s="6" t="e">
        <f ca="1">IF(AS$1&lt;'1-Configuracion'!$P$874,'1-Estadisticas'!E20,NA())</f>
        <v>#N/A</v>
      </c>
      <c r="AT20" s="6" t="e">
        <f ca="1">IF(AT$1&lt;'1-Configuracion'!$P$874,'1-Estadisticas'!F20,NA())</f>
        <v>#N/A</v>
      </c>
      <c r="AU20" s="6" t="e">
        <f ca="1">IF(AU$1&lt;'1-Configuracion'!$P$874,'1-Estadisticas'!G20,NA())</f>
        <v>#N/A</v>
      </c>
      <c r="AV20" s="6" t="e">
        <f ca="1">IF(AV$1&lt;'1-Configuracion'!$P$874,'1-Estadisticas'!H20,NA())</f>
        <v>#N/A</v>
      </c>
      <c r="AW20" s="6" t="e">
        <f ca="1">IF(AW$1&lt;'1-Configuracion'!$P$874,'1-Estadisticas'!I20,NA())</f>
        <v>#N/A</v>
      </c>
      <c r="AX20" s="6" t="e">
        <f ca="1">IF(AX$1&lt;'1-Configuracion'!$P$874,'1-Estadisticas'!J20,NA())</f>
        <v>#N/A</v>
      </c>
      <c r="AY20" s="6" t="e">
        <f ca="1">IF(AY$1&lt;'1-Configuracion'!$P$874,'1-Estadisticas'!K20,NA())</f>
        <v>#N/A</v>
      </c>
      <c r="AZ20" s="6" t="e">
        <f ca="1">IF(AZ$1&lt;'1-Configuracion'!$P$874,'1-Estadisticas'!L20,NA())</f>
        <v>#N/A</v>
      </c>
      <c r="BA20" s="6" t="e">
        <f ca="1">IF(BA$1&lt;'1-Configuracion'!$P$874,'1-Estadisticas'!M20,NA())</f>
        <v>#N/A</v>
      </c>
      <c r="BB20" s="6" t="e">
        <f ca="1">IF(BB$1&lt;'1-Configuracion'!$P$874,'1-Estadisticas'!N20,NA())</f>
        <v>#N/A</v>
      </c>
      <c r="BC20" s="6" t="e">
        <f ca="1">IF(BC$1&lt;'1-Configuracion'!$P$874,'1-Estadisticas'!O20,NA())</f>
        <v>#N/A</v>
      </c>
      <c r="BD20" s="6" t="e">
        <f ca="1">IF(BD$1&lt;'1-Configuracion'!$P$874,'1-Estadisticas'!P20,NA())</f>
        <v>#N/A</v>
      </c>
      <c r="BE20" s="6" t="e">
        <f ca="1">IF(BE$1&lt;'1-Configuracion'!$P$874,'1-Estadisticas'!Q20,NA())</f>
        <v>#N/A</v>
      </c>
      <c r="BF20" s="6" t="e">
        <f ca="1">IF(BF$1&lt;'1-Configuracion'!$P$874,'1-Estadisticas'!R20,NA())</f>
        <v>#N/A</v>
      </c>
      <c r="BG20" s="6" t="e">
        <f ca="1">IF(BG$1&lt;'1-Configuracion'!$P$874,'1-Estadisticas'!S20,NA())</f>
        <v>#N/A</v>
      </c>
      <c r="BH20" s="8" t="e">
        <f ca="1">IF(BH$1&lt;'1-Configuracion'!$P$874,'1-Estadisticas'!T20,NA())</f>
        <v>#N/A</v>
      </c>
      <c r="BI20" s="113" t="e">
        <f ca="1">IF(BI$1&lt;'1-Configuracion'!$P$874,'1-Estadisticas'!U20,NA())</f>
        <v>#N/A</v>
      </c>
      <c r="BJ20" s="6" t="e">
        <f ca="1">IF(BJ$1&lt;'1-Configuracion'!$P$874,'1-Estadisticas'!V20,NA())</f>
        <v>#N/A</v>
      </c>
      <c r="BK20" s="6" t="e">
        <f ca="1">IF(BK$1&lt;'1-Configuracion'!$P$874,'1-Estadisticas'!W20,NA())</f>
        <v>#N/A</v>
      </c>
      <c r="BL20" s="6" t="e">
        <f ca="1">IF(BL$1&lt;'1-Configuracion'!$P$874,'1-Estadisticas'!X20,NA())</f>
        <v>#N/A</v>
      </c>
      <c r="BM20" s="6" t="e">
        <f ca="1">IF(BM$1&lt;'1-Configuracion'!$P$874,'1-Estadisticas'!Y20,NA())</f>
        <v>#N/A</v>
      </c>
      <c r="BN20" s="6" t="e">
        <f ca="1">IF(BN$1&lt;'1-Configuracion'!$P$874,'1-Estadisticas'!Z20,NA())</f>
        <v>#N/A</v>
      </c>
      <c r="BO20" s="6" t="e">
        <f ca="1">IF(BO$1&lt;'1-Configuracion'!$P$874,'1-Estadisticas'!AA20,NA())</f>
        <v>#N/A</v>
      </c>
      <c r="BP20" s="6" t="e">
        <f ca="1">IF(BP$1&lt;'1-Configuracion'!$P$874,'1-Estadisticas'!AB20,NA())</f>
        <v>#N/A</v>
      </c>
      <c r="BQ20" s="6" t="e">
        <f ca="1">IF(BQ$1&lt;'1-Configuracion'!$P$874,'1-Estadisticas'!AC20,NA())</f>
        <v>#N/A</v>
      </c>
      <c r="BR20" s="6" t="e">
        <f ca="1">IF(BR$1&lt;'1-Configuracion'!$P$874,'1-Estadisticas'!AD20,NA())</f>
        <v>#N/A</v>
      </c>
      <c r="BS20" s="6" t="e">
        <f ca="1">IF(BS$1&lt;'1-Configuracion'!$P$874,'1-Estadisticas'!AE20,NA())</f>
        <v>#N/A</v>
      </c>
      <c r="BT20" s="6" t="e">
        <f ca="1">IF(BT$1&lt;'1-Configuracion'!$P$874,'1-Estadisticas'!AF20,NA())</f>
        <v>#N/A</v>
      </c>
      <c r="BU20" s="6" t="e">
        <f ca="1">IF(BU$1&lt;'1-Configuracion'!$P$874,'1-Estadisticas'!AG20,NA())</f>
        <v>#N/A</v>
      </c>
      <c r="BV20" s="6" t="e">
        <f ca="1">IF(BV$1&lt;'1-Configuracion'!$P$874,'1-Estadisticas'!AH20,NA())</f>
        <v>#N/A</v>
      </c>
      <c r="BW20" s="6" t="e">
        <f ca="1">IF(BW$1&lt;'1-Configuracion'!$P$874,'1-Estadisticas'!AI20,NA())</f>
        <v>#N/A</v>
      </c>
      <c r="BX20" s="6" t="e">
        <f ca="1">IF(BX$1&lt;'1-Configuracion'!$P$874,'1-Estadisticas'!AJ20,NA())</f>
        <v>#N/A</v>
      </c>
      <c r="BY20" s="6" t="e">
        <f ca="1">IF(BY$1&lt;'1-Configuracion'!$P$874,'1-Estadisticas'!AK20,NA())</f>
        <v>#N/A</v>
      </c>
      <c r="BZ20" s="6" t="e">
        <f ca="1">IF(BZ$1&lt;'1-Configuracion'!$P$874,'1-Estadisticas'!AL20,NA())</f>
        <v>#N/A</v>
      </c>
      <c r="CA20" s="8" t="e">
        <f ca="1">IF(CA$1&lt;'1-Configuracion'!$P$874,'1-Estadisticas'!AM20,NA())</f>
        <v>#N/A</v>
      </c>
    </row>
    <row r="21" spans="1:79" ht="15.75" thickBot="1" x14ac:dyDescent="0.3">
      <c r="A21" s="82" t="s">
        <v>30</v>
      </c>
      <c r="B21" s="33">
        <f t="shared" ca="1" si="15"/>
        <v>0</v>
      </c>
      <c r="C21" s="34">
        <f t="shared" ca="1" si="15"/>
        <v>0</v>
      </c>
      <c r="D21" s="34">
        <f t="shared" ca="1" si="15"/>
        <v>0</v>
      </c>
      <c r="E21" s="34">
        <f t="shared" ca="1" si="15"/>
        <v>0</v>
      </c>
      <c r="F21" s="34">
        <f t="shared" ca="1" si="15"/>
        <v>0</v>
      </c>
      <c r="G21" s="34">
        <f t="shared" ca="1" si="15"/>
        <v>0</v>
      </c>
      <c r="H21" s="34">
        <f t="shared" ca="1" si="15"/>
        <v>0</v>
      </c>
      <c r="I21" s="34">
        <f t="shared" ca="1" si="15"/>
        <v>0</v>
      </c>
      <c r="J21" s="34">
        <f t="shared" ca="1" si="15"/>
        <v>0</v>
      </c>
      <c r="K21" s="34">
        <f t="shared" ca="1" si="15"/>
        <v>0</v>
      </c>
      <c r="L21" s="34">
        <f t="shared" ca="1" si="15"/>
        <v>0</v>
      </c>
      <c r="M21" s="34">
        <f t="shared" ca="1" si="15"/>
        <v>0</v>
      </c>
      <c r="N21" s="34">
        <f t="shared" ca="1" si="15"/>
        <v>0</v>
      </c>
      <c r="O21" s="34">
        <f t="shared" ca="1" si="15"/>
        <v>0</v>
      </c>
      <c r="P21" s="34">
        <f t="shared" ca="1" si="15"/>
        <v>0</v>
      </c>
      <c r="Q21" s="34">
        <f t="shared" ca="1" si="15"/>
        <v>0</v>
      </c>
      <c r="R21" s="34">
        <f t="shared" ca="1" si="15"/>
        <v>0</v>
      </c>
      <c r="S21" s="34">
        <f t="shared" ca="1" si="15"/>
        <v>0</v>
      </c>
      <c r="T21" s="37">
        <f t="shared" ca="1" si="15"/>
        <v>0</v>
      </c>
      <c r="U21" s="114">
        <f t="shared" ca="1" si="15"/>
        <v>0</v>
      </c>
      <c r="V21" s="34">
        <f t="shared" ca="1" si="15"/>
        <v>0</v>
      </c>
      <c r="W21" s="34">
        <f t="shared" ca="1" si="15"/>
        <v>0</v>
      </c>
      <c r="X21" s="34">
        <f t="shared" ca="1" si="15"/>
        <v>0</v>
      </c>
      <c r="Y21" s="34">
        <f t="shared" ca="1" si="15"/>
        <v>0</v>
      </c>
      <c r="Z21" s="34">
        <f t="shared" ca="1" si="15"/>
        <v>0</v>
      </c>
      <c r="AA21" s="34">
        <f t="shared" ca="1" si="15"/>
        <v>0</v>
      </c>
      <c r="AB21" s="34">
        <f t="shared" ca="1" si="15"/>
        <v>0</v>
      </c>
      <c r="AC21" s="34">
        <f t="shared" ca="1" si="15"/>
        <v>0</v>
      </c>
      <c r="AD21" s="34">
        <f t="shared" ca="1" si="15"/>
        <v>0</v>
      </c>
      <c r="AE21" s="34">
        <f t="shared" ca="1" si="15"/>
        <v>0</v>
      </c>
      <c r="AF21" s="34">
        <f t="shared" ca="1" si="15"/>
        <v>0</v>
      </c>
      <c r="AG21" s="34">
        <f t="shared" ca="1" si="15"/>
        <v>0</v>
      </c>
      <c r="AH21" s="34">
        <f t="shared" ca="1" si="15"/>
        <v>0</v>
      </c>
      <c r="AI21" s="34">
        <f t="shared" ca="1" si="15"/>
        <v>0</v>
      </c>
      <c r="AJ21" s="34">
        <f t="shared" ca="1" si="15"/>
        <v>0</v>
      </c>
      <c r="AK21" s="34">
        <f t="shared" ca="1" si="15"/>
        <v>0</v>
      </c>
      <c r="AL21" s="34">
        <f t="shared" ca="1" si="15"/>
        <v>0</v>
      </c>
      <c r="AM21" s="37">
        <f t="shared" ca="1" si="15"/>
        <v>0</v>
      </c>
      <c r="AO21" s="82" t="str">
        <f t="shared" si="10"/>
        <v>Valencia C.F.</v>
      </c>
      <c r="AP21" s="33" t="e">
        <f ca="1">IF(AP$1&lt;'1-Configuracion'!$P$874,'1-Estadisticas'!B21,NA())</f>
        <v>#N/A</v>
      </c>
      <c r="AQ21" s="34" t="e">
        <f ca="1">IF(AQ$1&lt;'1-Configuracion'!$P$874,'1-Estadisticas'!C21,NA())</f>
        <v>#N/A</v>
      </c>
      <c r="AR21" s="34" t="e">
        <f ca="1">IF(AR$1&lt;'1-Configuracion'!$P$874,'1-Estadisticas'!D21,NA())</f>
        <v>#N/A</v>
      </c>
      <c r="AS21" s="34" t="e">
        <f ca="1">IF(AS$1&lt;'1-Configuracion'!$P$874,'1-Estadisticas'!E21,NA())</f>
        <v>#N/A</v>
      </c>
      <c r="AT21" s="34" t="e">
        <f ca="1">IF(AT$1&lt;'1-Configuracion'!$P$874,'1-Estadisticas'!F21,NA())</f>
        <v>#N/A</v>
      </c>
      <c r="AU21" s="34" t="e">
        <f ca="1">IF(AU$1&lt;'1-Configuracion'!$P$874,'1-Estadisticas'!G21,NA())</f>
        <v>#N/A</v>
      </c>
      <c r="AV21" s="34" t="e">
        <f ca="1">IF(AV$1&lt;'1-Configuracion'!$P$874,'1-Estadisticas'!H21,NA())</f>
        <v>#N/A</v>
      </c>
      <c r="AW21" s="34" t="e">
        <f ca="1">IF(AW$1&lt;'1-Configuracion'!$P$874,'1-Estadisticas'!I21,NA())</f>
        <v>#N/A</v>
      </c>
      <c r="AX21" s="34" t="e">
        <f ca="1">IF(AX$1&lt;'1-Configuracion'!$P$874,'1-Estadisticas'!J21,NA())</f>
        <v>#N/A</v>
      </c>
      <c r="AY21" s="34" t="e">
        <f ca="1">IF(AY$1&lt;'1-Configuracion'!$P$874,'1-Estadisticas'!K21,NA())</f>
        <v>#N/A</v>
      </c>
      <c r="AZ21" s="34" t="e">
        <f ca="1">IF(AZ$1&lt;'1-Configuracion'!$P$874,'1-Estadisticas'!L21,NA())</f>
        <v>#N/A</v>
      </c>
      <c r="BA21" s="34" t="e">
        <f ca="1">IF(BA$1&lt;'1-Configuracion'!$P$874,'1-Estadisticas'!M21,NA())</f>
        <v>#N/A</v>
      </c>
      <c r="BB21" s="34" t="e">
        <f ca="1">IF(BB$1&lt;'1-Configuracion'!$P$874,'1-Estadisticas'!N21,NA())</f>
        <v>#N/A</v>
      </c>
      <c r="BC21" s="34" t="e">
        <f ca="1">IF(BC$1&lt;'1-Configuracion'!$P$874,'1-Estadisticas'!O21,NA())</f>
        <v>#N/A</v>
      </c>
      <c r="BD21" s="34" t="e">
        <f ca="1">IF(BD$1&lt;'1-Configuracion'!$P$874,'1-Estadisticas'!P21,NA())</f>
        <v>#N/A</v>
      </c>
      <c r="BE21" s="34" t="e">
        <f ca="1">IF(BE$1&lt;'1-Configuracion'!$P$874,'1-Estadisticas'!Q21,NA())</f>
        <v>#N/A</v>
      </c>
      <c r="BF21" s="34" t="e">
        <f ca="1">IF(BF$1&lt;'1-Configuracion'!$P$874,'1-Estadisticas'!R21,NA())</f>
        <v>#N/A</v>
      </c>
      <c r="BG21" s="34" t="e">
        <f ca="1">IF(BG$1&lt;'1-Configuracion'!$P$874,'1-Estadisticas'!S21,NA())</f>
        <v>#N/A</v>
      </c>
      <c r="BH21" s="37" t="e">
        <f ca="1">IF(BH$1&lt;'1-Configuracion'!$P$874,'1-Estadisticas'!T21,NA())</f>
        <v>#N/A</v>
      </c>
      <c r="BI21" s="114" t="e">
        <f ca="1">IF(BI$1&lt;'1-Configuracion'!$P$874,'1-Estadisticas'!U21,NA())</f>
        <v>#N/A</v>
      </c>
      <c r="BJ21" s="34" t="e">
        <f ca="1">IF(BJ$1&lt;'1-Configuracion'!$P$874,'1-Estadisticas'!V21,NA())</f>
        <v>#N/A</v>
      </c>
      <c r="BK21" s="34" t="e">
        <f ca="1">IF(BK$1&lt;'1-Configuracion'!$P$874,'1-Estadisticas'!W21,NA())</f>
        <v>#N/A</v>
      </c>
      <c r="BL21" s="34" t="e">
        <f ca="1">IF(BL$1&lt;'1-Configuracion'!$P$874,'1-Estadisticas'!X21,NA())</f>
        <v>#N/A</v>
      </c>
      <c r="BM21" s="34" t="e">
        <f ca="1">IF(BM$1&lt;'1-Configuracion'!$P$874,'1-Estadisticas'!Y21,NA())</f>
        <v>#N/A</v>
      </c>
      <c r="BN21" s="34" t="e">
        <f ca="1">IF(BN$1&lt;'1-Configuracion'!$P$874,'1-Estadisticas'!Z21,NA())</f>
        <v>#N/A</v>
      </c>
      <c r="BO21" s="34" t="e">
        <f ca="1">IF(BO$1&lt;'1-Configuracion'!$P$874,'1-Estadisticas'!AA21,NA())</f>
        <v>#N/A</v>
      </c>
      <c r="BP21" s="34" t="e">
        <f ca="1">IF(BP$1&lt;'1-Configuracion'!$P$874,'1-Estadisticas'!AB21,NA())</f>
        <v>#N/A</v>
      </c>
      <c r="BQ21" s="34" t="e">
        <f ca="1">IF(BQ$1&lt;'1-Configuracion'!$P$874,'1-Estadisticas'!AC21,NA())</f>
        <v>#N/A</v>
      </c>
      <c r="BR21" s="34" t="e">
        <f ca="1">IF(BR$1&lt;'1-Configuracion'!$P$874,'1-Estadisticas'!AD21,NA())</f>
        <v>#N/A</v>
      </c>
      <c r="BS21" s="34" t="e">
        <f ca="1">IF(BS$1&lt;'1-Configuracion'!$P$874,'1-Estadisticas'!AE21,NA())</f>
        <v>#N/A</v>
      </c>
      <c r="BT21" s="34" t="e">
        <f ca="1">IF(BT$1&lt;'1-Configuracion'!$P$874,'1-Estadisticas'!AF21,NA())</f>
        <v>#N/A</v>
      </c>
      <c r="BU21" s="34" t="e">
        <f ca="1">IF(BU$1&lt;'1-Configuracion'!$P$874,'1-Estadisticas'!AG21,NA())</f>
        <v>#N/A</v>
      </c>
      <c r="BV21" s="34" t="e">
        <f ca="1">IF(BV$1&lt;'1-Configuracion'!$P$874,'1-Estadisticas'!AH21,NA())</f>
        <v>#N/A</v>
      </c>
      <c r="BW21" s="34" t="e">
        <f ca="1">IF(BW$1&lt;'1-Configuracion'!$P$874,'1-Estadisticas'!AI21,NA())</f>
        <v>#N/A</v>
      </c>
      <c r="BX21" s="34" t="e">
        <f ca="1">IF(BX$1&lt;'1-Configuracion'!$P$874,'1-Estadisticas'!AJ21,NA())</f>
        <v>#N/A</v>
      </c>
      <c r="BY21" s="34" t="e">
        <f ca="1">IF(BY$1&lt;'1-Configuracion'!$P$874,'1-Estadisticas'!AK21,NA())</f>
        <v>#N/A</v>
      </c>
      <c r="BZ21" s="34" t="e">
        <f ca="1">IF(BZ$1&lt;'1-Configuracion'!$P$874,'1-Estadisticas'!AL21,NA())</f>
        <v>#N/A</v>
      </c>
      <c r="CA21" s="37" t="e">
        <f ca="1">IF(CA$1&lt;'1-Configuracion'!$P$874,'1-Estadisticas'!AM21,NA())</f>
        <v>#N/A</v>
      </c>
    </row>
    <row r="22" spans="1:79" ht="15.75" thickBot="1" x14ac:dyDescent="0.3"/>
    <row r="23" spans="1:79" ht="15.75" thickBot="1" x14ac:dyDescent="0.3">
      <c r="A23" s="116" t="s">
        <v>174</v>
      </c>
      <c r="B23" s="117">
        <v>1</v>
      </c>
      <c r="C23" s="118">
        <v>2</v>
      </c>
      <c r="D23" s="118">
        <v>3</v>
      </c>
      <c r="E23" s="118">
        <v>4</v>
      </c>
      <c r="F23" s="118">
        <v>5</v>
      </c>
      <c r="G23" s="118">
        <v>6</v>
      </c>
      <c r="H23" s="118">
        <v>7</v>
      </c>
      <c r="I23" s="118">
        <v>8</v>
      </c>
      <c r="J23" s="118">
        <v>9</v>
      </c>
      <c r="K23" s="118">
        <v>10</v>
      </c>
      <c r="L23" s="118">
        <v>11</v>
      </c>
      <c r="M23" s="118">
        <v>12</v>
      </c>
      <c r="N23" s="118">
        <v>13</v>
      </c>
      <c r="O23" s="118">
        <v>14</v>
      </c>
      <c r="P23" s="118">
        <v>15</v>
      </c>
      <c r="Q23" s="118">
        <v>16</v>
      </c>
      <c r="R23" s="118">
        <v>17</v>
      </c>
      <c r="S23" s="118">
        <v>18</v>
      </c>
      <c r="T23" s="119">
        <v>19</v>
      </c>
      <c r="U23" s="120">
        <v>20</v>
      </c>
      <c r="V23" s="118">
        <v>21</v>
      </c>
      <c r="W23" s="118">
        <v>22</v>
      </c>
      <c r="X23" s="118">
        <v>23</v>
      </c>
      <c r="Y23" s="118">
        <v>24</v>
      </c>
      <c r="Z23" s="118">
        <v>25</v>
      </c>
      <c r="AA23" s="118">
        <v>26</v>
      </c>
      <c r="AB23" s="118">
        <v>27</v>
      </c>
      <c r="AC23" s="118">
        <v>28</v>
      </c>
      <c r="AD23" s="118">
        <v>29</v>
      </c>
      <c r="AE23" s="118">
        <v>30</v>
      </c>
      <c r="AF23" s="118">
        <v>31</v>
      </c>
      <c r="AG23" s="118">
        <v>32</v>
      </c>
      <c r="AH23" s="118">
        <v>33</v>
      </c>
      <c r="AI23" s="118">
        <v>34</v>
      </c>
      <c r="AJ23" s="118">
        <v>35</v>
      </c>
      <c r="AK23" s="118">
        <v>36</v>
      </c>
      <c r="AL23" s="118">
        <v>37</v>
      </c>
      <c r="AM23" s="119">
        <v>38</v>
      </c>
      <c r="AO23" s="116" t="str">
        <f>A23</f>
        <v>Ganados</v>
      </c>
      <c r="AP23" s="117">
        <f t="shared" ref="AP23" si="16">B23</f>
        <v>1</v>
      </c>
      <c r="AQ23" s="118">
        <f t="shared" ref="AQ23" si="17">C23</f>
        <v>2</v>
      </c>
      <c r="AR23" s="118">
        <f t="shared" ref="AR23" si="18">D23</f>
        <v>3</v>
      </c>
      <c r="AS23" s="118">
        <f t="shared" ref="AS23" si="19">E23</f>
        <v>4</v>
      </c>
      <c r="AT23" s="118">
        <f t="shared" ref="AT23" si="20">F23</f>
        <v>5</v>
      </c>
      <c r="AU23" s="118">
        <f t="shared" ref="AU23" si="21">G23</f>
        <v>6</v>
      </c>
      <c r="AV23" s="118">
        <f t="shared" ref="AV23" si="22">H23</f>
        <v>7</v>
      </c>
      <c r="AW23" s="118">
        <f t="shared" ref="AW23" si="23">I23</f>
        <v>8</v>
      </c>
      <c r="AX23" s="118">
        <f t="shared" ref="AX23" si="24">J23</f>
        <v>9</v>
      </c>
      <c r="AY23" s="118">
        <f t="shared" ref="AY23" si="25">K23</f>
        <v>10</v>
      </c>
      <c r="AZ23" s="118">
        <f t="shared" ref="AZ23" si="26">L23</f>
        <v>11</v>
      </c>
      <c r="BA23" s="118">
        <f t="shared" ref="BA23" si="27">M23</f>
        <v>12</v>
      </c>
      <c r="BB23" s="118">
        <f t="shared" ref="BB23" si="28">N23</f>
        <v>13</v>
      </c>
      <c r="BC23" s="118">
        <f t="shared" ref="BC23" si="29">O23</f>
        <v>14</v>
      </c>
      <c r="BD23" s="118">
        <f t="shared" ref="BD23" si="30">P23</f>
        <v>15</v>
      </c>
      <c r="BE23" s="118">
        <f t="shared" ref="BE23" si="31">Q23</f>
        <v>16</v>
      </c>
      <c r="BF23" s="118">
        <f t="shared" ref="BF23" si="32">R23</f>
        <v>17</v>
      </c>
      <c r="BG23" s="118">
        <f t="shared" ref="BG23" si="33">S23</f>
        <v>18</v>
      </c>
      <c r="BH23" s="119">
        <f t="shared" ref="BH23" si="34">T23</f>
        <v>19</v>
      </c>
      <c r="BI23" s="120">
        <f t="shared" ref="BI23" si="35">U23</f>
        <v>20</v>
      </c>
      <c r="BJ23" s="118">
        <f t="shared" ref="BJ23" si="36">V23</f>
        <v>21</v>
      </c>
      <c r="BK23" s="118">
        <f t="shared" ref="BK23" si="37">W23</f>
        <v>22</v>
      </c>
      <c r="BL23" s="118">
        <f t="shared" ref="BL23" si="38">X23</f>
        <v>23</v>
      </c>
      <c r="BM23" s="118">
        <f t="shared" ref="BM23" si="39">Y23</f>
        <v>24</v>
      </c>
      <c r="BN23" s="118">
        <f t="shared" ref="BN23" si="40">Z23</f>
        <v>25</v>
      </c>
      <c r="BO23" s="118">
        <f t="shared" ref="BO23" si="41">AA23</f>
        <v>26</v>
      </c>
      <c r="BP23" s="118">
        <f t="shared" ref="BP23" si="42">AB23</f>
        <v>27</v>
      </c>
      <c r="BQ23" s="118">
        <f t="shared" ref="BQ23" si="43">AC23</f>
        <v>28</v>
      </c>
      <c r="BR23" s="118">
        <f t="shared" ref="BR23" si="44">AD23</f>
        <v>29</v>
      </c>
      <c r="BS23" s="118">
        <f t="shared" ref="BS23" si="45">AE23</f>
        <v>30</v>
      </c>
      <c r="BT23" s="118">
        <f>AF23</f>
        <v>31</v>
      </c>
      <c r="BU23" s="118">
        <f t="shared" ref="BU23" si="46">AG23</f>
        <v>32</v>
      </c>
      <c r="BV23" s="118">
        <f t="shared" ref="BV23" si="47">AH23</f>
        <v>33</v>
      </c>
      <c r="BW23" s="118">
        <f t="shared" ref="BW23" si="48">AI23</f>
        <v>34</v>
      </c>
      <c r="BX23" s="118">
        <f t="shared" ref="BX23" si="49">AJ23</f>
        <v>35</v>
      </c>
      <c r="BY23" s="118">
        <f t="shared" ref="BY23" si="50">AK23</f>
        <v>36</v>
      </c>
      <c r="BZ23" s="118">
        <f t="shared" ref="BZ23" si="51">AL23</f>
        <v>37</v>
      </c>
      <c r="CA23" s="119">
        <f t="shared" ref="CA23" si="52">AM23</f>
        <v>38</v>
      </c>
    </row>
    <row r="24" spans="1:79" x14ac:dyDescent="0.25">
      <c r="A24" s="108" t="s">
        <v>81</v>
      </c>
      <c r="B24" s="107">
        <f ca="1">INDIRECT(ADDRESS((COLUMN()-2)*23+ROW()-21,19,,,"1-Configuracion"))</f>
        <v>0</v>
      </c>
      <c r="C24" s="35">
        <f t="shared" ref="C24:AM24" ca="1" si="53">INDIRECT(ADDRESS((COLUMN()-2)*23+ROW()-21,19,,,"1-Configuracion"))</f>
        <v>0</v>
      </c>
      <c r="D24" s="35">
        <f t="shared" ca="1" si="53"/>
        <v>0</v>
      </c>
      <c r="E24" s="35">
        <f t="shared" ca="1" si="53"/>
        <v>0</v>
      </c>
      <c r="F24" s="35">
        <f t="shared" ca="1" si="53"/>
        <v>0</v>
      </c>
      <c r="G24" s="35">
        <f t="shared" ca="1" si="53"/>
        <v>0</v>
      </c>
      <c r="H24" s="35">
        <f t="shared" ca="1" si="53"/>
        <v>0</v>
      </c>
      <c r="I24" s="35">
        <f t="shared" ca="1" si="53"/>
        <v>0</v>
      </c>
      <c r="J24" s="35">
        <f t="shared" ca="1" si="53"/>
        <v>0</v>
      </c>
      <c r="K24" s="35">
        <f t="shared" ca="1" si="53"/>
        <v>0</v>
      </c>
      <c r="L24" s="35">
        <f t="shared" ca="1" si="53"/>
        <v>0</v>
      </c>
      <c r="M24" s="35">
        <f t="shared" ca="1" si="53"/>
        <v>0</v>
      </c>
      <c r="N24" s="35">
        <f t="shared" ca="1" si="53"/>
        <v>0</v>
      </c>
      <c r="O24" s="35">
        <f t="shared" ca="1" si="53"/>
        <v>0</v>
      </c>
      <c r="P24" s="35">
        <f t="shared" ca="1" si="53"/>
        <v>0</v>
      </c>
      <c r="Q24" s="35">
        <f t="shared" ca="1" si="53"/>
        <v>0</v>
      </c>
      <c r="R24" s="35">
        <f t="shared" ca="1" si="53"/>
        <v>0</v>
      </c>
      <c r="S24" s="35">
        <f t="shared" ca="1" si="53"/>
        <v>0</v>
      </c>
      <c r="T24" s="48">
        <f t="shared" ca="1" si="53"/>
        <v>0</v>
      </c>
      <c r="U24" s="115">
        <f t="shared" ca="1" si="53"/>
        <v>0</v>
      </c>
      <c r="V24" s="35">
        <f t="shared" ca="1" si="53"/>
        <v>0</v>
      </c>
      <c r="W24" s="35">
        <f t="shared" ca="1" si="53"/>
        <v>0</v>
      </c>
      <c r="X24" s="35">
        <f t="shared" ca="1" si="53"/>
        <v>0</v>
      </c>
      <c r="Y24" s="35">
        <f t="shared" ca="1" si="53"/>
        <v>0</v>
      </c>
      <c r="Z24" s="35">
        <f t="shared" ca="1" si="53"/>
        <v>0</v>
      </c>
      <c r="AA24" s="35">
        <f t="shared" ca="1" si="53"/>
        <v>0</v>
      </c>
      <c r="AB24" s="35">
        <f t="shared" ca="1" si="53"/>
        <v>0</v>
      </c>
      <c r="AC24" s="35">
        <f t="shared" ca="1" si="53"/>
        <v>0</v>
      </c>
      <c r="AD24" s="35">
        <f t="shared" ca="1" si="53"/>
        <v>0</v>
      </c>
      <c r="AE24" s="35">
        <f t="shared" ca="1" si="53"/>
        <v>0</v>
      </c>
      <c r="AF24" s="35">
        <f t="shared" ca="1" si="53"/>
        <v>0</v>
      </c>
      <c r="AG24" s="35">
        <f t="shared" ca="1" si="53"/>
        <v>0</v>
      </c>
      <c r="AH24" s="35">
        <f t="shared" ca="1" si="53"/>
        <v>0</v>
      </c>
      <c r="AI24" s="35">
        <f t="shared" ca="1" si="53"/>
        <v>0</v>
      </c>
      <c r="AJ24" s="35">
        <f t="shared" ca="1" si="53"/>
        <v>0</v>
      </c>
      <c r="AK24" s="35">
        <f t="shared" ca="1" si="53"/>
        <v>0</v>
      </c>
      <c r="AL24" s="35">
        <f t="shared" ca="1" si="53"/>
        <v>0</v>
      </c>
      <c r="AM24" s="48">
        <f t="shared" ca="1" si="53"/>
        <v>0</v>
      </c>
      <c r="AO24" s="108" t="str">
        <f t="shared" ref="AO24:AO43" si="54">A24</f>
        <v>Atlethic Club</v>
      </c>
      <c r="AP24" s="107" t="e">
        <f ca="1">IF(AP$1&lt;'1-Configuracion'!$P$874,'1-Estadisticas'!B24,NA())</f>
        <v>#N/A</v>
      </c>
      <c r="AQ24" s="35" t="e">
        <f ca="1">IF(AQ$1&lt;'1-Configuracion'!$P$874,'1-Estadisticas'!C24,NA())</f>
        <v>#N/A</v>
      </c>
      <c r="AR24" s="35" t="e">
        <f ca="1">IF(AR$1&lt;'1-Configuracion'!$P$874,'1-Estadisticas'!D24,NA())</f>
        <v>#N/A</v>
      </c>
      <c r="AS24" s="35" t="e">
        <f ca="1">IF(AS$1&lt;'1-Configuracion'!$P$874,'1-Estadisticas'!E24,NA())</f>
        <v>#N/A</v>
      </c>
      <c r="AT24" s="35" t="e">
        <f ca="1">IF(AT$1&lt;'1-Configuracion'!$P$874,'1-Estadisticas'!F24,NA())</f>
        <v>#N/A</v>
      </c>
      <c r="AU24" s="35" t="e">
        <f ca="1">IF(AU$1&lt;'1-Configuracion'!$P$874,'1-Estadisticas'!G24,NA())</f>
        <v>#N/A</v>
      </c>
      <c r="AV24" s="35" t="e">
        <f ca="1">IF(AV$1&lt;'1-Configuracion'!$P$874,'1-Estadisticas'!H24,NA())</f>
        <v>#N/A</v>
      </c>
      <c r="AW24" s="35" t="e">
        <f ca="1">IF(AW$1&lt;'1-Configuracion'!$P$874,'1-Estadisticas'!I24,NA())</f>
        <v>#N/A</v>
      </c>
      <c r="AX24" s="35" t="e">
        <f ca="1">IF(AX$1&lt;'1-Configuracion'!$P$874,'1-Estadisticas'!J24,NA())</f>
        <v>#N/A</v>
      </c>
      <c r="AY24" s="35" t="e">
        <f ca="1">IF(AY$1&lt;'1-Configuracion'!$P$874,'1-Estadisticas'!K24,NA())</f>
        <v>#N/A</v>
      </c>
      <c r="AZ24" s="35" t="e">
        <f ca="1">IF(AZ$1&lt;'1-Configuracion'!$P$874,'1-Estadisticas'!L24,NA())</f>
        <v>#N/A</v>
      </c>
      <c r="BA24" s="35" t="e">
        <f ca="1">IF(BA$1&lt;'1-Configuracion'!$P$874,'1-Estadisticas'!M24,NA())</f>
        <v>#N/A</v>
      </c>
      <c r="BB24" s="35" t="e">
        <f ca="1">IF(BB$1&lt;'1-Configuracion'!$P$874,'1-Estadisticas'!N24,NA())</f>
        <v>#N/A</v>
      </c>
      <c r="BC24" s="35" t="e">
        <f ca="1">IF(BC$1&lt;'1-Configuracion'!$P$874,'1-Estadisticas'!O24,NA())</f>
        <v>#N/A</v>
      </c>
      <c r="BD24" s="35" t="e">
        <f ca="1">IF(BD$1&lt;'1-Configuracion'!$P$874,'1-Estadisticas'!P24,NA())</f>
        <v>#N/A</v>
      </c>
      <c r="BE24" s="35" t="e">
        <f ca="1">IF(BE$1&lt;'1-Configuracion'!$P$874,'1-Estadisticas'!Q24,NA())</f>
        <v>#N/A</v>
      </c>
      <c r="BF24" s="35" t="e">
        <f ca="1">IF(BF$1&lt;'1-Configuracion'!$P$874,'1-Estadisticas'!R24,NA())</f>
        <v>#N/A</v>
      </c>
      <c r="BG24" s="35" t="e">
        <f ca="1">IF(BG$1&lt;'1-Configuracion'!$P$874,'1-Estadisticas'!S24,NA())</f>
        <v>#N/A</v>
      </c>
      <c r="BH24" s="48" t="e">
        <f ca="1">IF(BH$1&lt;'1-Configuracion'!$P$874,'1-Estadisticas'!T24,NA())</f>
        <v>#N/A</v>
      </c>
      <c r="BI24" s="115" t="e">
        <f ca="1">IF(BI$1&lt;'1-Configuracion'!$P$874,'1-Estadisticas'!U24,NA())</f>
        <v>#N/A</v>
      </c>
      <c r="BJ24" s="35" t="e">
        <f ca="1">IF(BJ$1&lt;'1-Configuracion'!$P$874,'1-Estadisticas'!V24,NA())</f>
        <v>#N/A</v>
      </c>
      <c r="BK24" s="35" t="e">
        <f ca="1">IF(BK$1&lt;'1-Configuracion'!$P$874,'1-Estadisticas'!W24,NA())</f>
        <v>#N/A</v>
      </c>
      <c r="BL24" s="35" t="e">
        <f ca="1">IF(BL$1&lt;'1-Configuracion'!$P$874,'1-Estadisticas'!X24,NA())</f>
        <v>#N/A</v>
      </c>
      <c r="BM24" s="35" t="e">
        <f ca="1">IF(BM$1&lt;'1-Configuracion'!$P$874,'1-Estadisticas'!Y24,NA())</f>
        <v>#N/A</v>
      </c>
      <c r="BN24" s="35" t="e">
        <f ca="1">IF(BN$1&lt;'1-Configuracion'!$P$874,'1-Estadisticas'!Z24,NA())</f>
        <v>#N/A</v>
      </c>
      <c r="BO24" s="35" t="e">
        <f ca="1">IF(BO$1&lt;'1-Configuracion'!$P$874,'1-Estadisticas'!AA24,NA())</f>
        <v>#N/A</v>
      </c>
      <c r="BP24" s="35" t="e">
        <f ca="1">IF(BP$1&lt;'1-Configuracion'!$P$874,'1-Estadisticas'!AB24,NA())</f>
        <v>#N/A</v>
      </c>
      <c r="BQ24" s="35" t="e">
        <f ca="1">IF(BQ$1&lt;'1-Configuracion'!$P$874,'1-Estadisticas'!AC24,NA())</f>
        <v>#N/A</v>
      </c>
      <c r="BR24" s="35" t="e">
        <f ca="1">IF(BR$1&lt;'1-Configuracion'!$P$874,'1-Estadisticas'!AD24,NA())</f>
        <v>#N/A</v>
      </c>
      <c r="BS24" s="35" t="e">
        <f ca="1">IF(BS$1&lt;'1-Configuracion'!$P$874,'1-Estadisticas'!AE24,NA())</f>
        <v>#N/A</v>
      </c>
      <c r="BT24" s="35" t="e">
        <f ca="1">IF(BT$1&lt;'1-Configuracion'!$P$874,'1-Estadisticas'!AF24,NA())</f>
        <v>#N/A</v>
      </c>
      <c r="BU24" s="35" t="e">
        <f ca="1">IF(BU$1&lt;'1-Configuracion'!$P$874,'1-Estadisticas'!AG24,NA())</f>
        <v>#N/A</v>
      </c>
      <c r="BV24" s="35" t="e">
        <f ca="1">IF(BV$1&lt;'1-Configuracion'!$P$874,'1-Estadisticas'!AH24,NA())</f>
        <v>#N/A</v>
      </c>
      <c r="BW24" s="35" t="e">
        <f ca="1">IF(BW$1&lt;'1-Configuracion'!$P$874,'1-Estadisticas'!AI24,NA())</f>
        <v>#N/A</v>
      </c>
      <c r="BX24" s="35" t="e">
        <f ca="1">IF(BX$1&lt;'1-Configuracion'!$P$874,'1-Estadisticas'!AJ24,NA())</f>
        <v>#N/A</v>
      </c>
      <c r="BY24" s="35" t="e">
        <f ca="1">IF(BY$1&lt;'1-Configuracion'!$P$874,'1-Estadisticas'!AK24,NA())</f>
        <v>#N/A</v>
      </c>
      <c r="BZ24" s="35" t="e">
        <f ca="1">IF(BZ$1&lt;'1-Configuracion'!$P$874,'1-Estadisticas'!AL24,NA())</f>
        <v>#N/A</v>
      </c>
      <c r="CA24" s="48" t="e">
        <f ca="1">IF(CA$1&lt;'1-Configuracion'!$P$874,'1-Estadisticas'!AM24,NA())</f>
        <v>#N/A</v>
      </c>
    </row>
    <row r="25" spans="1:79" x14ac:dyDescent="0.25">
      <c r="A25" s="81" t="s">
        <v>82</v>
      </c>
      <c r="B25" s="7">
        <f t="shared" ref="B25:Q40" ca="1" si="55">INDIRECT(ADDRESS((COLUMN()-2)*23+ROW()-21,19,,,"1-Configuracion"))</f>
        <v>0</v>
      </c>
      <c r="C25" s="6">
        <f t="shared" ca="1" si="55"/>
        <v>0</v>
      </c>
      <c r="D25" s="6">
        <f t="shared" ca="1" si="55"/>
        <v>0</v>
      </c>
      <c r="E25" s="6">
        <f t="shared" ca="1" si="55"/>
        <v>0</v>
      </c>
      <c r="F25" s="6">
        <f t="shared" ca="1" si="55"/>
        <v>0</v>
      </c>
      <c r="G25" s="6">
        <f t="shared" ca="1" si="55"/>
        <v>0</v>
      </c>
      <c r="H25" s="6">
        <f t="shared" ca="1" si="55"/>
        <v>0</v>
      </c>
      <c r="I25" s="6">
        <f t="shared" ca="1" si="55"/>
        <v>0</v>
      </c>
      <c r="J25" s="6">
        <f t="shared" ca="1" si="55"/>
        <v>0</v>
      </c>
      <c r="K25" s="6">
        <f t="shared" ca="1" si="55"/>
        <v>0</v>
      </c>
      <c r="L25" s="6">
        <f t="shared" ca="1" si="55"/>
        <v>0</v>
      </c>
      <c r="M25" s="6">
        <f t="shared" ca="1" si="55"/>
        <v>0</v>
      </c>
      <c r="N25" s="6">
        <f t="shared" ca="1" si="55"/>
        <v>0</v>
      </c>
      <c r="O25" s="6">
        <f t="shared" ca="1" si="55"/>
        <v>0</v>
      </c>
      <c r="P25" s="6">
        <f t="shared" ca="1" si="55"/>
        <v>0</v>
      </c>
      <c r="Q25" s="6">
        <f t="shared" ca="1" si="55"/>
        <v>0</v>
      </c>
      <c r="R25" s="6">
        <f t="shared" ref="R25:AG43" ca="1" si="56">INDIRECT(ADDRESS((COLUMN()-2)*23+ROW()-21,19,,,"1-Configuracion"))</f>
        <v>0</v>
      </c>
      <c r="S25" s="6">
        <f t="shared" ca="1" si="56"/>
        <v>0</v>
      </c>
      <c r="T25" s="8">
        <f t="shared" ca="1" si="56"/>
        <v>0</v>
      </c>
      <c r="U25" s="113">
        <f t="shared" ca="1" si="56"/>
        <v>0</v>
      </c>
      <c r="V25" s="6">
        <f t="shared" ca="1" si="56"/>
        <v>0</v>
      </c>
      <c r="W25" s="6">
        <f t="shared" ca="1" si="56"/>
        <v>0</v>
      </c>
      <c r="X25" s="6">
        <f t="shared" ca="1" si="56"/>
        <v>0</v>
      </c>
      <c r="Y25" s="6">
        <f t="shared" ca="1" si="56"/>
        <v>0</v>
      </c>
      <c r="Z25" s="6">
        <f t="shared" ca="1" si="56"/>
        <v>0</v>
      </c>
      <c r="AA25" s="6">
        <f t="shared" ca="1" si="56"/>
        <v>0</v>
      </c>
      <c r="AB25" s="6">
        <f t="shared" ca="1" si="56"/>
        <v>0</v>
      </c>
      <c r="AC25" s="6">
        <f t="shared" ca="1" si="56"/>
        <v>0</v>
      </c>
      <c r="AD25" s="6">
        <f t="shared" ca="1" si="56"/>
        <v>0</v>
      </c>
      <c r="AE25" s="6">
        <f t="shared" ca="1" si="56"/>
        <v>0</v>
      </c>
      <c r="AF25" s="6">
        <f t="shared" ca="1" si="56"/>
        <v>0</v>
      </c>
      <c r="AG25" s="6">
        <f t="shared" ca="1" si="56"/>
        <v>0</v>
      </c>
      <c r="AH25" s="6">
        <f t="shared" ref="AH25:AM43" ca="1" si="57">INDIRECT(ADDRESS((COLUMN()-2)*23+ROW()-21,19,,,"1-Configuracion"))</f>
        <v>0</v>
      </c>
      <c r="AI25" s="6">
        <f t="shared" ca="1" si="57"/>
        <v>0</v>
      </c>
      <c r="AJ25" s="6">
        <f t="shared" ca="1" si="57"/>
        <v>0</v>
      </c>
      <c r="AK25" s="6">
        <f t="shared" ca="1" si="57"/>
        <v>0</v>
      </c>
      <c r="AL25" s="6">
        <f t="shared" ca="1" si="57"/>
        <v>0</v>
      </c>
      <c r="AM25" s="8">
        <f t="shared" ca="1" si="57"/>
        <v>0</v>
      </c>
      <c r="AO25" s="81" t="str">
        <f t="shared" si="54"/>
        <v>Atlético Madrid</v>
      </c>
      <c r="AP25" s="7" t="e">
        <f ca="1">IF(AP$1&lt;'1-Configuracion'!$P$874,'1-Estadisticas'!B25,NA())</f>
        <v>#N/A</v>
      </c>
      <c r="AQ25" s="6" t="e">
        <f ca="1">IF(AQ$1&lt;'1-Configuracion'!$P$874,'1-Estadisticas'!C25,NA())</f>
        <v>#N/A</v>
      </c>
      <c r="AR25" s="6" t="e">
        <f ca="1">IF(AR$1&lt;'1-Configuracion'!$P$874,'1-Estadisticas'!D25,NA())</f>
        <v>#N/A</v>
      </c>
      <c r="AS25" s="6" t="e">
        <f ca="1">IF(AS$1&lt;'1-Configuracion'!$P$874,'1-Estadisticas'!E25,NA())</f>
        <v>#N/A</v>
      </c>
      <c r="AT25" s="6" t="e">
        <f ca="1">IF(AT$1&lt;'1-Configuracion'!$P$874,'1-Estadisticas'!F25,NA())</f>
        <v>#N/A</v>
      </c>
      <c r="AU25" s="6" t="e">
        <f ca="1">IF(AU$1&lt;'1-Configuracion'!$P$874,'1-Estadisticas'!G25,NA())</f>
        <v>#N/A</v>
      </c>
      <c r="AV25" s="6" t="e">
        <f ca="1">IF(AV$1&lt;'1-Configuracion'!$P$874,'1-Estadisticas'!H25,NA())</f>
        <v>#N/A</v>
      </c>
      <c r="AW25" s="6" t="e">
        <f ca="1">IF(AW$1&lt;'1-Configuracion'!$P$874,'1-Estadisticas'!I25,NA())</f>
        <v>#N/A</v>
      </c>
      <c r="AX25" s="6" t="e">
        <f ca="1">IF(AX$1&lt;'1-Configuracion'!$P$874,'1-Estadisticas'!J25,NA())</f>
        <v>#N/A</v>
      </c>
      <c r="AY25" s="6" t="e">
        <f ca="1">IF(AY$1&lt;'1-Configuracion'!$P$874,'1-Estadisticas'!K25,NA())</f>
        <v>#N/A</v>
      </c>
      <c r="AZ25" s="6" t="e">
        <f ca="1">IF(AZ$1&lt;'1-Configuracion'!$P$874,'1-Estadisticas'!L25,NA())</f>
        <v>#N/A</v>
      </c>
      <c r="BA25" s="6" t="e">
        <f ca="1">IF(BA$1&lt;'1-Configuracion'!$P$874,'1-Estadisticas'!M25,NA())</f>
        <v>#N/A</v>
      </c>
      <c r="BB25" s="6" t="e">
        <f ca="1">IF(BB$1&lt;'1-Configuracion'!$P$874,'1-Estadisticas'!N25,NA())</f>
        <v>#N/A</v>
      </c>
      <c r="BC25" s="6" t="e">
        <f ca="1">IF(BC$1&lt;'1-Configuracion'!$P$874,'1-Estadisticas'!O25,NA())</f>
        <v>#N/A</v>
      </c>
      <c r="BD25" s="6" t="e">
        <f ca="1">IF(BD$1&lt;'1-Configuracion'!$P$874,'1-Estadisticas'!P25,NA())</f>
        <v>#N/A</v>
      </c>
      <c r="BE25" s="6" t="e">
        <f ca="1">IF(BE$1&lt;'1-Configuracion'!$P$874,'1-Estadisticas'!Q25,NA())</f>
        <v>#N/A</v>
      </c>
      <c r="BF25" s="6" t="e">
        <f ca="1">IF(BF$1&lt;'1-Configuracion'!$P$874,'1-Estadisticas'!R25,NA())</f>
        <v>#N/A</v>
      </c>
      <c r="BG25" s="6" t="e">
        <f ca="1">IF(BG$1&lt;'1-Configuracion'!$P$874,'1-Estadisticas'!S25,NA())</f>
        <v>#N/A</v>
      </c>
      <c r="BH25" s="8" t="e">
        <f ca="1">IF(BH$1&lt;'1-Configuracion'!$P$874,'1-Estadisticas'!T25,NA())</f>
        <v>#N/A</v>
      </c>
      <c r="BI25" s="113" t="e">
        <f ca="1">IF(BI$1&lt;'1-Configuracion'!$P$874,'1-Estadisticas'!U25,NA())</f>
        <v>#N/A</v>
      </c>
      <c r="BJ25" s="6" t="e">
        <f ca="1">IF(BJ$1&lt;'1-Configuracion'!$P$874,'1-Estadisticas'!V25,NA())</f>
        <v>#N/A</v>
      </c>
      <c r="BK25" s="6" t="e">
        <f ca="1">IF(BK$1&lt;'1-Configuracion'!$P$874,'1-Estadisticas'!W25,NA())</f>
        <v>#N/A</v>
      </c>
      <c r="BL25" s="6" t="e">
        <f ca="1">IF(BL$1&lt;'1-Configuracion'!$P$874,'1-Estadisticas'!X25,NA())</f>
        <v>#N/A</v>
      </c>
      <c r="BM25" s="6" t="e">
        <f ca="1">IF(BM$1&lt;'1-Configuracion'!$P$874,'1-Estadisticas'!Y25,NA())</f>
        <v>#N/A</v>
      </c>
      <c r="BN25" s="6" t="e">
        <f ca="1">IF(BN$1&lt;'1-Configuracion'!$P$874,'1-Estadisticas'!Z25,NA())</f>
        <v>#N/A</v>
      </c>
      <c r="BO25" s="6" t="e">
        <f ca="1">IF(BO$1&lt;'1-Configuracion'!$P$874,'1-Estadisticas'!AA25,NA())</f>
        <v>#N/A</v>
      </c>
      <c r="BP25" s="6" t="e">
        <f ca="1">IF(BP$1&lt;'1-Configuracion'!$P$874,'1-Estadisticas'!AB25,NA())</f>
        <v>#N/A</v>
      </c>
      <c r="BQ25" s="6" t="e">
        <f ca="1">IF(BQ$1&lt;'1-Configuracion'!$P$874,'1-Estadisticas'!AC25,NA())</f>
        <v>#N/A</v>
      </c>
      <c r="BR25" s="6" t="e">
        <f ca="1">IF(BR$1&lt;'1-Configuracion'!$P$874,'1-Estadisticas'!AD25,NA())</f>
        <v>#N/A</v>
      </c>
      <c r="BS25" s="6" t="e">
        <f ca="1">IF(BS$1&lt;'1-Configuracion'!$P$874,'1-Estadisticas'!AE25,NA())</f>
        <v>#N/A</v>
      </c>
      <c r="BT25" s="6" t="e">
        <f ca="1">IF(BT$1&lt;'1-Configuracion'!$P$874,'1-Estadisticas'!AF25,NA())</f>
        <v>#N/A</v>
      </c>
      <c r="BU25" s="6" t="e">
        <f ca="1">IF(BU$1&lt;'1-Configuracion'!$P$874,'1-Estadisticas'!AG25,NA())</f>
        <v>#N/A</v>
      </c>
      <c r="BV25" s="6" t="e">
        <f ca="1">IF(BV$1&lt;'1-Configuracion'!$P$874,'1-Estadisticas'!AH25,NA())</f>
        <v>#N/A</v>
      </c>
      <c r="BW25" s="6" t="e">
        <f ca="1">IF(BW$1&lt;'1-Configuracion'!$P$874,'1-Estadisticas'!AI25,NA())</f>
        <v>#N/A</v>
      </c>
      <c r="BX25" s="6" t="e">
        <f ca="1">IF(BX$1&lt;'1-Configuracion'!$P$874,'1-Estadisticas'!AJ25,NA())</f>
        <v>#N/A</v>
      </c>
      <c r="BY25" s="6" t="e">
        <f ca="1">IF(BY$1&lt;'1-Configuracion'!$P$874,'1-Estadisticas'!AK25,NA())</f>
        <v>#N/A</v>
      </c>
      <c r="BZ25" s="6" t="e">
        <f ca="1">IF(BZ$1&lt;'1-Configuracion'!$P$874,'1-Estadisticas'!AL25,NA())</f>
        <v>#N/A</v>
      </c>
      <c r="CA25" s="8" t="e">
        <f ca="1">IF(CA$1&lt;'1-Configuracion'!$P$874,'1-Estadisticas'!AM25,NA())</f>
        <v>#N/A</v>
      </c>
    </row>
    <row r="26" spans="1:79" x14ac:dyDescent="0.25">
      <c r="A26" s="81" t="s">
        <v>92</v>
      </c>
      <c r="B26" s="7">
        <f t="shared" ca="1" si="55"/>
        <v>0</v>
      </c>
      <c r="C26" s="6">
        <f t="shared" ca="1" si="55"/>
        <v>0</v>
      </c>
      <c r="D26" s="6">
        <f t="shared" ca="1" si="55"/>
        <v>0</v>
      </c>
      <c r="E26" s="6">
        <f t="shared" ca="1" si="55"/>
        <v>0</v>
      </c>
      <c r="F26" s="6">
        <f t="shared" ca="1" si="55"/>
        <v>0</v>
      </c>
      <c r="G26" s="6">
        <f t="shared" ca="1" si="55"/>
        <v>0</v>
      </c>
      <c r="H26" s="6">
        <f t="shared" ca="1" si="55"/>
        <v>0</v>
      </c>
      <c r="I26" s="6">
        <f t="shared" ca="1" si="55"/>
        <v>0</v>
      </c>
      <c r="J26" s="6">
        <f t="shared" ca="1" si="55"/>
        <v>0</v>
      </c>
      <c r="K26" s="6">
        <f t="shared" ca="1" si="55"/>
        <v>0</v>
      </c>
      <c r="L26" s="6">
        <f t="shared" ca="1" si="55"/>
        <v>0</v>
      </c>
      <c r="M26" s="6">
        <f t="shared" ca="1" si="55"/>
        <v>0</v>
      </c>
      <c r="N26" s="6">
        <f t="shared" ca="1" si="55"/>
        <v>0</v>
      </c>
      <c r="O26" s="6">
        <f t="shared" ca="1" si="55"/>
        <v>0</v>
      </c>
      <c r="P26" s="6">
        <f t="shared" ca="1" si="55"/>
        <v>0</v>
      </c>
      <c r="Q26" s="6">
        <f t="shared" ca="1" si="55"/>
        <v>0</v>
      </c>
      <c r="R26" s="6">
        <f t="shared" ca="1" si="56"/>
        <v>0</v>
      </c>
      <c r="S26" s="6">
        <f t="shared" ca="1" si="56"/>
        <v>0</v>
      </c>
      <c r="T26" s="8">
        <f t="shared" ca="1" si="56"/>
        <v>0</v>
      </c>
      <c r="U26" s="113">
        <f t="shared" ca="1" si="56"/>
        <v>0</v>
      </c>
      <c r="V26" s="6">
        <f t="shared" ca="1" si="56"/>
        <v>0</v>
      </c>
      <c r="W26" s="6">
        <f t="shared" ca="1" si="56"/>
        <v>0</v>
      </c>
      <c r="X26" s="6">
        <f t="shared" ca="1" si="56"/>
        <v>0</v>
      </c>
      <c r="Y26" s="6">
        <f t="shared" ca="1" si="56"/>
        <v>0</v>
      </c>
      <c r="Z26" s="6">
        <f t="shared" ca="1" si="56"/>
        <v>0</v>
      </c>
      <c r="AA26" s="6">
        <f t="shared" ca="1" si="56"/>
        <v>0</v>
      </c>
      <c r="AB26" s="6">
        <f t="shared" ca="1" si="56"/>
        <v>0</v>
      </c>
      <c r="AC26" s="6">
        <f t="shared" ca="1" si="56"/>
        <v>0</v>
      </c>
      <c r="AD26" s="6">
        <f t="shared" ca="1" si="56"/>
        <v>0</v>
      </c>
      <c r="AE26" s="6">
        <f t="shared" ca="1" si="56"/>
        <v>0</v>
      </c>
      <c r="AF26" s="6">
        <f t="shared" ca="1" si="56"/>
        <v>0</v>
      </c>
      <c r="AG26" s="6">
        <f t="shared" ca="1" si="56"/>
        <v>0</v>
      </c>
      <c r="AH26" s="6">
        <f t="shared" ca="1" si="57"/>
        <v>0</v>
      </c>
      <c r="AI26" s="6">
        <f t="shared" ca="1" si="57"/>
        <v>0</v>
      </c>
      <c r="AJ26" s="6">
        <f t="shared" ca="1" si="57"/>
        <v>0</v>
      </c>
      <c r="AK26" s="6">
        <f t="shared" ca="1" si="57"/>
        <v>0</v>
      </c>
      <c r="AL26" s="6">
        <f t="shared" ca="1" si="57"/>
        <v>0</v>
      </c>
      <c r="AM26" s="8">
        <f t="shared" ca="1" si="57"/>
        <v>0</v>
      </c>
      <c r="AO26" s="81" t="str">
        <f t="shared" si="54"/>
        <v>C.A. Osasuna</v>
      </c>
      <c r="AP26" s="7" t="e">
        <f ca="1">IF(AP$1&lt;'1-Configuracion'!$P$874,'1-Estadisticas'!B26,NA())</f>
        <v>#N/A</v>
      </c>
      <c r="AQ26" s="6" t="e">
        <f ca="1">IF(AQ$1&lt;'1-Configuracion'!$P$874,'1-Estadisticas'!C26,NA())</f>
        <v>#N/A</v>
      </c>
      <c r="AR26" s="6" t="e">
        <f ca="1">IF(AR$1&lt;'1-Configuracion'!$P$874,'1-Estadisticas'!D26,NA())</f>
        <v>#N/A</v>
      </c>
      <c r="AS26" s="6" t="e">
        <f ca="1">IF(AS$1&lt;'1-Configuracion'!$P$874,'1-Estadisticas'!E26,NA())</f>
        <v>#N/A</v>
      </c>
      <c r="AT26" s="6" t="e">
        <f ca="1">IF(AT$1&lt;'1-Configuracion'!$P$874,'1-Estadisticas'!F26,NA())</f>
        <v>#N/A</v>
      </c>
      <c r="AU26" s="6" t="e">
        <f ca="1">IF(AU$1&lt;'1-Configuracion'!$P$874,'1-Estadisticas'!G26,NA())</f>
        <v>#N/A</v>
      </c>
      <c r="AV26" s="6" t="e">
        <f ca="1">IF(AV$1&lt;'1-Configuracion'!$P$874,'1-Estadisticas'!H26,NA())</f>
        <v>#N/A</v>
      </c>
      <c r="AW26" s="6" t="e">
        <f ca="1">IF(AW$1&lt;'1-Configuracion'!$P$874,'1-Estadisticas'!I26,NA())</f>
        <v>#N/A</v>
      </c>
      <c r="AX26" s="6" t="e">
        <f ca="1">IF(AX$1&lt;'1-Configuracion'!$P$874,'1-Estadisticas'!J26,NA())</f>
        <v>#N/A</v>
      </c>
      <c r="AY26" s="6" t="e">
        <f ca="1">IF(AY$1&lt;'1-Configuracion'!$P$874,'1-Estadisticas'!K26,NA())</f>
        <v>#N/A</v>
      </c>
      <c r="AZ26" s="6" t="e">
        <f ca="1">IF(AZ$1&lt;'1-Configuracion'!$P$874,'1-Estadisticas'!L26,NA())</f>
        <v>#N/A</v>
      </c>
      <c r="BA26" s="6" t="e">
        <f ca="1">IF(BA$1&lt;'1-Configuracion'!$P$874,'1-Estadisticas'!M26,NA())</f>
        <v>#N/A</v>
      </c>
      <c r="BB26" s="6" t="e">
        <f ca="1">IF(BB$1&lt;'1-Configuracion'!$P$874,'1-Estadisticas'!N26,NA())</f>
        <v>#N/A</v>
      </c>
      <c r="BC26" s="6" t="e">
        <f ca="1">IF(BC$1&lt;'1-Configuracion'!$P$874,'1-Estadisticas'!O26,NA())</f>
        <v>#N/A</v>
      </c>
      <c r="BD26" s="6" t="e">
        <f ca="1">IF(BD$1&lt;'1-Configuracion'!$P$874,'1-Estadisticas'!P26,NA())</f>
        <v>#N/A</v>
      </c>
      <c r="BE26" s="6" t="e">
        <f ca="1">IF(BE$1&lt;'1-Configuracion'!$P$874,'1-Estadisticas'!Q26,NA())</f>
        <v>#N/A</v>
      </c>
      <c r="BF26" s="6" t="e">
        <f ca="1">IF(BF$1&lt;'1-Configuracion'!$P$874,'1-Estadisticas'!R26,NA())</f>
        <v>#N/A</v>
      </c>
      <c r="BG26" s="6" t="e">
        <f ca="1">IF(BG$1&lt;'1-Configuracion'!$P$874,'1-Estadisticas'!S26,NA())</f>
        <v>#N/A</v>
      </c>
      <c r="BH26" s="8" t="e">
        <f ca="1">IF(BH$1&lt;'1-Configuracion'!$P$874,'1-Estadisticas'!T26,NA())</f>
        <v>#N/A</v>
      </c>
      <c r="BI26" s="113" t="e">
        <f ca="1">IF(BI$1&lt;'1-Configuracion'!$P$874,'1-Estadisticas'!U26,NA())</f>
        <v>#N/A</v>
      </c>
      <c r="BJ26" s="6" t="e">
        <f ca="1">IF(BJ$1&lt;'1-Configuracion'!$P$874,'1-Estadisticas'!V26,NA())</f>
        <v>#N/A</v>
      </c>
      <c r="BK26" s="6" t="e">
        <f ca="1">IF(BK$1&lt;'1-Configuracion'!$P$874,'1-Estadisticas'!W26,NA())</f>
        <v>#N/A</v>
      </c>
      <c r="BL26" s="6" t="e">
        <f ca="1">IF(BL$1&lt;'1-Configuracion'!$P$874,'1-Estadisticas'!X26,NA())</f>
        <v>#N/A</v>
      </c>
      <c r="BM26" s="6" t="e">
        <f ca="1">IF(BM$1&lt;'1-Configuracion'!$P$874,'1-Estadisticas'!Y26,NA())</f>
        <v>#N/A</v>
      </c>
      <c r="BN26" s="6" t="e">
        <f ca="1">IF(BN$1&lt;'1-Configuracion'!$P$874,'1-Estadisticas'!Z26,NA())</f>
        <v>#N/A</v>
      </c>
      <c r="BO26" s="6" t="e">
        <f ca="1">IF(BO$1&lt;'1-Configuracion'!$P$874,'1-Estadisticas'!AA26,NA())</f>
        <v>#N/A</v>
      </c>
      <c r="BP26" s="6" t="e">
        <f ca="1">IF(BP$1&lt;'1-Configuracion'!$P$874,'1-Estadisticas'!AB26,NA())</f>
        <v>#N/A</v>
      </c>
      <c r="BQ26" s="6" t="e">
        <f ca="1">IF(BQ$1&lt;'1-Configuracion'!$P$874,'1-Estadisticas'!AC26,NA())</f>
        <v>#N/A</v>
      </c>
      <c r="BR26" s="6" t="e">
        <f ca="1">IF(BR$1&lt;'1-Configuracion'!$P$874,'1-Estadisticas'!AD26,NA())</f>
        <v>#N/A</v>
      </c>
      <c r="BS26" s="6" t="e">
        <f ca="1">IF(BS$1&lt;'1-Configuracion'!$P$874,'1-Estadisticas'!AE26,NA())</f>
        <v>#N/A</v>
      </c>
      <c r="BT26" s="6" t="e">
        <f ca="1">IF(BT$1&lt;'1-Configuracion'!$P$874,'1-Estadisticas'!AF26,NA())</f>
        <v>#N/A</v>
      </c>
      <c r="BU26" s="6" t="e">
        <f ca="1">IF(BU$1&lt;'1-Configuracion'!$P$874,'1-Estadisticas'!AG26,NA())</f>
        <v>#N/A</v>
      </c>
      <c r="BV26" s="6" t="e">
        <f ca="1">IF(BV$1&lt;'1-Configuracion'!$P$874,'1-Estadisticas'!AH26,NA())</f>
        <v>#N/A</v>
      </c>
      <c r="BW26" s="6" t="e">
        <f ca="1">IF(BW$1&lt;'1-Configuracion'!$P$874,'1-Estadisticas'!AI26,NA())</f>
        <v>#N/A</v>
      </c>
      <c r="BX26" s="6" t="e">
        <f ca="1">IF(BX$1&lt;'1-Configuracion'!$P$874,'1-Estadisticas'!AJ26,NA())</f>
        <v>#N/A</v>
      </c>
      <c r="BY26" s="6" t="e">
        <f ca="1">IF(BY$1&lt;'1-Configuracion'!$P$874,'1-Estadisticas'!AK26,NA())</f>
        <v>#N/A</v>
      </c>
      <c r="BZ26" s="6" t="e">
        <f ca="1">IF(BZ$1&lt;'1-Configuracion'!$P$874,'1-Estadisticas'!AL26,NA())</f>
        <v>#N/A</v>
      </c>
      <c r="CA26" s="8" t="e">
        <f ca="1">IF(CA$1&lt;'1-Configuracion'!$P$874,'1-Estadisticas'!AM26,NA())</f>
        <v>#N/A</v>
      </c>
    </row>
    <row r="27" spans="1:79" x14ac:dyDescent="0.25">
      <c r="A27" s="81" t="s">
        <v>84</v>
      </c>
      <c r="B27" s="7">
        <f t="shared" ca="1" si="55"/>
        <v>0</v>
      </c>
      <c r="C27" s="6">
        <f t="shared" ca="1" si="55"/>
        <v>0</v>
      </c>
      <c r="D27" s="6">
        <f t="shared" ca="1" si="55"/>
        <v>0</v>
      </c>
      <c r="E27" s="6">
        <f t="shared" ca="1" si="55"/>
        <v>0</v>
      </c>
      <c r="F27" s="6">
        <f t="shared" ca="1" si="55"/>
        <v>0</v>
      </c>
      <c r="G27" s="6">
        <f t="shared" ca="1" si="55"/>
        <v>0</v>
      </c>
      <c r="H27" s="6">
        <f t="shared" ca="1" si="55"/>
        <v>0</v>
      </c>
      <c r="I27" s="6">
        <f t="shared" ca="1" si="55"/>
        <v>0</v>
      </c>
      <c r="J27" s="6">
        <f t="shared" ca="1" si="55"/>
        <v>0</v>
      </c>
      <c r="K27" s="6">
        <f t="shared" ca="1" si="55"/>
        <v>0</v>
      </c>
      <c r="L27" s="6">
        <f t="shared" ca="1" si="55"/>
        <v>0</v>
      </c>
      <c r="M27" s="6">
        <f t="shared" ca="1" si="55"/>
        <v>0</v>
      </c>
      <c r="N27" s="6">
        <f t="shared" ca="1" si="55"/>
        <v>0</v>
      </c>
      <c r="O27" s="6">
        <f t="shared" ca="1" si="55"/>
        <v>0</v>
      </c>
      <c r="P27" s="6">
        <f t="shared" ca="1" si="55"/>
        <v>0</v>
      </c>
      <c r="Q27" s="6">
        <f t="shared" ca="1" si="55"/>
        <v>0</v>
      </c>
      <c r="R27" s="6">
        <f t="shared" ca="1" si="56"/>
        <v>0</v>
      </c>
      <c r="S27" s="6">
        <f t="shared" ca="1" si="56"/>
        <v>0</v>
      </c>
      <c r="T27" s="8">
        <f t="shared" ca="1" si="56"/>
        <v>0</v>
      </c>
      <c r="U27" s="113">
        <f t="shared" ca="1" si="56"/>
        <v>0</v>
      </c>
      <c r="V27" s="6">
        <f t="shared" ca="1" si="56"/>
        <v>0</v>
      </c>
      <c r="W27" s="6">
        <f t="shared" ca="1" si="56"/>
        <v>0</v>
      </c>
      <c r="X27" s="6">
        <f t="shared" ca="1" si="56"/>
        <v>0</v>
      </c>
      <c r="Y27" s="6">
        <f t="shared" ca="1" si="56"/>
        <v>0</v>
      </c>
      <c r="Z27" s="6">
        <f t="shared" ca="1" si="56"/>
        <v>0</v>
      </c>
      <c r="AA27" s="6">
        <f t="shared" ca="1" si="56"/>
        <v>0</v>
      </c>
      <c r="AB27" s="6">
        <f t="shared" ca="1" si="56"/>
        <v>0</v>
      </c>
      <c r="AC27" s="6">
        <f t="shared" ca="1" si="56"/>
        <v>0</v>
      </c>
      <c r="AD27" s="6">
        <f t="shared" ca="1" si="56"/>
        <v>0</v>
      </c>
      <c r="AE27" s="6">
        <f t="shared" ca="1" si="56"/>
        <v>0</v>
      </c>
      <c r="AF27" s="6">
        <f t="shared" ca="1" si="56"/>
        <v>0</v>
      </c>
      <c r="AG27" s="6">
        <f t="shared" ca="1" si="56"/>
        <v>0</v>
      </c>
      <c r="AH27" s="6">
        <f t="shared" ca="1" si="57"/>
        <v>0</v>
      </c>
      <c r="AI27" s="6">
        <f t="shared" ca="1" si="57"/>
        <v>0</v>
      </c>
      <c r="AJ27" s="6">
        <f t="shared" ca="1" si="57"/>
        <v>0</v>
      </c>
      <c r="AK27" s="6">
        <f t="shared" ca="1" si="57"/>
        <v>0</v>
      </c>
      <c r="AL27" s="6">
        <f t="shared" ca="1" si="57"/>
        <v>0</v>
      </c>
      <c r="AM27" s="8">
        <f t="shared" ca="1" si="57"/>
        <v>0</v>
      </c>
      <c r="AO27" s="81" t="str">
        <f t="shared" si="54"/>
        <v>Celta de Vigo</v>
      </c>
      <c r="AP27" s="7" t="e">
        <f ca="1">IF(AP$1&lt;'1-Configuracion'!$P$874,'1-Estadisticas'!B27,NA())</f>
        <v>#N/A</v>
      </c>
      <c r="AQ27" s="6" t="e">
        <f ca="1">IF(AQ$1&lt;'1-Configuracion'!$P$874,'1-Estadisticas'!C27,NA())</f>
        <v>#N/A</v>
      </c>
      <c r="AR27" s="6" t="e">
        <f ca="1">IF(AR$1&lt;'1-Configuracion'!$P$874,'1-Estadisticas'!D27,NA())</f>
        <v>#N/A</v>
      </c>
      <c r="AS27" s="6" t="e">
        <f ca="1">IF(AS$1&lt;'1-Configuracion'!$P$874,'1-Estadisticas'!E27,NA())</f>
        <v>#N/A</v>
      </c>
      <c r="AT27" s="6" t="e">
        <f ca="1">IF(AT$1&lt;'1-Configuracion'!$P$874,'1-Estadisticas'!F27,NA())</f>
        <v>#N/A</v>
      </c>
      <c r="AU27" s="6" t="e">
        <f ca="1">IF(AU$1&lt;'1-Configuracion'!$P$874,'1-Estadisticas'!G27,NA())</f>
        <v>#N/A</v>
      </c>
      <c r="AV27" s="6" t="e">
        <f ca="1">IF(AV$1&lt;'1-Configuracion'!$P$874,'1-Estadisticas'!H27,NA())</f>
        <v>#N/A</v>
      </c>
      <c r="AW27" s="6" t="e">
        <f ca="1">IF(AW$1&lt;'1-Configuracion'!$P$874,'1-Estadisticas'!I27,NA())</f>
        <v>#N/A</v>
      </c>
      <c r="AX27" s="6" t="e">
        <f ca="1">IF(AX$1&lt;'1-Configuracion'!$P$874,'1-Estadisticas'!J27,NA())</f>
        <v>#N/A</v>
      </c>
      <c r="AY27" s="6" t="e">
        <f ca="1">IF(AY$1&lt;'1-Configuracion'!$P$874,'1-Estadisticas'!K27,NA())</f>
        <v>#N/A</v>
      </c>
      <c r="AZ27" s="6" t="e">
        <f ca="1">IF(AZ$1&lt;'1-Configuracion'!$P$874,'1-Estadisticas'!L27,NA())</f>
        <v>#N/A</v>
      </c>
      <c r="BA27" s="6" t="e">
        <f ca="1">IF(BA$1&lt;'1-Configuracion'!$P$874,'1-Estadisticas'!M27,NA())</f>
        <v>#N/A</v>
      </c>
      <c r="BB27" s="6" t="e">
        <f ca="1">IF(BB$1&lt;'1-Configuracion'!$P$874,'1-Estadisticas'!N27,NA())</f>
        <v>#N/A</v>
      </c>
      <c r="BC27" s="6" t="e">
        <f ca="1">IF(BC$1&lt;'1-Configuracion'!$P$874,'1-Estadisticas'!O27,NA())</f>
        <v>#N/A</v>
      </c>
      <c r="BD27" s="6" t="e">
        <f ca="1">IF(BD$1&lt;'1-Configuracion'!$P$874,'1-Estadisticas'!P27,NA())</f>
        <v>#N/A</v>
      </c>
      <c r="BE27" s="6" t="e">
        <f ca="1">IF(BE$1&lt;'1-Configuracion'!$P$874,'1-Estadisticas'!Q27,NA())</f>
        <v>#N/A</v>
      </c>
      <c r="BF27" s="6" t="e">
        <f ca="1">IF(BF$1&lt;'1-Configuracion'!$P$874,'1-Estadisticas'!R27,NA())</f>
        <v>#N/A</v>
      </c>
      <c r="BG27" s="6" t="e">
        <f ca="1">IF(BG$1&lt;'1-Configuracion'!$P$874,'1-Estadisticas'!S27,NA())</f>
        <v>#N/A</v>
      </c>
      <c r="BH27" s="8" t="e">
        <f ca="1">IF(BH$1&lt;'1-Configuracion'!$P$874,'1-Estadisticas'!T27,NA())</f>
        <v>#N/A</v>
      </c>
      <c r="BI27" s="113" t="e">
        <f ca="1">IF(BI$1&lt;'1-Configuracion'!$P$874,'1-Estadisticas'!U27,NA())</f>
        <v>#N/A</v>
      </c>
      <c r="BJ27" s="6" t="e">
        <f ca="1">IF(BJ$1&lt;'1-Configuracion'!$P$874,'1-Estadisticas'!V27,NA())</f>
        <v>#N/A</v>
      </c>
      <c r="BK27" s="6" t="e">
        <f ca="1">IF(BK$1&lt;'1-Configuracion'!$P$874,'1-Estadisticas'!W27,NA())</f>
        <v>#N/A</v>
      </c>
      <c r="BL27" s="6" t="e">
        <f ca="1">IF(BL$1&lt;'1-Configuracion'!$P$874,'1-Estadisticas'!X27,NA())</f>
        <v>#N/A</v>
      </c>
      <c r="BM27" s="6" t="e">
        <f ca="1">IF(BM$1&lt;'1-Configuracion'!$P$874,'1-Estadisticas'!Y27,NA())</f>
        <v>#N/A</v>
      </c>
      <c r="BN27" s="6" t="e">
        <f ca="1">IF(BN$1&lt;'1-Configuracion'!$P$874,'1-Estadisticas'!Z27,NA())</f>
        <v>#N/A</v>
      </c>
      <c r="BO27" s="6" t="e">
        <f ca="1">IF(BO$1&lt;'1-Configuracion'!$P$874,'1-Estadisticas'!AA27,NA())</f>
        <v>#N/A</v>
      </c>
      <c r="BP27" s="6" t="e">
        <f ca="1">IF(BP$1&lt;'1-Configuracion'!$P$874,'1-Estadisticas'!AB27,NA())</f>
        <v>#N/A</v>
      </c>
      <c r="BQ27" s="6" t="e">
        <f ca="1">IF(BQ$1&lt;'1-Configuracion'!$P$874,'1-Estadisticas'!AC27,NA())</f>
        <v>#N/A</v>
      </c>
      <c r="BR27" s="6" t="e">
        <f ca="1">IF(BR$1&lt;'1-Configuracion'!$P$874,'1-Estadisticas'!AD27,NA())</f>
        <v>#N/A</v>
      </c>
      <c r="BS27" s="6" t="e">
        <f ca="1">IF(BS$1&lt;'1-Configuracion'!$P$874,'1-Estadisticas'!AE27,NA())</f>
        <v>#N/A</v>
      </c>
      <c r="BT27" s="6" t="e">
        <f ca="1">IF(BT$1&lt;'1-Configuracion'!$P$874,'1-Estadisticas'!AF27,NA())</f>
        <v>#N/A</v>
      </c>
      <c r="BU27" s="6" t="e">
        <f ca="1">IF(BU$1&lt;'1-Configuracion'!$P$874,'1-Estadisticas'!AG27,NA())</f>
        <v>#N/A</v>
      </c>
      <c r="BV27" s="6" t="e">
        <f ca="1">IF(BV$1&lt;'1-Configuracion'!$P$874,'1-Estadisticas'!AH27,NA())</f>
        <v>#N/A</v>
      </c>
      <c r="BW27" s="6" t="e">
        <f ca="1">IF(BW$1&lt;'1-Configuracion'!$P$874,'1-Estadisticas'!AI27,NA())</f>
        <v>#N/A</v>
      </c>
      <c r="BX27" s="6" t="e">
        <f ca="1">IF(BX$1&lt;'1-Configuracion'!$P$874,'1-Estadisticas'!AJ27,NA())</f>
        <v>#N/A</v>
      </c>
      <c r="BY27" s="6" t="e">
        <f ca="1">IF(BY$1&lt;'1-Configuracion'!$P$874,'1-Estadisticas'!AK27,NA())</f>
        <v>#N/A</v>
      </c>
      <c r="BZ27" s="6" t="e">
        <f ca="1">IF(BZ$1&lt;'1-Configuracion'!$P$874,'1-Estadisticas'!AL27,NA())</f>
        <v>#N/A</v>
      </c>
      <c r="CA27" s="8" t="e">
        <f ca="1">IF(CA$1&lt;'1-Configuracion'!$P$874,'1-Estadisticas'!AM27,NA())</f>
        <v>#N/A</v>
      </c>
    </row>
    <row r="28" spans="1:79" x14ac:dyDescent="0.25">
      <c r="A28" s="81" t="s">
        <v>85</v>
      </c>
      <c r="B28" s="7">
        <f t="shared" ca="1" si="55"/>
        <v>0</v>
      </c>
      <c r="C28" s="6">
        <f t="shared" ca="1" si="55"/>
        <v>0</v>
      </c>
      <c r="D28" s="6">
        <f t="shared" ca="1" si="55"/>
        <v>0</v>
      </c>
      <c r="E28" s="6">
        <f t="shared" ca="1" si="55"/>
        <v>0</v>
      </c>
      <c r="F28" s="6">
        <f t="shared" ca="1" si="55"/>
        <v>0</v>
      </c>
      <c r="G28" s="6">
        <f t="shared" ca="1" si="55"/>
        <v>0</v>
      </c>
      <c r="H28" s="6">
        <f t="shared" ca="1" si="55"/>
        <v>0</v>
      </c>
      <c r="I28" s="6">
        <f t="shared" ca="1" si="55"/>
        <v>0</v>
      </c>
      <c r="J28" s="6">
        <f t="shared" ca="1" si="55"/>
        <v>0</v>
      </c>
      <c r="K28" s="6">
        <f t="shared" ca="1" si="55"/>
        <v>0</v>
      </c>
      <c r="L28" s="6">
        <f t="shared" ca="1" si="55"/>
        <v>0</v>
      </c>
      <c r="M28" s="6">
        <f t="shared" ca="1" si="55"/>
        <v>0</v>
      </c>
      <c r="N28" s="6">
        <f t="shared" ca="1" si="55"/>
        <v>0</v>
      </c>
      <c r="O28" s="6">
        <f t="shared" ca="1" si="55"/>
        <v>0</v>
      </c>
      <c r="P28" s="6">
        <f t="shared" ca="1" si="55"/>
        <v>0</v>
      </c>
      <c r="Q28" s="6">
        <f t="shared" ca="1" si="55"/>
        <v>0</v>
      </c>
      <c r="R28" s="6">
        <f t="shared" ca="1" si="56"/>
        <v>0</v>
      </c>
      <c r="S28" s="6">
        <f t="shared" ca="1" si="56"/>
        <v>0</v>
      </c>
      <c r="T28" s="8">
        <f t="shared" ca="1" si="56"/>
        <v>0</v>
      </c>
      <c r="U28" s="113">
        <f t="shared" ca="1" si="56"/>
        <v>0</v>
      </c>
      <c r="V28" s="6">
        <f t="shared" ca="1" si="56"/>
        <v>0</v>
      </c>
      <c r="W28" s="6">
        <f t="shared" ca="1" si="56"/>
        <v>0</v>
      </c>
      <c r="X28" s="6">
        <f t="shared" ca="1" si="56"/>
        <v>0</v>
      </c>
      <c r="Y28" s="6">
        <f t="shared" ca="1" si="56"/>
        <v>0</v>
      </c>
      <c r="Z28" s="6">
        <f t="shared" ca="1" si="56"/>
        <v>0</v>
      </c>
      <c r="AA28" s="6">
        <f t="shared" ca="1" si="56"/>
        <v>0</v>
      </c>
      <c r="AB28" s="6">
        <f t="shared" ca="1" si="56"/>
        <v>0</v>
      </c>
      <c r="AC28" s="6">
        <f t="shared" ca="1" si="56"/>
        <v>0</v>
      </c>
      <c r="AD28" s="6">
        <f t="shared" ca="1" si="56"/>
        <v>0</v>
      </c>
      <c r="AE28" s="6">
        <f t="shared" ca="1" si="56"/>
        <v>0</v>
      </c>
      <c r="AF28" s="6">
        <f t="shared" ca="1" si="56"/>
        <v>0</v>
      </c>
      <c r="AG28" s="6">
        <f t="shared" ca="1" si="56"/>
        <v>0</v>
      </c>
      <c r="AH28" s="6">
        <f t="shared" ca="1" si="57"/>
        <v>0</v>
      </c>
      <c r="AI28" s="6">
        <f t="shared" ca="1" si="57"/>
        <v>0</v>
      </c>
      <c r="AJ28" s="6">
        <f t="shared" ca="1" si="57"/>
        <v>0</v>
      </c>
      <c r="AK28" s="6">
        <f t="shared" ca="1" si="57"/>
        <v>0</v>
      </c>
      <c r="AL28" s="6">
        <f t="shared" ca="1" si="57"/>
        <v>0</v>
      </c>
      <c r="AM28" s="8">
        <f t="shared" ca="1" si="57"/>
        <v>0</v>
      </c>
      <c r="AO28" s="81" t="str">
        <f t="shared" si="54"/>
        <v>Deportivo de la Coruña</v>
      </c>
      <c r="AP28" s="7" t="e">
        <f ca="1">IF(AP$1&lt;'1-Configuracion'!$P$874,'1-Estadisticas'!B28,NA())</f>
        <v>#N/A</v>
      </c>
      <c r="AQ28" s="6" t="e">
        <f ca="1">IF(AQ$1&lt;'1-Configuracion'!$P$874,'1-Estadisticas'!C28,NA())</f>
        <v>#N/A</v>
      </c>
      <c r="AR28" s="6" t="e">
        <f ca="1">IF(AR$1&lt;'1-Configuracion'!$P$874,'1-Estadisticas'!D28,NA())</f>
        <v>#N/A</v>
      </c>
      <c r="AS28" s="6" t="e">
        <f ca="1">IF(AS$1&lt;'1-Configuracion'!$P$874,'1-Estadisticas'!E28,NA())</f>
        <v>#N/A</v>
      </c>
      <c r="AT28" s="6" t="e">
        <f ca="1">IF(AT$1&lt;'1-Configuracion'!$P$874,'1-Estadisticas'!F28,NA())</f>
        <v>#N/A</v>
      </c>
      <c r="AU28" s="6" t="e">
        <f ca="1">IF(AU$1&lt;'1-Configuracion'!$P$874,'1-Estadisticas'!G28,NA())</f>
        <v>#N/A</v>
      </c>
      <c r="AV28" s="6" t="e">
        <f ca="1">IF(AV$1&lt;'1-Configuracion'!$P$874,'1-Estadisticas'!H28,NA())</f>
        <v>#N/A</v>
      </c>
      <c r="AW28" s="6" t="e">
        <f ca="1">IF(AW$1&lt;'1-Configuracion'!$P$874,'1-Estadisticas'!I28,NA())</f>
        <v>#N/A</v>
      </c>
      <c r="AX28" s="6" t="e">
        <f ca="1">IF(AX$1&lt;'1-Configuracion'!$P$874,'1-Estadisticas'!J28,NA())</f>
        <v>#N/A</v>
      </c>
      <c r="AY28" s="6" t="e">
        <f ca="1">IF(AY$1&lt;'1-Configuracion'!$P$874,'1-Estadisticas'!K28,NA())</f>
        <v>#N/A</v>
      </c>
      <c r="AZ28" s="6" t="e">
        <f ca="1">IF(AZ$1&lt;'1-Configuracion'!$P$874,'1-Estadisticas'!L28,NA())</f>
        <v>#N/A</v>
      </c>
      <c r="BA28" s="6" t="e">
        <f ca="1">IF(BA$1&lt;'1-Configuracion'!$P$874,'1-Estadisticas'!M28,NA())</f>
        <v>#N/A</v>
      </c>
      <c r="BB28" s="6" t="e">
        <f ca="1">IF(BB$1&lt;'1-Configuracion'!$P$874,'1-Estadisticas'!N28,NA())</f>
        <v>#N/A</v>
      </c>
      <c r="BC28" s="6" t="e">
        <f ca="1">IF(BC$1&lt;'1-Configuracion'!$P$874,'1-Estadisticas'!O28,NA())</f>
        <v>#N/A</v>
      </c>
      <c r="BD28" s="6" t="e">
        <f ca="1">IF(BD$1&lt;'1-Configuracion'!$P$874,'1-Estadisticas'!P28,NA())</f>
        <v>#N/A</v>
      </c>
      <c r="BE28" s="6" t="e">
        <f ca="1">IF(BE$1&lt;'1-Configuracion'!$P$874,'1-Estadisticas'!Q28,NA())</f>
        <v>#N/A</v>
      </c>
      <c r="BF28" s="6" t="e">
        <f ca="1">IF(BF$1&lt;'1-Configuracion'!$P$874,'1-Estadisticas'!R28,NA())</f>
        <v>#N/A</v>
      </c>
      <c r="BG28" s="6" t="e">
        <f ca="1">IF(BG$1&lt;'1-Configuracion'!$P$874,'1-Estadisticas'!S28,NA())</f>
        <v>#N/A</v>
      </c>
      <c r="BH28" s="8" t="e">
        <f ca="1">IF(BH$1&lt;'1-Configuracion'!$P$874,'1-Estadisticas'!T28,NA())</f>
        <v>#N/A</v>
      </c>
      <c r="BI28" s="113" t="e">
        <f ca="1">IF(BI$1&lt;'1-Configuracion'!$P$874,'1-Estadisticas'!U28,NA())</f>
        <v>#N/A</v>
      </c>
      <c r="BJ28" s="6" t="e">
        <f ca="1">IF(BJ$1&lt;'1-Configuracion'!$P$874,'1-Estadisticas'!V28,NA())</f>
        <v>#N/A</v>
      </c>
      <c r="BK28" s="6" t="e">
        <f ca="1">IF(BK$1&lt;'1-Configuracion'!$P$874,'1-Estadisticas'!W28,NA())</f>
        <v>#N/A</v>
      </c>
      <c r="BL28" s="6" t="e">
        <f ca="1">IF(BL$1&lt;'1-Configuracion'!$P$874,'1-Estadisticas'!X28,NA())</f>
        <v>#N/A</v>
      </c>
      <c r="BM28" s="6" t="e">
        <f ca="1">IF(BM$1&lt;'1-Configuracion'!$P$874,'1-Estadisticas'!Y28,NA())</f>
        <v>#N/A</v>
      </c>
      <c r="BN28" s="6" t="e">
        <f ca="1">IF(BN$1&lt;'1-Configuracion'!$P$874,'1-Estadisticas'!Z28,NA())</f>
        <v>#N/A</v>
      </c>
      <c r="BO28" s="6" t="e">
        <f ca="1">IF(BO$1&lt;'1-Configuracion'!$P$874,'1-Estadisticas'!AA28,NA())</f>
        <v>#N/A</v>
      </c>
      <c r="BP28" s="6" t="e">
        <f ca="1">IF(BP$1&lt;'1-Configuracion'!$P$874,'1-Estadisticas'!AB28,NA())</f>
        <v>#N/A</v>
      </c>
      <c r="BQ28" s="6" t="e">
        <f ca="1">IF(BQ$1&lt;'1-Configuracion'!$P$874,'1-Estadisticas'!AC28,NA())</f>
        <v>#N/A</v>
      </c>
      <c r="BR28" s="6" t="e">
        <f ca="1">IF(BR$1&lt;'1-Configuracion'!$P$874,'1-Estadisticas'!AD28,NA())</f>
        <v>#N/A</v>
      </c>
      <c r="BS28" s="6" t="e">
        <f ca="1">IF(BS$1&lt;'1-Configuracion'!$P$874,'1-Estadisticas'!AE28,NA())</f>
        <v>#N/A</v>
      </c>
      <c r="BT28" s="6" t="e">
        <f ca="1">IF(BT$1&lt;'1-Configuracion'!$P$874,'1-Estadisticas'!AF28,NA())</f>
        <v>#N/A</v>
      </c>
      <c r="BU28" s="6" t="e">
        <f ca="1">IF(BU$1&lt;'1-Configuracion'!$P$874,'1-Estadisticas'!AG28,NA())</f>
        <v>#N/A</v>
      </c>
      <c r="BV28" s="6" t="e">
        <f ca="1">IF(BV$1&lt;'1-Configuracion'!$P$874,'1-Estadisticas'!AH28,NA())</f>
        <v>#N/A</v>
      </c>
      <c r="BW28" s="6" t="e">
        <f ca="1">IF(BW$1&lt;'1-Configuracion'!$P$874,'1-Estadisticas'!AI28,NA())</f>
        <v>#N/A</v>
      </c>
      <c r="BX28" s="6" t="e">
        <f ca="1">IF(BX$1&lt;'1-Configuracion'!$P$874,'1-Estadisticas'!AJ28,NA())</f>
        <v>#N/A</v>
      </c>
      <c r="BY28" s="6" t="e">
        <f ca="1">IF(BY$1&lt;'1-Configuracion'!$P$874,'1-Estadisticas'!AK28,NA())</f>
        <v>#N/A</v>
      </c>
      <c r="BZ28" s="6" t="e">
        <f ca="1">IF(BZ$1&lt;'1-Configuracion'!$P$874,'1-Estadisticas'!AL28,NA())</f>
        <v>#N/A</v>
      </c>
      <c r="CA28" s="8" t="e">
        <f ca="1">IF(CA$1&lt;'1-Configuracion'!$P$874,'1-Estadisticas'!AM28,NA())</f>
        <v>#N/A</v>
      </c>
    </row>
    <row r="29" spans="1:79" x14ac:dyDescent="0.25">
      <c r="A29" s="81" t="s">
        <v>28</v>
      </c>
      <c r="B29" s="7">
        <f t="shared" ca="1" si="55"/>
        <v>0</v>
      </c>
      <c r="C29" s="6">
        <f t="shared" ca="1" si="55"/>
        <v>0</v>
      </c>
      <c r="D29" s="6">
        <f t="shared" ca="1" si="55"/>
        <v>0</v>
      </c>
      <c r="E29" s="6">
        <f t="shared" ca="1" si="55"/>
        <v>0</v>
      </c>
      <c r="F29" s="6">
        <f t="shared" ca="1" si="55"/>
        <v>0</v>
      </c>
      <c r="G29" s="6">
        <f t="shared" ca="1" si="55"/>
        <v>0</v>
      </c>
      <c r="H29" s="6">
        <f t="shared" ca="1" si="55"/>
        <v>0</v>
      </c>
      <c r="I29" s="6">
        <f t="shared" ca="1" si="55"/>
        <v>0</v>
      </c>
      <c r="J29" s="6">
        <f t="shared" ca="1" si="55"/>
        <v>0</v>
      </c>
      <c r="K29" s="6">
        <f t="shared" ca="1" si="55"/>
        <v>0</v>
      </c>
      <c r="L29" s="6">
        <f t="shared" ca="1" si="55"/>
        <v>0</v>
      </c>
      <c r="M29" s="6">
        <f t="shared" ca="1" si="55"/>
        <v>0</v>
      </c>
      <c r="N29" s="6">
        <f t="shared" ca="1" si="55"/>
        <v>0</v>
      </c>
      <c r="O29" s="6">
        <f t="shared" ca="1" si="55"/>
        <v>0</v>
      </c>
      <c r="P29" s="6">
        <f t="shared" ca="1" si="55"/>
        <v>0</v>
      </c>
      <c r="Q29" s="6">
        <f t="shared" ca="1" si="55"/>
        <v>0</v>
      </c>
      <c r="R29" s="6">
        <f t="shared" ca="1" si="56"/>
        <v>0</v>
      </c>
      <c r="S29" s="6">
        <f t="shared" ca="1" si="56"/>
        <v>0</v>
      </c>
      <c r="T29" s="8">
        <f t="shared" ca="1" si="56"/>
        <v>0</v>
      </c>
      <c r="U29" s="113">
        <f t="shared" ca="1" si="56"/>
        <v>0</v>
      </c>
      <c r="V29" s="6">
        <f t="shared" ca="1" si="56"/>
        <v>0</v>
      </c>
      <c r="W29" s="6">
        <f t="shared" ca="1" si="56"/>
        <v>0</v>
      </c>
      <c r="X29" s="6">
        <f t="shared" ca="1" si="56"/>
        <v>0</v>
      </c>
      <c r="Y29" s="6">
        <f t="shared" ca="1" si="56"/>
        <v>0</v>
      </c>
      <c r="Z29" s="6">
        <f t="shared" ca="1" si="56"/>
        <v>0</v>
      </c>
      <c r="AA29" s="6">
        <f t="shared" ca="1" si="56"/>
        <v>0</v>
      </c>
      <c r="AB29" s="6">
        <f t="shared" ca="1" si="56"/>
        <v>0</v>
      </c>
      <c r="AC29" s="6">
        <f t="shared" ca="1" si="56"/>
        <v>0</v>
      </c>
      <c r="AD29" s="6">
        <f t="shared" ca="1" si="56"/>
        <v>0</v>
      </c>
      <c r="AE29" s="6">
        <f t="shared" ca="1" si="56"/>
        <v>0</v>
      </c>
      <c r="AF29" s="6">
        <f t="shared" ca="1" si="56"/>
        <v>0</v>
      </c>
      <c r="AG29" s="6">
        <f t="shared" ca="1" si="56"/>
        <v>0</v>
      </c>
      <c r="AH29" s="6">
        <f t="shared" ca="1" si="57"/>
        <v>0</v>
      </c>
      <c r="AI29" s="6">
        <f t="shared" ca="1" si="57"/>
        <v>0</v>
      </c>
      <c r="AJ29" s="6">
        <f t="shared" ca="1" si="57"/>
        <v>0</v>
      </c>
      <c r="AK29" s="6">
        <f t="shared" ca="1" si="57"/>
        <v>0</v>
      </c>
      <c r="AL29" s="6">
        <f t="shared" ca="1" si="57"/>
        <v>0</v>
      </c>
      <c r="AM29" s="8">
        <f t="shared" ca="1" si="57"/>
        <v>0</v>
      </c>
      <c r="AO29" s="81" t="str">
        <f t="shared" si="54"/>
        <v>F.C. Barcelona</v>
      </c>
      <c r="AP29" s="7" t="e">
        <f ca="1">IF(AP$1&lt;'1-Configuracion'!$P$874,'1-Estadisticas'!B29,NA())</f>
        <v>#N/A</v>
      </c>
      <c r="AQ29" s="6" t="e">
        <f ca="1">IF(AQ$1&lt;'1-Configuracion'!$P$874,'1-Estadisticas'!C29,NA())</f>
        <v>#N/A</v>
      </c>
      <c r="AR29" s="6" t="e">
        <f ca="1">IF(AR$1&lt;'1-Configuracion'!$P$874,'1-Estadisticas'!D29,NA())</f>
        <v>#N/A</v>
      </c>
      <c r="AS29" s="6" t="e">
        <f ca="1">IF(AS$1&lt;'1-Configuracion'!$P$874,'1-Estadisticas'!E29,NA())</f>
        <v>#N/A</v>
      </c>
      <c r="AT29" s="6" t="e">
        <f ca="1">IF(AT$1&lt;'1-Configuracion'!$P$874,'1-Estadisticas'!F29,NA())</f>
        <v>#N/A</v>
      </c>
      <c r="AU29" s="6" t="e">
        <f ca="1">IF(AU$1&lt;'1-Configuracion'!$P$874,'1-Estadisticas'!G29,NA())</f>
        <v>#N/A</v>
      </c>
      <c r="AV29" s="6" t="e">
        <f ca="1">IF(AV$1&lt;'1-Configuracion'!$P$874,'1-Estadisticas'!H29,NA())</f>
        <v>#N/A</v>
      </c>
      <c r="AW29" s="6" t="e">
        <f ca="1">IF(AW$1&lt;'1-Configuracion'!$P$874,'1-Estadisticas'!I29,NA())</f>
        <v>#N/A</v>
      </c>
      <c r="AX29" s="6" t="e">
        <f ca="1">IF(AX$1&lt;'1-Configuracion'!$P$874,'1-Estadisticas'!J29,NA())</f>
        <v>#N/A</v>
      </c>
      <c r="AY29" s="6" t="e">
        <f ca="1">IF(AY$1&lt;'1-Configuracion'!$P$874,'1-Estadisticas'!K29,NA())</f>
        <v>#N/A</v>
      </c>
      <c r="AZ29" s="6" t="e">
        <f ca="1">IF(AZ$1&lt;'1-Configuracion'!$P$874,'1-Estadisticas'!L29,NA())</f>
        <v>#N/A</v>
      </c>
      <c r="BA29" s="6" t="e">
        <f ca="1">IF(BA$1&lt;'1-Configuracion'!$P$874,'1-Estadisticas'!M29,NA())</f>
        <v>#N/A</v>
      </c>
      <c r="BB29" s="6" t="e">
        <f ca="1">IF(BB$1&lt;'1-Configuracion'!$P$874,'1-Estadisticas'!N29,NA())</f>
        <v>#N/A</v>
      </c>
      <c r="BC29" s="6" t="e">
        <f ca="1">IF(BC$1&lt;'1-Configuracion'!$P$874,'1-Estadisticas'!O29,NA())</f>
        <v>#N/A</v>
      </c>
      <c r="BD29" s="6" t="e">
        <f ca="1">IF(BD$1&lt;'1-Configuracion'!$P$874,'1-Estadisticas'!P29,NA())</f>
        <v>#N/A</v>
      </c>
      <c r="BE29" s="6" t="e">
        <f ca="1">IF(BE$1&lt;'1-Configuracion'!$P$874,'1-Estadisticas'!Q29,NA())</f>
        <v>#N/A</v>
      </c>
      <c r="BF29" s="6" t="e">
        <f ca="1">IF(BF$1&lt;'1-Configuracion'!$P$874,'1-Estadisticas'!R29,NA())</f>
        <v>#N/A</v>
      </c>
      <c r="BG29" s="6" t="e">
        <f ca="1">IF(BG$1&lt;'1-Configuracion'!$P$874,'1-Estadisticas'!S29,NA())</f>
        <v>#N/A</v>
      </c>
      <c r="BH29" s="8" t="e">
        <f ca="1">IF(BH$1&lt;'1-Configuracion'!$P$874,'1-Estadisticas'!T29,NA())</f>
        <v>#N/A</v>
      </c>
      <c r="BI29" s="113" t="e">
        <f ca="1">IF(BI$1&lt;'1-Configuracion'!$P$874,'1-Estadisticas'!U29,NA())</f>
        <v>#N/A</v>
      </c>
      <c r="BJ29" s="6" t="e">
        <f ca="1">IF(BJ$1&lt;'1-Configuracion'!$P$874,'1-Estadisticas'!V29,NA())</f>
        <v>#N/A</v>
      </c>
      <c r="BK29" s="6" t="e">
        <f ca="1">IF(BK$1&lt;'1-Configuracion'!$P$874,'1-Estadisticas'!W29,NA())</f>
        <v>#N/A</v>
      </c>
      <c r="BL29" s="6" t="e">
        <f ca="1">IF(BL$1&lt;'1-Configuracion'!$P$874,'1-Estadisticas'!X29,NA())</f>
        <v>#N/A</v>
      </c>
      <c r="BM29" s="6" t="e">
        <f ca="1">IF(BM$1&lt;'1-Configuracion'!$P$874,'1-Estadisticas'!Y29,NA())</f>
        <v>#N/A</v>
      </c>
      <c r="BN29" s="6" t="e">
        <f ca="1">IF(BN$1&lt;'1-Configuracion'!$P$874,'1-Estadisticas'!Z29,NA())</f>
        <v>#N/A</v>
      </c>
      <c r="BO29" s="6" t="e">
        <f ca="1">IF(BO$1&lt;'1-Configuracion'!$P$874,'1-Estadisticas'!AA29,NA())</f>
        <v>#N/A</v>
      </c>
      <c r="BP29" s="6" t="e">
        <f ca="1">IF(BP$1&lt;'1-Configuracion'!$P$874,'1-Estadisticas'!AB29,NA())</f>
        <v>#N/A</v>
      </c>
      <c r="BQ29" s="6" t="e">
        <f ca="1">IF(BQ$1&lt;'1-Configuracion'!$P$874,'1-Estadisticas'!AC29,NA())</f>
        <v>#N/A</v>
      </c>
      <c r="BR29" s="6" t="e">
        <f ca="1">IF(BR$1&lt;'1-Configuracion'!$P$874,'1-Estadisticas'!AD29,NA())</f>
        <v>#N/A</v>
      </c>
      <c r="BS29" s="6" t="e">
        <f ca="1">IF(BS$1&lt;'1-Configuracion'!$P$874,'1-Estadisticas'!AE29,NA())</f>
        <v>#N/A</v>
      </c>
      <c r="BT29" s="6" t="e">
        <f ca="1">IF(BT$1&lt;'1-Configuracion'!$P$874,'1-Estadisticas'!AF29,NA())</f>
        <v>#N/A</v>
      </c>
      <c r="BU29" s="6" t="e">
        <f ca="1">IF(BU$1&lt;'1-Configuracion'!$P$874,'1-Estadisticas'!AG29,NA())</f>
        <v>#N/A</v>
      </c>
      <c r="BV29" s="6" t="e">
        <f ca="1">IF(BV$1&lt;'1-Configuracion'!$P$874,'1-Estadisticas'!AH29,NA())</f>
        <v>#N/A</v>
      </c>
      <c r="BW29" s="6" t="e">
        <f ca="1">IF(BW$1&lt;'1-Configuracion'!$P$874,'1-Estadisticas'!AI29,NA())</f>
        <v>#N/A</v>
      </c>
      <c r="BX29" s="6" t="e">
        <f ca="1">IF(BX$1&lt;'1-Configuracion'!$P$874,'1-Estadisticas'!AJ29,NA())</f>
        <v>#N/A</v>
      </c>
      <c r="BY29" s="6" t="e">
        <f ca="1">IF(BY$1&lt;'1-Configuracion'!$P$874,'1-Estadisticas'!AK29,NA())</f>
        <v>#N/A</v>
      </c>
      <c r="BZ29" s="6" t="e">
        <f ca="1">IF(BZ$1&lt;'1-Configuracion'!$P$874,'1-Estadisticas'!AL29,NA())</f>
        <v>#N/A</v>
      </c>
      <c r="CA29" s="8" t="e">
        <f ca="1">IF(CA$1&lt;'1-Configuracion'!$P$874,'1-Estadisticas'!AM29,NA())</f>
        <v>#N/A</v>
      </c>
    </row>
    <row r="30" spans="1:79" x14ac:dyDescent="0.25">
      <c r="A30" s="81" t="s">
        <v>54</v>
      </c>
      <c r="B30" s="7">
        <f t="shared" ca="1" si="55"/>
        <v>0</v>
      </c>
      <c r="C30" s="6">
        <f t="shared" ca="1" si="55"/>
        <v>0</v>
      </c>
      <c r="D30" s="6">
        <f t="shared" ca="1" si="55"/>
        <v>0</v>
      </c>
      <c r="E30" s="6">
        <f t="shared" ca="1" si="55"/>
        <v>0</v>
      </c>
      <c r="F30" s="6">
        <f t="shared" ca="1" si="55"/>
        <v>0</v>
      </c>
      <c r="G30" s="6">
        <f t="shared" ca="1" si="55"/>
        <v>0</v>
      </c>
      <c r="H30" s="6">
        <f t="shared" ca="1" si="55"/>
        <v>0</v>
      </c>
      <c r="I30" s="6">
        <f t="shared" ca="1" si="55"/>
        <v>0</v>
      </c>
      <c r="J30" s="6">
        <f t="shared" ca="1" si="55"/>
        <v>0</v>
      </c>
      <c r="K30" s="6">
        <f t="shared" ca="1" si="55"/>
        <v>0</v>
      </c>
      <c r="L30" s="6">
        <f t="shared" ca="1" si="55"/>
        <v>0</v>
      </c>
      <c r="M30" s="6">
        <f t="shared" ca="1" si="55"/>
        <v>0</v>
      </c>
      <c r="N30" s="6">
        <f t="shared" ca="1" si="55"/>
        <v>0</v>
      </c>
      <c r="O30" s="6">
        <f t="shared" ca="1" si="55"/>
        <v>0</v>
      </c>
      <c r="P30" s="6">
        <f t="shared" ca="1" si="55"/>
        <v>0</v>
      </c>
      <c r="Q30" s="6">
        <f t="shared" ca="1" si="55"/>
        <v>0</v>
      </c>
      <c r="R30" s="6">
        <f t="shared" ca="1" si="56"/>
        <v>0</v>
      </c>
      <c r="S30" s="6">
        <f t="shared" ca="1" si="56"/>
        <v>0</v>
      </c>
      <c r="T30" s="8">
        <f t="shared" ca="1" si="56"/>
        <v>0</v>
      </c>
      <c r="U30" s="113">
        <f t="shared" ca="1" si="56"/>
        <v>0</v>
      </c>
      <c r="V30" s="6">
        <f t="shared" ca="1" si="56"/>
        <v>0</v>
      </c>
      <c r="W30" s="6">
        <f t="shared" ca="1" si="56"/>
        <v>0</v>
      </c>
      <c r="X30" s="6">
        <f t="shared" ca="1" si="56"/>
        <v>0</v>
      </c>
      <c r="Y30" s="6">
        <f t="shared" ca="1" si="56"/>
        <v>0</v>
      </c>
      <c r="Z30" s="6">
        <f t="shared" ca="1" si="56"/>
        <v>0</v>
      </c>
      <c r="AA30" s="6">
        <f t="shared" ca="1" si="56"/>
        <v>0</v>
      </c>
      <c r="AB30" s="6">
        <f t="shared" ca="1" si="56"/>
        <v>0</v>
      </c>
      <c r="AC30" s="6">
        <f t="shared" ca="1" si="56"/>
        <v>0</v>
      </c>
      <c r="AD30" s="6">
        <f t="shared" ca="1" si="56"/>
        <v>0</v>
      </c>
      <c r="AE30" s="6">
        <f t="shared" ca="1" si="56"/>
        <v>0</v>
      </c>
      <c r="AF30" s="6">
        <f t="shared" ca="1" si="56"/>
        <v>0</v>
      </c>
      <c r="AG30" s="6">
        <f t="shared" ca="1" si="56"/>
        <v>0</v>
      </c>
      <c r="AH30" s="6">
        <f t="shared" ca="1" si="57"/>
        <v>0</v>
      </c>
      <c r="AI30" s="6">
        <f t="shared" ca="1" si="57"/>
        <v>0</v>
      </c>
      <c r="AJ30" s="6">
        <f t="shared" ca="1" si="57"/>
        <v>0</v>
      </c>
      <c r="AK30" s="6">
        <f t="shared" ca="1" si="57"/>
        <v>0</v>
      </c>
      <c r="AL30" s="6">
        <f t="shared" ca="1" si="57"/>
        <v>0</v>
      </c>
      <c r="AM30" s="8">
        <f t="shared" ca="1" si="57"/>
        <v>0</v>
      </c>
      <c r="AO30" s="81" t="str">
        <f t="shared" si="54"/>
        <v>Getafe C.F.</v>
      </c>
      <c r="AP30" s="7" t="e">
        <f ca="1">IF(AP$1&lt;'1-Configuracion'!$P$874,'1-Estadisticas'!B30,NA())</f>
        <v>#N/A</v>
      </c>
      <c r="AQ30" s="6" t="e">
        <f ca="1">IF(AQ$1&lt;'1-Configuracion'!$P$874,'1-Estadisticas'!C30,NA())</f>
        <v>#N/A</v>
      </c>
      <c r="AR30" s="6" t="e">
        <f ca="1">IF(AR$1&lt;'1-Configuracion'!$P$874,'1-Estadisticas'!D30,NA())</f>
        <v>#N/A</v>
      </c>
      <c r="AS30" s="6" t="e">
        <f ca="1">IF(AS$1&lt;'1-Configuracion'!$P$874,'1-Estadisticas'!E30,NA())</f>
        <v>#N/A</v>
      </c>
      <c r="AT30" s="6" t="e">
        <f ca="1">IF(AT$1&lt;'1-Configuracion'!$P$874,'1-Estadisticas'!F30,NA())</f>
        <v>#N/A</v>
      </c>
      <c r="AU30" s="6" t="e">
        <f ca="1">IF(AU$1&lt;'1-Configuracion'!$P$874,'1-Estadisticas'!G30,NA())</f>
        <v>#N/A</v>
      </c>
      <c r="AV30" s="6" t="e">
        <f ca="1">IF(AV$1&lt;'1-Configuracion'!$P$874,'1-Estadisticas'!H30,NA())</f>
        <v>#N/A</v>
      </c>
      <c r="AW30" s="6" t="e">
        <f ca="1">IF(AW$1&lt;'1-Configuracion'!$P$874,'1-Estadisticas'!I30,NA())</f>
        <v>#N/A</v>
      </c>
      <c r="AX30" s="6" t="e">
        <f ca="1">IF(AX$1&lt;'1-Configuracion'!$P$874,'1-Estadisticas'!J30,NA())</f>
        <v>#N/A</v>
      </c>
      <c r="AY30" s="6" t="e">
        <f ca="1">IF(AY$1&lt;'1-Configuracion'!$P$874,'1-Estadisticas'!K30,NA())</f>
        <v>#N/A</v>
      </c>
      <c r="AZ30" s="6" t="e">
        <f ca="1">IF(AZ$1&lt;'1-Configuracion'!$P$874,'1-Estadisticas'!L30,NA())</f>
        <v>#N/A</v>
      </c>
      <c r="BA30" s="6" t="e">
        <f ca="1">IF(BA$1&lt;'1-Configuracion'!$P$874,'1-Estadisticas'!M30,NA())</f>
        <v>#N/A</v>
      </c>
      <c r="BB30" s="6" t="e">
        <f ca="1">IF(BB$1&lt;'1-Configuracion'!$P$874,'1-Estadisticas'!N30,NA())</f>
        <v>#N/A</v>
      </c>
      <c r="BC30" s="6" t="e">
        <f ca="1">IF(BC$1&lt;'1-Configuracion'!$P$874,'1-Estadisticas'!O30,NA())</f>
        <v>#N/A</v>
      </c>
      <c r="BD30" s="6" t="e">
        <f ca="1">IF(BD$1&lt;'1-Configuracion'!$P$874,'1-Estadisticas'!P30,NA())</f>
        <v>#N/A</v>
      </c>
      <c r="BE30" s="6" t="e">
        <f ca="1">IF(BE$1&lt;'1-Configuracion'!$P$874,'1-Estadisticas'!Q30,NA())</f>
        <v>#N/A</v>
      </c>
      <c r="BF30" s="6" t="e">
        <f ca="1">IF(BF$1&lt;'1-Configuracion'!$P$874,'1-Estadisticas'!R30,NA())</f>
        <v>#N/A</v>
      </c>
      <c r="BG30" s="6" t="e">
        <f ca="1">IF(BG$1&lt;'1-Configuracion'!$P$874,'1-Estadisticas'!S30,NA())</f>
        <v>#N/A</v>
      </c>
      <c r="BH30" s="8" t="e">
        <f ca="1">IF(BH$1&lt;'1-Configuracion'!$P$874,'1-Estadisticas'!T30,NA())</f>
        <v>#N/A</v>
      </c>
      <c r="BI30" s="113" t="e">
        <f ca="1">IF(BI$1&lt;'1-Configuracion'!$P$874,'1-Estadisticas'!U30,NA())</f>
        <v>#N/A</v>
      </c>
      <c r="BJ30" s="6" t="e">
        <f ca="1">IF(BJ$1&lt;'1-Configuracion'!$P$874,'1-Estadisticas'!V30,NA())</f>
        <v>#N/A</v>
      </c>
      <c r="BK30" s="6" t="e">
        <f ca="1">IF(BK$1&lt;'1-Configuracion'!$P$874,'1-Estadisticas'!W30,NA())</f>
        <v>#N/A</v>
      </c>
      <c r="BL30" s="6" t="e">
        <f ca="1">IF(BL$1&lt;'1-Configuracion'!$P$874,'1-Estadisticas'!X30,NA())</f>
        <v>#N/A</v>
      </c>
      <c r="BM30" s="6" t="e">
        <f ca="1">IF(BM$1&lt;'1-Configuracion'!$P$874,'1-Estadisticas'!Y30,NA())</f>
        <v>#N/A</v>
      </c>
      <c r="BN30" s="6" t="e">
        <f ca="1">IF(BN$1&lt;'1-Configuracion'!$P$874,'1-Estadisticas'!Z30,NA())</f>
        <v>#N/A</v>
      </c>
      <c r="BO30" s="6" t="e">
        <f ca="1">IF(BO$1&lt;'1-Configuracion'!$P$874,'1-Estadisticas'!AA30,NA())</f>
        <v>#N/A</v>
      </c>
      <c r="BP30" s="6" t="e">
        <f ca="1">IF(BP$1&lt;'1-Configuracion'!$P$874,'1-Estadisticas'!AB30,NA())</f>
        <v>#N/A</v>
      </c>
      <c r="BQ30" s="6" t="e">
        <f ca="1">IF(BQ$1&lt;'1-Configuracion'!$P$874,'1-Estadisticas'!AC30,NA())</f>
        <v>#N/A</v>
      </c>
      <c r="BR30" s="6" t="e">
        <f ca="1">IF(BR$1&lt;'1-Configuracion'!$P$874,'1-Estadisticas'!AD30,NA())</f>
        <v>#N/A</v>
      </c>
      <c r="BS30" s="6" t="e">
        <f ca="1">IF(BS$1&lt;'1-Configuracion'!$P$874,'1-Estadisticas'!AE30,NA())</f>
        <v>#N/A</v>
      </c>
      <c r="BT30" s="6" t="e">
        <f ca="1">IF(BT$1&lt;'1-Configuracion'!$P$874,'1-Estadisticas'!AF30,NA())</f>
        <v>#N/A</v>
      </c>
      <c r="BU30" s="6" t="e">
        <f ca="1">IF(BU$1&lt;'1-Configuracion'!$P$874,'1-Estadisticas'!AG30,NA())</f>
        <v>#N/A</v>
      </c>
      <c r="BV30" s="6" t="e">
        <f ca="1">IF(BV$1&lt;'1-Configuracion'!$P$874,'1-Estadisticas'!AH30,NA())</f>
        <v>#N/A</v>
      </c>
      <c r="BW30" s="6" t="e">
        <f ca="1">IF(BW$1&lt;'1-Configuracion'!$P$874,'1-Estadisticas'!AI30,NA())</f>
        <v>#N/A</v>
      </c>
      <c r="BX30" s="6" t="e">
        <f ca="1">IF(BX$1&lt;'1-Configuracion'!$P$874,'1-Estadisticas'!AJ30,NA())</f>
        <v>#N/A</v>
      </c>
      <c r="BY30" s="6" t="e">
        <f ca="1">IF(BY$1&lt;'1-Configuracion'!$P$874,'1-Estadisticas'!AK30,NA())</f>
        <v>#N/A</v>
      </c>
      <c r="BZ30" s="6" t="e">
        <f ca="1">IF(BZ$1&lt;'1-Configuracion'!$P$874,'1-Estadisticas'!AL30,NA())</f>
        <v>#N/A</v>
      </c>
      <c r="CA30" s="8" t="e">
        <f ca="1">IF(CA$1&lt;'1-Configuracion'!$P$874,'1-Estadisticas'!AM30,NA())</f>
        <v>#N/A</v>
      </c>
    </row>
    <row r="31" spans="1:79" x14ac:dyDescent="0.25">
      <c r="A31" s="81" t="s">
        <v>93</v>
      </c>
      <c r="B31" s="7">
        <f t="shared" ca="1" si="55"/>
        <v>0</v>
      </c>
      <c r="C31" s="6">
        <f t="shared" ca="1" si="55"/>
        <v>0</v>
      </c>
      <c r="D31" s="6">
        <f t="shared" ca="1" si="55"/>
        <v>0</v>
      </c>
      <c r="E31" s="6">
        <f t="shared" ca="1" si="55"/>
        <v>0</v>
      </c>
      <c r="F31" s="6">
        <f t="shared" ca="1" si="55"/>
        <v>0</v>
      </c>
      <c r="G31" s="6">
        <f t="shared" ca="1" si="55"/>
        <v>0</v>
      </c>
      <c r="H31" s="6">
        <f t="shared" ca="1" si="55"/>
        <v>0</v>
      </c>
      <c r="I31" s="6">
        <f t="shared" ca="1" si="55"/>
        <v>0</v>
      </c>
      <c r="J31" s="6">
        <f t="shared" ca="1" si="55"/>
        <v>0</v>
      </c>
      <c r="K31" s="6">
        <f t="shared" ca="1" si="55"/>
        <v>0</v>
      </c>
      <c r="L31" s="6">
        <f t="shared" ca="1" si="55"/>
        <v>0</v>
      </c>
      <c r="M31" s="6">
        <f t="shared" ca="1" si="55"/>
        <v>0</v>
      </c>
      <c r="N31" s="6">
        <f t="shared" ca="1" si="55"/>
        <v>0</v>
      </c>
      <c r="O31" s="6">
        <f t="shared" ca="1" si="55"/>
        <v>0</v>
      </c>
      <c r="P31" s="6">
        <f t="shared" ca="1" si="55"/>
        <v>0</v>
      </c>
      <c r="Q31" s="6">
        <f t="shared" ca="1" si="55"/>
        <v>0</v>
      </c>
      <c r="R31" s="6">
        <f t="shared" ca="1" si="56"/>
        <v>0</v>
      </c>
      <c r="S31" s="6">
        <f t="shared" ca="1" si="56"/>
        <v>0</v>
      </c>
      <c r="T31" s="8">
        <f t="shared" ca="1" si="56"/>
        <v>0</v>
      </c>
      <c r="U31" s="113">
        <f t="shared" ca="1" si="56"/>
        <v>0</v>
      </c>
      <c r="V31" s="6">
        <f t="shared" ca="1" si="56"/>
        <v>0</v>
      </c>
      <c r="W31" s="6">
        <f t="shared" ca="1" si="56"/>
        <v>0</v>
      </c>
      <c r="X31" s="6">
        <f t="shared" ca="1" si="56"/>
        <v>0</v>
      </c>
      <c r="Y31" s="6">
        <f t="shared" ca="1" si="56"/>
        <v>0</v>
      </c>
      <c r="Z31" s="6">
        <f t="shared" ca="1" si="56"/>
        <v>0</v>
      </c>
      <c r="AA31" s="6">
        <f t="shared" ca="1" si="56"/>
        <v>0</v>
      </c>
      <c r="AB31" s="6">
        <f t="shared" ca="1" si="56"/>
        <v>0</v>
      </c>
      <c r="AC31" s="6">
        <f t="shared" ca="1" si="56"/>
        <v>0</v>
      </c>
      <c r="AD31" s="6">
        <f t="shared" ca="1" si="56"/>
        <v>0</v>
      </c>
      <c r="AE31" s="6">
        <f t="shared" ca="1" si="56"/>
        <v>0</v>
      </c>
      <c r="AF31" s="6">
        <f t="shared" ca="1" si="56"/>
        <v>0</v>
      </c>
      <c r="AG31" s="6">
        <f t="shared" ca="1" si="56"/>
        <v>0</v>
      </c>
      <c r="AH31" s="6">
        <f t="shared" ca="1" si="57"/>
        <v>0</v>
      </c>
      <c r="AI31" s="6">
        <f t="shared" ca="1" si="57"/>
        <v>0</v>
      </c>
      <c r="AJ31" s="6">
        <f t="shared" ca="1" si="57"/>
        <v>0</v>
      </c>
      <c r="AK31" s="6">
        <f t="shared" ca="1" si="57"/>
        <v>0</v>
      </c>
      <c r="AL31" s="6">
        <f t="shared" ca="1" si="57"/>
        <v>0</v>
      </c>
      <c r="AM31" s="8">
        <f t="shared" ca="1" si="57"/>
        <v>0</v>
      </c>
      <c r="AO31" s="81" t="str">
        <f t="shared" si="54"/>
        <v>Granada C.F.</v>
      </c>
      <c r="AP31" s="7" t="e">
        <f ca="1">IF(AP$1&lt;'1-Configuracion'!$P$874,'1-Estadisticas'!B31,NA())</f>
        <v>#N/A</v>
      </c>
      <c r="AQ31" s="6" t="e">
        <f ca="1">IF(AQ$1&lt;'1-Configuracion'!$P$874,'1-Estadisticas'!C31,NA())</f>
        <v>#N/A</v>
      </c>
      <c r="AR31" s="6" t="e">
        <f ca="1">IF(AR$1&lt;'1-Configuracion'!$P$874,'1-Estadisticas'!D31,NA())</f>
        <v>#N/A</v>
      </c>
      <c r="AS31" s="6" t="e">
        <f ca="1">IF(AS$1&lt;'1-Configuracion'!$P$874,'1-Estadisticas'!E31,NA())</f>
        <v>#N/A</v>
      </c>
      <c r="AT31" s="6" t="e">
        <f ca="1">IF(AT$1&lt;'1-Configuracion'!$P$874,'1-Estadisticas'!F31,NA())</f>
        <v>#N/A</v>
      </c>
      <c r="AU31" s="6" t="e">
        <f ca="1">IF(AU$1&lt;'1-Configuracion'!$P$874,'1-Estadisticas'!G31,NA())</f>
        <v>#N/A</v>
      </c>
      <c r="AV31" s="6" t="e">
        <f ca="1">IF(AV$1&lt;'1-Configuracion'!$P$874,'1-Estadisticas'!H31,NA())</f>
        <v>#N/A</v>
      </c>
      <c r="AW31" s="6" t="e">
        <f ca="1">IF(AW$1&lt;'1-Configuracion'!$P$874,'1-Estadisticas'!I31,NA())</f>
        <v>#N/A</v>
      </c>
      <c r="AX31" s="6" t="e">
        <f ca="1">IF(AX$1&lt;'1-Configuracion'!$P$874,'1-Estadisticas'!J31,NA())</f>
        <v>#N/A</v>
      </c>
      <c r="AY31" s="6" t="e">
        <f ca="1">IF(AY$1&lt;'1-Configuracion'!$P$874,'1-Estadisticas'!K31,NA())</f>
        <v>#N/A</v>
      </c>
      <c r="AZ31" s="6" t="e">
        <f ca="1">IF(AZ$1&lt;'1-Configuracion'!$P$874,'1-Estadisticas'!L31,NA())</f>
        <v>#N/A</v>
      </c>
      <c r="BA31" s="6" t="e">
        <f ca="1">IF(BA$1&lt;'1-Configuracion'!$P$874,'1-Estadisticas'!M31,NA())</f>
        <v>#N/A</v>
      </c>
      <c r="BB31" s="6" t="e">
        <f ca="1">IF(BB$1&lt;'1-Configuracion'!$P$874,'1-Estadisticas'!N31,NA())</f>
        <v>#N/A</v>
      </c>
      <c r="BC31" s="6" t="e">
        <f ca="1">IF(BC$1&lt;'1-Configuracion'!$P$874,'1-Estadisticas'!O31,NA())</f>
        <v>#N/A</v>
      </c>
      <c r="BD31" s="6" t="e">
        <f ca="1">IF(BD$1&lt;'1-Configuracion'!$P$874,'1-Estadisticas'!P31,NA())</f>
        <v>#N/A</v>
      </c>
      <c r="BE31" s="6" t="e">
        <f ca="1">IF(BE$1&lt;'1-Configuracion'!$P$874,'1-Estadisticas'!Q31,NA())</f>
        <v>#N/A</v>
      </c>
      <c r="BF31" s="6" t="e">
        <f ca="1">IF(BF$1&lt;'1-Configuracion'!$P$874,'1-Estadisticas'!R31,NA())</f>
        <v>#N/A</v>
      </c>
      <c r="BG31" s="6" t="e">
        <f ca="1">IF(BG$1&lt;'1-Configuracion'!$P$874,'1-Estadisticas'!S31,NA())</f>
        <v>#N/A</v>
      </c>
      <c r="BH31" s="8" t="e">
        <f ca="1">IF(BH$1&lt;'1-Configuracion'!$P$874,'1-Estadisticas'!T31,NA())</f>
        <v>#N/A</v>
      </c>
      <c r="BI31" s="113" t="e">
        <f ca="1">IF(BI$1&lt;'1-Configuracion'!$P$874,'1-Estadisticas'!U31,NA())</f>
        <v>#N/A</v>
      </c>
      <c r="BJ31" s="6" t="e">
        <f ca="1">IF(BJ$1&lt;'1-Configuracion'!$P$874,'1-Estadisticas'!V31,NA())</f>
        <v>#N/A</v>
      </c>
      <c r="BK31" s="6" t="e">
        <f ca="1">IF(BK$1&lt;'1-Configuracion'!$P$874,'1-Estadisticas'!W31,NA())</f>
        <v>#N/A</v>
      </c>
      <c r="BL31" s="6" t="e">
        <f ca="1">IF(BL$1&lt;'1-Configuracion'!$P$874,'1-Estadisticas'!X31,NA())</f>
        <v>#N/A</v>
      </c>
      <c r="BM31" s="6" t="e">
        <f ca="1">IF(BM$1&lt;'1-Configuracion'!$P$874,'1-Estadisticas'!Y31,NA())</f>
        <v>#N/A</v>
      </c>
      <c r="BN31" s="6" t="e">
        <f ca="1">IF(BN$1&lt;'1-Configuracion'!$P$874,'1-Estadisticas'!Z31,NA())</f>
        <v>#N/A</v>
      </c>
      <c r="BO31" s="6" t="e">
        <f ca="1">IF(BO$1&lt;'1-Configuracion'!$P$874,'1-Estadisticas'!AA31,NA())</f>
        <v>#N/A</v>
      </c>
      <c r="BP31" s="6" t="e">
        <f ca="1">IF(BP$1&lt;'1-Configuracion'!$P$874,'1-Estadisticas'!AB31,NA())</f>
        <v>#N/A</v>
      </c>
      <c r="BQ31" s="6" t="e">
        <f ca="1">IF(BQ$1&lt;'1-Configuracion'!$P$874,'1-Estadisticas'!AC31,NA())</f>
        <v>#N/A</v>
      </c>
      <c r="BR31" s="6" t="e">
        <f ca="1">IF(BR$1&lt;'1-Configuracion'!$P$874,'1-Estadisticas'!AD31,NA())</f>
        <v>#N/A</v>
      </c>
      <c r="BS31" s="6" t="e">
        <f ca="1">IF(BS$1&lt;'1-Configuracion'!$P$874,'1-Estadisticas'!AE31,NA())</f>
        <v>#N/A</v>
      </c>
      <c r="BT31" s="6" t="e">
        <f ca="1">IF(BT$1&lt;'1-Configuracion'!$P$874,'1-Estadisticas'!AF31,NA())</f>
        <v>#N/A</v>
      </c>
      <c r="BU31" s="6" t="e">
        <f ca="1">IF(BU$1&lt;'1-Configuracion'!$P$874,'1-Estadisticas'!AG31,NA())</f>
        <v>#N/A</v>
      </c>
      <c r="BV31" s="6" t="e">
        <f ca="1">IF(BV$1&lt;'1-Configuracion'!$P$874,'1-Estadisticas'!AH31,NA())</f>
        <v>#N/A</v>
      </c>
      <c r="BW31" s="6" t="e">
        <f ca="1">IF(BW$1&lt;'1-Configuracion'!$P$874,'1-Estadisticas'!AI31,NA())</f>
        <v>#N/A</v>
      </c>
      <c r="BX31" s="6" t="e">
        <f ca="1">IF(BX$1&lt;'1-Configuracion'!$P$874,'1-Estadisticas'!AJ31,NA())</f>
        <v>#N/A</v>
      </c>
      <c r="BY31" s="6" t="e">
        <f ca="1">IF(BY$1&lt;'1-Configuracion'!$P$874,'1-Estadisticas'!AK31,NA())</f>
        <v>#N/A</v>
      </c>
      <c r="BZ31" s="6" t="e">
        <f ca="1">IF(BZ$1&lt;'1-Configuracion'!$P$874,'1-Estadisticas'!AL31,NA())</f>
        <v>#N/A</v>
      </c>
      <c r="CA31" s="8" t="e">
        <f ca="1">IF(CA$1&lt;'1-Configuracion'!$P$874,'1-Estadisticas'!AM31,NA())</f>
        <v>#N/A</v>
      </c>
    </row>
    <row r="32" spans="1:79" x14ac:dyDescent="0.25">
      <c r="A32" s="81" t="s">
        <v>53</v>
      </c>
      <c r="B32" s="7">
        <f t="shared" ca="1" si="55"/>
        <v>0</v>
      </c>
      <c r="C32" s="6">
        <f t="shared" ca="1" si="55"/>
        <v>0</v>
      </c>
      <c r="D32" s="6">
        <f t="shared" ca="1" si="55"/>
        <v>0</v>
      </c>
      <c r="E32" s="6">
        <f t="shared" ca="1" si="55"/>
        <v>0</v>
      </c>
      <c r="F32" s="6">
        <f t="shared" ca="1" si="55"/>
        <v>0</v>
      </c>
      <c r="G32" s="6">
        <f t="shared" ca="1" si="55"/>
        <v>0</v>
      </c>
      <c r="H32" s="6">
        <f t="shared" ca="1" si="55"/>
        <v>0</v>
      </c>
      <c r="I32" s="6">
        <f t="shared" ca="1" si="55"/>
        <v>0</v>
      </c>
      <c r="J32" s="6">
        <f t="shared" ca="1" si="55"/>
        <v>0</v>
      </c>
      <c r="K32" s="6">
        <f t="shared" ca="1" si="55"/>
        <v>0</v>
      </c>
      <c r="L32" s="6">
        <f t="shared" ca="1" si="55"/>
        <v>0</v>
      </c>
      <c r="M32" s="6">
        <f t="shared" ca="1" si="55"/>
        <v>0</v>
      </c>
      <c r="N32" s="6">
        <f t="shared" ca="1" si="55"/>
        <v>0</v>
      </c>
      <c r="O32" s="6">
        <f t="shared" ca="1" si="55"/>
        <v>0</v>
      </c>
      <c r="P32" s="6">
        <f t="shared" ca="1" si="55"/>
        <v>0</v>
      </c>
      <c r="Q32" s="6">
        <f t="shared" ca="1" si="55"/>
        <v>0</v>
      </c>
      <c r="R32" s="6">
        <f t="shared" ca="1" si="56"/>
        <v>0</v>
      </c>
      <c r="S32" s="6">
        <f t="shared" ca="1" si="56"/>
        <v>0</v>
      </c>
      <c r="T32" s="8">
        <f t="shared" ca="1" si="56"/>
        <v>0</v>
      </c>
      <c r="U32" s="113">
        <f t="shared" ca="1" si="56"/>
        <v>0</v>
      </c>
      <c r="V32" s="6">
        <f t="shared" ca="1" si="56"/>
        <v>0</v>
      </c>
      <c r="W32" s="6">
        <f t="shared" ca="1" si="56"/>
        <v>0</v>
      </c>
      <c r="X32" s="6">
        <f t="shared" ca="1" si="56"/>
        <v>0</v>
      </c>
      <c r="Y32" s="6">
        <f t="shared" ca="1" si="56"/>
        <v>0</v>
      </c>
      <c r="Z32" s="6">
        <f t="shared" ca="1" si="56"/>
        <v>0</v>
      </c>
      <c r="AA32" s="6">
        <f t="shared" ca="1" si="56"/>
        <v>0</v>
      </c>
      <c r="AB32" s="6">
        <f t="shared" ca="1" si="56"/>
        <v>0</v>
      </c>
      <c r="AC32" s="6">
        <f t="shared" ca="1" si="56"/>
        <v>0</v>
      </c>
      <c r="AD32" s="6">
        <f t="shared" ca="1" si="56"/>
        <v>0</v>
      </c>
      <c r="AE32" s="6">
        <f t="shared" ca="1" si="56"/>
        <v>0</v>
      </c>
      <c r="AF32" s="6">
        <f t="shared" ca="1" si="56"/>
        <v>0</v>
      </c>
      <c r="AG32" s="6">
        <f t="shared" ca="1" si="56"/>
        <v>0</v>
      </c>
      <c r="AH32" s="6">
        <f t="shared" ca="1" si="57"/>
        <v>0</v>
      </c>
      <c r="AI32" s="6">
        <f t="shared" ca="1" si="57"/>
        <v>0</v>
      </c>
      <c r="AJ32" s="6">
        <f t="shared" ca="1" si="57"/>
        <v>0</v>
      </c>
      <c r="AK32" s="6">
        <f t="shared" ca="1" si="57"/>
        <v>0</v>
      </c>
      <c r="AL32" s="6">
        <f t="shared" ca="1" si="57"/>
        <v>0</v>
      </c>
      <c r="AM32" s="8">
        <f t="shared" ca="1" si="57"/>
        <v>0</v>
      </c>
      <c r="AO32" s="81" t="str">
        <f t="shared" si="54"/>
        <v>Levante U.D.</v>
      </c>
      <c r="AP32" s="7" t="e">
        <f ca="1">IF(AP$1&lt;'1-Configuracion'!$P$874,'1-Estadisticas'!B32,NA())</f>
        <v>#N/A</v>
      </c>
      <c r="AQ32" s="6" t="e">
        <f ca="1">IF(AQ$1&lt;'1-Configuracion'!$P$874,'1-Estadisticas'!C32,NA())</f>
        <v>#N/A</v>
      </c>
      <c r="AR32" s="6" t="e">
        <f ca="1">IF(AR$1&lt;'1-Configuracion'!$P$874,'1-Estadisticas'!D32,NA())</f>
        <v>#N/A</v>
      </c>
      <c r="AS32" s="6" t="e">
        <f ca="1">IF(AS$1&lt;'1-Configuracion'!$P$874,'1-Estadisticas'!E32,NA())</f>
        <v>#N/A</v>
      </c>
      <c r="AT32" s="6" t="e">
        <f ca="1">IF(AT$1&lt;'1-Configuracion'!$P$874,'1-Estadisticas'!F32,NA())</f>
        <v>#N/A</v>
      </c>
      <c r="AU32" s="6" t="e">
        <f ca="1">IF(AU$1&lt;'1-Configuracion'!$P$874,'1-Estadisticas'!G32,NA())</f>
        <v>#N/A</v>
      </c>
      <c r="AV32" s="6" t="e">
        <f ca="1">IF(AV$1&lt;'1-Configuracion'!$P$874,'1-Estadisticas'!H32,NA())</f>
        <v>#N/A</v>
      </c>
      <c r="AW32" s="6" t="e">
        <f ca="1">IF(AW$1&lt;'1-Configuracion'!$P$874,'1-Estadisticas'!I32,NA())</f>
        <v>#N/A</v>
      </c>
      <c r="AX32" s="6" t="e">
        <f ca="1">IF(AX$1&lt;'1-Configuracion'!$P$874,'1-Estadisticas'!J32,NA())</f>
        <v>#N/A</v>
      </c>
      <c r="AY32" s="6" t="e">
        <f ca="1">IF(AY$1&lt;'1-Configuracion'!$P$874,'1-Estadisticas'!K32,NA())</f>
        <v>#N/A</v>
      </c>
      <c r="AZ32" s="6" t="e">
        <f ca="1">IF(AZ$1&lt;'1-Configuracion'!$P$874,'1-Estadisticas'!L32,NA())</f>
        <v>#N/A</v>
      </c>
      <c r="BA32" s="6" t="e">
        <f ca="1">IF(BA$1&lt;'1-Configuracion'!$P$874,'1-Estadisticas'!M32,NA())</f>
        <v>#N/A</v>
      </c>
      <c r="BB32" s="6" t="e">
        <f ca="1">IF(BB$1&lt;'1-Configuracion'!$P$874,'1-Estadisticas'!N32,NA())</f>
        <v>#N/A</v>
      </c>
      <c r="BC32" s="6" t="e">
        <f ca="1">IF(BC$1&lt;'1-Configuracion'!$P$874,'1-Estadisticas'!O32,NA())</f>
        <v>#N/A</v>
      </c>
      <c r="BD32" s="6" t="e">
        <f ca="1">IF(BD$1&lt;'1-Configuracion'!$P$874,'1-Estadisticas'!P32,NA())</f>
        <v>#N/A</v>
      </c>
      <c r="BE32" s="6" t="e">
        <f ca="1">IF(BE$1&lt;'1-Configuracion'!$P$874,'1-Estadisticas'!Q32,NA())</f>
        <v>#N/A</v>
      </c>
      <c r="BF32" s="6" t="e">
        <f ca="1">IF(BF$1&lt;'1-Configuracion'!$P$874,'1-Estadisticas'!R32,NA())</f>
        <v>#N/A</v>
      </c>
      <c r="BG32" s="6" t="e">
        <f ca="1">IF(BG$1&lt;'1-Configuracion'!$P$874,'1-Estadisticas'!S32,NA())</f>
        <v>#N/A</v>
      </c>
      <c r="BH32" s="8" t="e">
        <f ca="1">IF(BH$1&lt;'1-Configuracion'!$P$874,'1-Estadisticas'!T32,NA())</f>
        <v>#N/A</v>
      </c>
      <c r="BI32" s="113" t="e">
        <f ca="1">IF(BI$1&lt;'1-Configuracion'!$P$874,'1-Estadisticas'!U32,NA())</f>
        <v>#N/A</v>
      </c>
      <c r="BJ32" s="6" t="e">
        <f ca="1">IF(BJ$1&lt;'1-Configuracion'!$P$874,'1-Estadisticas'!V32,NA())</f>
        <v>#N/A</v>
      </c>
      <c r="BK32" s="6" t="e">
        <f ca="1">IF(BK$1&lt;'1-Configuracion'!$P$874,'1-Estadisticas'!W32,NA())</f>
        <v>#N/A</v>
      </c>
      <c r="BL32" s="6" t="e">
        <f ca="1">IF(BL$1&lt;'1-Configuracion'!$P$874,'1-Estadisticas'!X32,NA())</f>
        <v>#N/A</v>
      </c>
      <c r="BM32" s="6" t="e">
        <f ca="1">IF(BM$1&lt;'1-Configuracion'!$P$874,'1-Estadisticas'!Y32,NA())</f>
        <v>#N/A</v>
      </c>
      <c r="BN32" s="6" t="e">
        <f ca="1">IF(BN$1&lt;'1-Configuracion'!$P$874,'1-Estadisticas'!Z32,NA())</f>
        <v>#N/A</v>
      </c>
      <c r="BO32" s="6" t="e">
        <f ca="1">IF(BO$1&lt;'1-Configuracion'!$P$874,'1-Estadisticas'!AA32,NA())</f>
        <v>#N/A</v>
      </c>
      <c r="BP32" s="6" t="e">
        <f ca="1">IF(BP$1&lt;'1-Configuracion'!$P$874,'1-Estadisticas'!AB32,NA())</f>
        <v>#N/A</v>
      </c>
      <c r="BQ32" s="6" t="e">
        <f ca="1">IF(BQ$1&lt;'1-Configuracion'!$P$874,'1-Estadisticas'!AC32,NA())</f>
        <v>#N/A</v>
      </c>
      <c r="BR32" s="6" t="e">
        <f ca="1">IF(BR$1&lt;'1-Configuracion'!$P$874,'1-Estadisticas'!AD32,NA())</f>
        <v>#N/A</v>
      </c>
      <c r="BS32" s="6" t="e">
        <f ca="1">IF(BS$1&lt;'1-Configuracion'!$P$874,'1-Estadisticas'!AE32,NA())</f>
        <v>#N/A</v>
      </c>
      <c r="BT32" s="6" t="e">
        <f ca="1">IF(BT$1&lt;'1-Configuracion'!$P$874,'1-Estadisticas'!AF32,NA())</f>
        <v>#N/A</v>
      </c>
      <c r="BU32" s="6" t="e">
        <f ca="1">IF(BU$1&lt;'1-Configuracion'!$P$874,'1-Estadisticas'!AG32,NA())</f>
        <v>#N/A</v>
      </c>
      <c r="BV32" s="6" t="e">
        <f ca="1">IF(BV$1&lt;'1-Configuracion'!$P$874,'1-Estadisticas'!AH32,NA())</f>
        <v>#N/A</v>
      </c>
      <c r="BW32" s="6" t="e">
        <f ca="1">IF(BW$1&lt;'1-Configuracion'!$P$874,'1-Estadisticas'!AI32,NA())</f>
        <v>#N/A</v>
      </c>
      <c r="BX32" s="6" t="e">
        <f ca="1">IF(BX$1&lt;'1-Configuracion'!$P$874,'1-Estadisticas'!AJ32,NA())</f>
        <v>#N/A</v>
      </c>
      <c r="BY32" s="6" t="e">
        <f ca="1">IF(BY$1&lt;'1-Configuracion'!$P$874,'1-Estadisticas'!AK32,NA())</f>
        <v>#N/A</v>
      </c>
      <c r="BZ32" s="6" t="e">
        <f ca="1">IF(BZ$1&lt;'1-Configuracion'!$P$874,'1-Estadisticas'!AL32,NA())</f>
        <v>#N/A</v>
      </c>
      <c r="CA32" s="8" t="e">
        <f ca="1">IF(CA$1&lt;'1-Configuracion'!$P$874,'1-Estadisticas'!AM32,NA())</f>
        <v>#N/A</v>
      </c>
    </row>
    <row r="33" spans="1:79" x14ac:dyDescent="0.25">
      <c r="A33" s="81" t="s">
        <v>51</v>
      </c>
      <c r="B33" s="7">
        <f t="shared" ca="1" si="55"/>
        <v>0</v>
      </c>
      <c r="C33" s="6">
        <f t="shared" ca="1" si="55"/>
        <v>0</v>
      </c>
      <c r="D33" s="6">
        <f t="shared" ca="1" si="55"/>
        <v>0</v>
      </c>
      <c r="E33" s="6">
        <f t="shared" ca="1" si="55"/>
        <v>0</v>
      </c>
      <c r="F33" s="6">
        <f t="shared" ca="1" si="55"/>
        <v>0</v>
      </c>
      <c r="G33" s="6">
        <f t="shared" ca="1" si="55"/>
        <v>0</v>
      </c>
      <c r="H33" s="6">
        <f t="shared" ca="1" si="55"/>
        <v>0</v>
      </c>
      <c r="I33" s="6">
        <f t="shared" ca="1" si="55"/>
        <v>0</v>
      </c>
      <c r="J33" s="6">
        <f t="shared" ca="1" si="55"/>
        <v>0</v>
      </c>
      <c r="K33" s="6">
        <f t="shared" ca="1" si="55"/>
        <v>0</v>
      </c>
      <c r="L33" s="6">
        <f t="shared" ca="1" si="55"/>
        <v>0</v>
      </c>
      <c r="M33" s="6">
        <f t="shared" ca="1" si="55"/>
        <v>0</v>
      </c>
      <c r="N33" s="6">
        <f t="shared" ca="1" si="55"/>
        <v>0</v>
      </c>
      <c r="O33" s="6">
        <f t="shared" ca="1" si="55"/>
        <v>0</v>
      </c>
      <c r="P33" s="6">
        <f t="shared" ca="1" si="55"/>
        <v>0</v>
      </c>
      <c r="Q33" s="6">
        <f t="shared" ca="1" si="55"/>
        <v>0</v>
      </c>
      <c r="R33" s="6">
        <f t="shared" ca="1" si="56"/>
        <v>0</v>
      </c>
      <c r="S33" s="6">
        <f t="shared" ca="1" si="56"/>
        <v>0</v>
      </c>
      <c r="T33" s="8">
        <f t="shared" ca="1" si="56"/>
        <v>0</v>
      </c>
      <c r="U33" s="113">
        <f t="shared" ca="1" si="56"/>
        <v>0</v>
      </c>
      <c r="V33" s="6">
        <f t="shared" ca="1" si="56"/>
        <v>0</v>
      </c>
      <c r="W33" s="6">
        <f t="shared" ca="1" si="56"/>
        <v>0</v>
      </c>
      <c r="X33" s="6">
        <f t="shared" ca="1" si="56"/>
        <v>0</v>
      </c>
      <c r="Y33" s="6">
        <f t="shared" ca="1" si="56"/>
        <v>0</v>
      </c>
      <c r="Z33" s="6">
        <f t="shared" ca="1" si="56"/>
        <v>0</v>
      </c>
      <c r="AA33" s="6">
        <f t="shared" ca="1" si="56"/>
        <v>0</v>
      </c>
      <c r="AB33" s="6">
        <f t="shared" ca="1" si="56"/>
        <v>0</v>
      </c>
      <c r="AC33" s="6">
        <f t="shared" ca="1" si="56"/>
        <v>0</v>
      </c>
      <c r="AD33" s="6">
        <f t="shared" ca="1" si="56"/>
        <v>0</v>
      </c>
      <c r="AE33" s="6">
        <f t="shared" ca="1" si="56"/>
        <v>0</v>
      </c>
      <c r="AF33" s="6">
        <f t="shared" ca="1" si="56"/>
        <v>0</v>
      </c>
      <c r="AG33" s="6">
        <f t="shared" ca="1" si="56"/>
        <v>0</v>
      </c>
      <c r="AH33" s="6">
        <f t="shared" ca="1" si="57"/>
        <v>0</v>
      </c>
      <c r="AI33" s="6">
        <f t="shared" ca="1" si="57"/>
        <v>0</v>
      </c>
      <c r="AJ33" s="6">
        <f t="shared" ca="1" si="57"/>
        <v>0</v>
      </c>
      <c r="AK33" s="6">
        <f t="shared" ca="1" si="57"/>
        <v>0</v>
      </c>
      <c r="AL33" s="6">
        <f t="shared" ca="1" si="57"/>
        <v>0</v>
      </c>
      <c r="AM33" s="8">
        <f t="shared" ca="1" si="57"/>
        <v>0</v>
      </c>
      <c r="AO33" s="81" t="str">
        <f t="shared" si="54"/>
        <v>Málaga C.F.</v>
      </c>
      <c r="AP33" s="7" t="e">
        <f ca="1">IF(AP$1&lt;'1-Configuracion'!$P$874,'1-Estadisticas'!B33,NA())</f>
        <v>#N/A</v>
      </c>
      <c r="AQ33" s="6" t="e">
        <f ca="1">IF(AQ$1&lt;'1-Configuracion'!$P$874,'1-Estadisticas'!C33,NA())</f>
        <v>#N/A</v>
      </c>
      <c r="AR33" s="6" t="e">
        <f ca="1">IF(AR$1&lt;'1-Configuracion'!$P$874,'1-Estadisticas'!D33,NA())</f>
        <v>#N/A</v>
      </c>
      <c r="AS33" s="6" t="e">
        <f ca="1">IF(AS$1&lt;'1-Configuracion'!$P$874,'1-Estadisticas'!E33,NA())</f>
        <v>#N/A</v>
      </c>
      <c r="AT33" s="6" t="e">
        <f ca="1">IF(AT$1&lt;'1-Configuracion'!$P$874,'1-Estadisticas'!F33,NA())</f>
        <v>#N/A</v>
      </c>
      <c r="AU33" s="6" t="e">
        <f ca="1">IF(AU$1&lt;'1-Configuracion'!$P$874,'1-Estadisticas'!G33,NA())</f>
        <v>#N/A</v>
      </c>
      <c r="AV33" s="6" t="e">
        <f ca="1">IF(AV$1&lt;'1-Configuracion'!$P$874,'1-Estadisticas'!H33,NA())</f>
        <v>#N/A</v>
      </c>
      <c r="AW33" s="6" t="e">
        <f ca="1">IF(AW$1&lt;'1-Configuracion'!$P$874,'1-Estadisticas'!I33,NA())</f>
        <v>#N/A</v>
      </c>
      <c r="AX33" s="6" t="e">
        <f ca="1">IF(AX$1&lt;'1-Configuracion'!$P$874,'1-Estadisticas'!J33,NA())</f>
        <v>#N/A</v>
      </c>
      <c r="AY33" s="6" t="e">
        <f ca="1">IF(AY$1&lt;'1-Configuracion'!$P$874,'1-Estadisticas'!K33,NA())</f>
        <v>#N/A</v>
      </c>
      <c r="AZ33" s="6" t="e">
        <f ca="1">IF(AZ$1&lt;'1-Configuracion'!$P$874,'1-Estadisticas'!L33,NA())</f>
        <v>#N/A</v>
      </c>
      <c r="BA33" s="6" t="e">
        <f ca="1">IF(BA$1&lt;'1-Configuracion'!$P$874,'1-Estadisticas'!M33,NA())</f>
        <v>#N/A</v>
      </c>
      <c r="BB33" s="6" t="e">
        <f ca="1">IF(BB$1&lt;'1-Configuracion'!$P$874,'1-Estadisticas'!N33,NA())</f>
        <v>#N/A</v>
      </c>
      <c r="BC33" s="6" t="e">
        <f ca="1">IF(BC$1&lt;'1-Configuracion'!$P$874,'1-Estadisticas'!O33,NA())</f>
        <v>#N/A</v>
      </c>
      <c r="BD33" s="6" t="e">
        <f ca="1">IF(BD$1&lt;'1-Configuracion'!$P$874,'1-Estadisticas'!P33,NA())</f>
        <v>#N/A</v>
      </c>
      <c r="BE33" s="6" t="e">
        <f ca="1">IF(BE$1&lt;'1-Configuracion'!$P$874,'1-Estadisticas'!Q33,NA())</f>
        <v>#N/A</v>
      </c>
      <c r="BF33" s="6" t="e">
        <f ca="1">IF(BF$1&lt;'1-Configuracion'!$P$874,'1-Estadisticas'!R33,NA())</f>
        <v>#N/A</v>
      </c>
      <c r="BG33" s="6" t="e">
        <f ca="1">IF(BG$1&lt;'1-Configuracion'!$P$874,'1-Estadisticas'!S33,NA())</f>
        <v>#N/A</v>
      </c>
      <c r="BH33" s="8" t="e">
        <f ca="1">IF(BH$1&lt;'1-Configuracion'!$P$874,'1-Estadisticas'!T33,NA())</f>
        <v>#N/A</v>
      </c>
      <c r="BI33" s="113" t="e">
        <f ca="1">IF(BI$1&lt;'1-Configuracion'!$P$874,'1-Estadisticas'!U33,NA())</f>
        <v>#N/A</v>
      </c>
      <c r="BJ33" s="6" t="e">
        <f ca="1">IF(BJ$1&lt;'1-Configuracion'!$P$874,'1-Estadisticas'!V33,NA())</f>
        <v>#N/A</v>
      </c>
      <c r="BK33" s="6" t="e">
        <f ca="1">IF(BK$1&lt;'1-Configuracion'!$P$874,'1-Estadisticas'!W33,NA())</f>
        <v>#N/A</v>
      </c>
      <c r="BL33" s="6" t="e">
        <f ca="1">IF(BL$1&lt;'1-Configuracion'!$P$874,'1-Estadisticas'!X33,NA())</f>
        <v>#N/A</v>
      </c>
      <c r="BM33" s="6" t="e">
        <f ca="1">IF(BM$1&lt;'1-Configuracion'!$P$874,'1-Estadisticas'!Y33,NA())</f>
        <v>#N/A</v>
      </c>
      <c r="BN33" s="6" t="e">
        <f ca="1">IF(BN$1&lt;'1-Configuracion'!$P$874,'1-Estadisticas'!Z33,NA())</f>
        <v>#N/A</v>
      </c>
      <c r="BO33" s="6" t="e">
        <f ca="1">IF(BO$1&lt;'1-Configuracion'!$P$874,'1-Estadisticas'!AA33,NA())</f>
        <v>#N/A</v>
      </c>
      <c r="BP33" s="6" t="e">
        <f ca="1">IF(BP$1&lt;'1-Configuracion'!$P$874,'1-Estadisticas'!AB33,NA())</f>
        <v>#N/A</v>
      </c>
      <c r="BQ33" s="6" t="e">
        <f ca="1">IF(BQ$1&lt;'1-Configuracion'!$P$874,'1-Estadisticas'!AC33,NA())</f>
        <v>#N/A</v>
      </c>
      <c r="BR33" s="6" t="e">
        <f ca="1">IF(BR$1&lt;'1-Configuracion'!$P$874,'1-Estadisticas'!AD33,NA())</f>
        <v>#N/A</v>
      </c>
      <c r="BS33" s="6" t="e">
        <f ca="1">IF(BS$1&lt;'1-Configuracion'!$P$874,'1-Estadisticas'!AE33,NA())</f>
        <v>#N/A</v>
      </c>
      <c r="BT33" s="6" t="e">
        <f ca="1">IF(BT$1&lt;'1-Configuracion'!$P$874,'1-Estadisticas'!AF33,NA())</f>
        <v>#N/A</v>
      </c>
      <c r="BU33" s="6" t="e">
        <f ca="1">IF(BU$1&lt;'1-Configuracion'!$P$874,'1-Estadisticas'!AG33,NA())</f>
        <v>#N/A</v>
      </c>
      <c r="BV33" s="6" t="e">
        <f ca="1">IF(BV$1&lt;'1-Configuracion'!$P$874,'1-Estadisticas'!AH33,NA())</f>
        <v>#N/A</v>
      </c>
      <c r="BW33" s="6" t="e">
        <f ca="1">IF(BW$1&lt;'1-Configuracion'!$P$874,'1-Estadisticas'!AI33,NA())</f>
        <v>#N/A</v>
      </c>
      <c r="BX33" s="6" t="e">
        <f ca="1">IF(BX$1&lt;'1-Configuracion'!$P$874,'1-Estadisticas'!AJ33,NA())</f>
        <v>#N/A</v>
      </c>
      <c r="BY33" s="6" t="e">
        <f ca="1">IF(BY$1&lt;'1-Configuracion'!$P$874,'1-Estadisticas'!AK33,NA())</f>
        <v>#N/A</v>
      </c>
      <c r="BZ33" s="6" t="e">
        <f ca="1">IF(BZ$1&lt;'1-Configuracion'!$P$874,'1-Estadisticas'!AL33,NA())</f>
        <v>#N/A</v>
      </c>
      <c r="CA33" s="8" t="e">
        <f ca="1">IF(CA$1&lt;'1-Configuracion'!$P$874,'1-Estadisticas'!AM33,NA())</f>
        <v>#N/A</v>
      </c>
    </row>
    <row r="34" spans="1:79" x14ac:dyDescent="0.25">
      <c r="A34" s="81" t="s">
        <v>87</v>
      </c>
      <c r="B34" s="7">
        <f t="shared" ca="1" si="55"/>
        <v>0</v>
      </c>
      <c r="C34" s="6">
        <f t="shared" ca="1" si="55"/>
        <v>0</v>
      </c>
      <c r="D34" s="6">
        <f t="shared" ca="1" si="55"/>
        <v>0</v>
      </c>
      <c r="E34" s="6">
        <f t="shared" ca="1" si="55"/>
        <v>0</v>
      </c>
      <c r="F34" s="6">
        <f t="shared" ca="1" si="55"/>
        <v>0</v>
      </c>
      <c r="G34" s="6">
        <f t="shared" ca="1" si="55"/>
        <v>0</v>
      </c>
      <c r="H34" s="6">
        <f t="shared" ca="1" si="55"/>
        <v>0</v>
      </c>
      <c r="I34" s="6">
        <f t="shared" ca="1" si="55"/>
        <v>0</v>
      </c>
      <c r="J34" s="6">
        <f t="shared" ca="1" si="55"/>
        <v>0</v>
      </c>
      <c r="K34" s="6">
        <f t="shared" ca="1" si="55"/>
        <v>0</v>
      </c>
      <c r="L34" s="6">
        <f t="shared" ca="1" si="55"/>
        <v>0</v>
      </c>
      <c r="M34" s="6">
        <f t="shared" ca="1" si="55"/>
        <v>0</v>
      </c>
      <c r="N34" s="6">
        <f t="shared" ca="1" si="55"/>
        <v>0</v>
      </c>
      <c r="O34" s="6">
        <f t="shared" ca="1" si="55"/>
        <v>0</v>
      </c>
      <c r="P34" s="6">
        <f t="shared" ca="1" si="55"/>
        <v>0</v>
      </c>
      <c r="Q34" s="6">
        <f t="shared" ca="1" si="55"/>
        <v>0</v>
      </c>
      <c r="R34" s="6">
        <f t="shared" ca="1" si="56"/>
        <v>0</v>
      </c>
      <c r="S34" s="6">
        <f t="shared" ca="1" si="56"/>
        <v>0</v>
      </c>
      <c r="T34" s="8">
        <f t="shared" ca="1" si="56"/>
        <v>0</v>
      </c>
      <c r="U34" s="113">
        <f t="shared" ca="1" si="56"/>
        <v>0</v>
      </c>
      <c r="V34" s="6">
        <f t="shared" ca="1" si="56"/>
        <v>0</v>
      </c>
      <c r="W34" s="6">
        <f t="shared" ca="1" si="56"/>
        <v>0</v>
      </c>
      <c r="X34" s="6">
        <f t="shared" ca="1" si="56"/>
        <v>0</v>
      </c>
      <c r="Y34" s="6">
        <f t="shared" ca="1" si="56"/>
        <v>0</v>
      </c>
      <c r="Z34" s="6">
        <f t="shared" ca="1" si="56"/>
        <v>0</v>
      </c>
      <c r="AA34" s="6">
        <f t="shared" ca="1" si="56"/>
        <v>0</v>
      </c>
      <c r="AB34" s="6">
        <f t="shared" ca="1" si="56"/>
        <v>0</v>
      </c>
      <c r="AC34" s="6">
        <f t="shared" ca="1" si="56"/>
        <v>0</v>
      </c>
      <c r="AD34" s="6">
        <f t="shared" ca="1" si="56"/>
        <v>0</v>
      </c>
      <c r="AE34" s="6">
        <f t="shared" ca="1" si="56"/>
        <v>0</v>
      </c>
      <c r="AF34" s="6">
        <f t="shared" ca="1" si="56"/>
        <v>0</v>
      </c>
      <c r="AG34" s="6">
        <f t="shared" ca="1" si="56"/>
        <v>0</v>
      </c>
      <c r="AH34" s="6">
        <f t="shared" ca="1" si="57"/>
        <v>0</v>
      </c>
      <c r="AI34" s="6">
        <f t="shared" ca="1" si="57"/>
        <v>0</v>
      </c>
      <c r="AJ34" s="6">
        <f t="shared" ca="1" si="57"/>
        <v>0</v>
      </c>
      <c r="AK34" s="6">
        <f t="shared" ca="1" si="57"/>
        <v>0</v>
      </c>
      <c r="AL34" s="6">
        <f t="shared" ca="1" si="57"/>
        <v>0</v>
      </c>
      <c r="AM34" s="8">
        <f t="shared" ca="1" si="57"/>
        <v>0</v>
      </c>
      <c r="AO34" s="81" t="str">
        <f t="shared" si="54"/>
        <v>R.C.D. Español</v>
      </c>
      <c r="AP34" s="7" t="e">
        <f ca="1">IF(AP$1&lt;'1-Configuracion'!$P$874,'1-Estadisticas'!B34,NA())</f>
        <v>#N/A</v>
      </c>
      <c r="AQ34" s="6" t="e">
        <f ca="1">IF(AQ$1&lt;'1-Configuracion'!$P$874,'1-Estadisticas'!C34,NA())</f>
        <v>#N/A</v>
      </c>
      <c r="AR34" s="6" t="e">
        <f ca="1">IF(AR$1&lt;'1-Configuracion'!$P$874,'1-Estadisticas'!D34,NA())</f>
        <v>#N/A</v>
      </c>
      <c r="AS34" s="6" t="e">
        <f ca="1">IF(AS$1&lt;'1-Configuracion'!$P$874,'1-Estadisticas'!E34,NA())</f>
        <v>#N/A</v>
      </c>
      <c r="AT34" s="6" t="e">
        <f ca="1">IF(AT$1&lt;'1-Configuracion'!$P$874,'1-Estadisticas'!F34,NA())</f>
        <v>#N/A</v>
      </c>
      <c r="AU34" s="6" t="e">
        <f ca="1">IF(AU$1&lt;'1-Configuracion'!$P$874,'1-Estadisticas'!G34,NA())</f>
        <v>#N/A</v>
      </c>
      <c r="AV34" s="6" t="e">
        <f ca="1">IF(AV$1&lt;'1-Configuracion'!$P$874,'1-Estadisticas'!H34,NA())</f>
        <v>#N/A</v>
      </c>
      <c r="AW34" s="6" t="e">
        <f ca="1">IF(AW$1&lt;'1-Configuracion'!$P$874,'1-Estadisticas'!I34,NA())</f>
        <v>#N/A</v>
      </c>
      <c r="AX34" s="6" t="e">
        <f ca="1">IF(AX$1&lt;'1-Configuracion'!$P$874,'1-Estadisticas'!J34,NA())</f>
        <v>#N/A</v>
      </c>
      <c r="AY34" s="6" t="e">
        <f ca="1">IF(AY$1&lt;'1-Configuracion'!$P$874,'1-Estadisticas'!K34,NA())</f>
        <v>#N/A</v>
      </c>
      <c r="AZ34" s="6" t="e">
        <f ca="1">IF(AZ$1&lt;'1-Configuracion'!$P$874,'1-Estadisticas'!L34,NA())</f>
        <v>#N/A</v>
      </c>
      <c r="BA34" s="6" t="e">
        <f ca="1">IF(BA$1&lt;'1-Configuracion'!$P$874,'1-Estadisticas'!M34,NA())</f>
        <v>#N/A</v>
      </c>
      <c r="BB34" s="6" t="e">
        <f ca="1">IF(BB$1&lt;'1-Configuracion'!$P$874,'1-Estadisticas'!N34,NA())</f>
        <v>#N/A</v>
      </c>
      <c r="BC34" s="6" t="e">
        <f ca="1">IF(BC$1&lt;'1-Configuracion'!$P$874,'1-Estadisticas'!O34,NA())</f>
        <v>#N/A</v>
      </c>
      <c r="BD34" s="6" t="e">
        <f ca="1">IF(BD$1&lt;'1-Configuracion'!$P$874,'1-Estadisticas'!P34,NA())</f>
        <v>#N/A</v>
      </c>
      <c r="BE34" s="6" t="e">
        <f ca="1">IF(BE$1&lt;'1-Configuracion'!$P$874,'1-Estadisticas'!Q34,NA())</f>
        <v>#N/A</v>
      </c>
      <c r="BF34" s="6" t="e">
        <f ca="1">IF(BF$1&lt;'1-Configuracion'!$P$874,'1-Estadisticas'!R34,NA())</f>
        <v>#N/A</v>
      </c>
      <c r="BG34" s="6" t="e">
        <f ca="1">IF(BG$1&lt;'1-Configuracion'!$P$874,'1-Estadisticas'!S34,NA())</f>
        <v>#N/A</v>
      </c>
      <c r="BH34" s="8" t="e">
        <f ca="1">IF(BH$1&lt;'1-Configuracion'!$P$874,'1-Estadisticas'!T34,NA())</f>
        <v>#N/A</v>
      </c>
      <c r="BI34" s="113" t="e">
        <f ca="1">IF(BI$1&lt;'1-Configuracion'!$P$874,'1-Estadisticas'!U34,NA())</f>
        <v>#N/A</v>
      </c>
      <c r="BJ34" s="6" t="e">
        <f ca="1">IF(BJ$1&lt;'1-Configuracion'!$P$874,'1-Estadisticas'!V34,NA())</f>
        <v>#N/A</v>
      </c>
      <c r="BK34" s="6" t="e">
        <f ca="1">IF(BK$1&lt;'1-Configuracion'!$P$874,'1-Estadisticas'!W34,NA())</f>
        <v>#N/A</v>
      </c>
      <c r="BL34" s="6" t="e">
        <f ca="1">IF(BL$1&lt;'1-Configuracion'!$P$874,'1-Estadisticas'!X34,NA())</f>
        <v>#N/A</v>
      </c>
      <c r="BM34" s="6" t="e">
        <f ca="1">IF(BM$1&lt;'1-Configuracion'!$P$874,'1-Estadisticas'!Y34,NA())</f>
        <v>#N/A</v>
      </c>
      <c r="BN34" s="6" t="e">
        <f ca="1">IF(BN$1&lt;'1-Configuracion'!$P$874,'1-Estadisticas'!Z34,NA())</f>
        <v>#N/A</v>
      </c>
      <c r="BO34" s="6" t="e">
        <f ca="1">IF(BO$1&lt;'1-Configuracion'!$P$874,'1-Estadisticas'!AA34,NA())</f>
        <v>#N/A</v>
      </c>
      <c r="BP34" s="6" t="e">
        <f ca="1">IF(BP$1&lt;'1-Configuracion'!$P$874,'1-Estadisticas'!AB34,NA())</f>
        <v>#N/A</v>
      </c>
      <c r="BQ34" s="6" t="e">
        <f ca="1">IF(BQ$1&lt;'1-Configuracion'!$P$874,'1-Estadisticas'!AC34,NA())</f>
        <v>#N/A</v>
      </c>
      <c r="BR34" s="6" t="e">
        <f ca="1">IF(BR$1&lt;'1-Configuracion'!$P$874,'1-Estadisticas'!AD34,NA())</f>
        <v>#N/A</v>
      </c>
      <c r="BS34" s="6" t="e">
        <f ca="1">IF(BS$1&lt;'1-Configuracion'!$P$874,'1-Estadisticas'!AE34,NA())</f>
        <v>#N/A</v>
      </c>
      <c r="BT34" s="6" t="e">
        <f ca="1">IF(BT$1&lt;'1-Configuracion'!$P$874,'1-Estadisticas'!AF34,NA())</f>
        <v>#N/A</v>
      </c>
      <c r="BU34" s="6" t="e">
        <f ca="1">IF(BU$1&lt;'1-Configuracion'!$P$874,'1-Estadisticas'!AG34,NA())</f>
        <v>#N/A</v>
      </c>
      <c r="BV34" s="6" t="e">
        <f ca="1">IF(BV$1&lt;'1-Configuracion'!$P$874,'1-Estadisticas'!AH34,NA())</f>
        <v>#N/A</v>
      </c>
      <c r="BW34" s="6" t="e">
        <f ca="1">IF(BW$1&lt;'1-Configuracion'!$P$874,'1-Estadisticas'!AI34,NA())</f>
        <v>#N/A</v>
      </c>
      <c r="BX34" s="6" t="e">
        <f ca="1">IF(BX$1&lt;'1-Configuracion'!$P$874,'1-Estadisticas'!AJ34,NA())</f>
        <v>#N/A</v>
      </c>
      <c r="BY34" s="6" t="e">
        <f ca="1">IF(BY$1&lt;'1-Configuracion'!$P$874,'1-Estadisticas'!AK34,NA())</f>
        <v>#N/A</v>
      </c>
      <c r="BZ34" s="6" t="e">
        <f ca="1">IF(BZ$1&lt;'1-Configuracion'!$P$874,'1-Estadisticas'!AL34,NA())</f>
        <v>#N/A</v>
      </c>
      <c r="CA34" s="8" t="e">
        <f ca="1">IF(CA$1&lt;'1-Configuracion'!$P$874,'1-Estadisticas'!AM34,NA())</f>
        <v>#N/A</v>
      </c>
    </row>
    <row r="35" spans="1:79" x14ac:dyDescent="0.25">
      <c r="A35" s="81" t="s">
        <v>88</v>
      </c>
      <c r="B35" s="7">
        <f t="shared" ca="1" si="55"/>
        <v>0</v>
      </c>
      <c r="C35" s="6">
        <f t="shared" ca="1" si="55"/>
        <v>0</v>
      </c>
      <c r="D35" s="6">
        <f t="shared" ca="1" si="55"/>
        <v>0</v>
      </c>
      <c r="E35" s="6">
        <f t="shared" ca="1" si="55"/>
        <v>0</v>
      </c>
      <c r="F35" s="6">
        <f t="shared" ca="1" si="55"/>
        <v>0</v>
      </c>
      <c r="G35" s="6">
        <f t="shared" ca="1" si="55"/>
        <v>0</v>
      </c>
      <c r="H35" s="6">
        <f t="shared" ca="1" si="55"/>
        <v>0</v>
      </c>
      <c r="I35" s="6">
        <f t="shared" ca="1" si="55"/>
        <v>0</v>
      </c>
      <c r="J35" s="6">
        <f t="shared" ca="1" si="55"/>
        <v>0</v>
      </c>
      <c r="K35" s="6">
        <f t="shared" ca="1" si="55"/>
        <v>0</v>
      </c>
      <c r="L35" s="6">
        <f t="shared" ca="1" si="55"/>
        <v>0</v>
      </c>
      <c r="M35" s="6">
        <f t="shared" ca="1" si="55"/>
        <v>0</v>
      </c>
      <c r="N35" s="6">
        <f t="shared" ca="1" si="55"/>
        <v>0</v>
      </c>
      <c r="O35" s="6">
        <f t="shared" ca="1" si="55"/>
        <v>0</v>
      </c>
      <c r="P35" s="6">
        <f t="shared" ca="1" si="55"/>
        <v>0</v>
      </c>
      <c r="Q35" s="6">
        <f t="shared" ca="1" si="55"/>
        <v>0</v>
      </c>
      <c r="R35" s="6">
        <f t="shared" ca="1" si="56"/>
        <v>0</v>
      </c>
      <c r="S35" s="6">
        <f t="shared" ca="1" si="56"/>
        <v>0</v>
      </c>
      <c r="T35" s="8">
        <f t="shared" ca="1" si="56"/>
        <v>0</v>
      </c>
      <c r="U35" s="113">
        <f t="shared" ca="1" si="56"/>
        <v>0</v>
      </c>
      <c r="V35" s="6">
        <f t="shared" ca="1" si="56"/>
        <v>0</v>
      </c>
      <c r="W35" s="6">
        <f t="shared" ca="1" si="56"/>
        <v>0</v>
      </c>
      <c r="X35" s="6">
        <f t="shared" ca="1" si="56"/>
        <v>0</v>
      </c>
      <c r="Y35" s="6">
        <f t="shared" ca="1" si="56"/>
        <v>0</v>
      </c>
      <c r="Z35" s="6">
        <f t="shared" ca="1" si="56"/>
        <v>0</v>
      </c>
      <c r="AA35" s="6">
        <f t="shared" ca="1" si="56"/>
        <v>0</v>
      </c>
      <c r="AB35" s="6">
        <f t="shared" ca="1" si="56"/>
        <v>0</v>
      </c>
      <c r="AC35" s="6">
        <f t="shared" ca="1" si="56"/>
        <v>0</v>
      </c>
      <c r="AD35" s="6">
        <f t="shared" ca="1" si="56"/>
        <v>0</v>
      </c>
      <c r="AE35" s="6">
        <f t="shared" ca="1" si="56"/>
        <v>0</v>
      </c>
      <c r="AF35" s="6">
        <f t="shared" ca="1" si="56"/>
        <v>0</v>
      </c>
      <c r="AG35" s="6">
        <f t="shared" ca="1" si="56"/>
        <v>0</v>
      </c>
      <c r="AH35" s="6">
        <f t="shared" ca="1" si="57"/>
        <v>0</v>
      </c>
      <c r="AI35" s="6">
        <f t="shared" ca="1" si="57"/>
        <v>0</v>
      </c>
      <c r="AJ35" s="6">
        <f t="shared" ca="1" si="57"/>
        <v>0</v>
      </c>
      <c r="AK35" s="6">
        <f t="shared" ca="1" si="57"/>
        <v>0</v>
      </c>
      <c r="AL35" s="6">
        <f t="shared" ca="1" si="57"/>
        <v>0</v>
      </c>
      <c r="AM35" s="8">
        <f t="shared" ca="1" si="57"/>
        <v>0</v>
      </c>
      <c r="AO35" s="81" t="str">
        <f t="shared" si="54"/>
        <v>R.C.D.Mallorca</v>
      </c>
      <c r="AP35" s="7" t="e">
        <f ca="1">IF(AP$1&lt;'1-Configuracion'!$P$874,'1-Estadisticas'!B35,NA())</f>
        <v>#N/A</v>
      </c>
      <c r="AQ35" s="6" t="e">
        <f ca="1">IF(AQ$1&lt;'1-Configuracion'!$P$874,'1-Estadisticas'!C35,NA())</f>
        <v>#N/A</v>
      </c>
      <c r="AR35" s="6" t="e">
        <f ca="1">IF(AR$1&lt;'1-Configuracion'!$P$874,'1-Estadisticas'!D35,NA())</f>
        <v>#N/A</v>
      </c>
      <c r="AS35" s="6" t="e">
        <f ca="1">IF(AS$1&lt;'1-Configuracion'!$P$874,'1-Estadisticas'!E35,NA())</f>
        <v>#N/A</v>
      </c>
      <c r="AT35" s="6" t="e">
        <f ca="1">IF(AT$1&lt;'1-Configuracion'!$P$874,'1-Estadisticas'!F35,NA())</f>
        <v>#N/A</v>
      </c>
      <c r="AU35" s="6" t="e">
        <f ca="1">IF(AU$1&lt;'1-Configuracion'!$P$874,'1-Estadisticas'!G35,NA())</f>
        <v>#N/A</v>
      </c>
      <c r="AV35" s="6" t="e">
        <f ca="1">IF(AV$1&lt;'1-Configuracion'!$P$874,'1-Estadisticas'!H35,NA())</f>
        <v>#N/A</v>
      </c>
      <c r="AW35" s="6" t="e">
        <f ca="1">IF(AW$1&lt;'1-Configuracion'!$P$874,'1-Estadisticas'!I35,NA())</f>
        <v>#N/A</v>
      </c>
      <c r="AX35" s="6" t="e">
        <f ca="1">IF(AX$1&lt;'1-Configuracion'!$P$874,'1-Estadisticas'!J35,NA())</f>
        <v>#N/A</v>
      </c>
      <c r="AY35" s="6" t="e">
        <f ca="1">IF(AY$1&lt;'1-Configuracion'!$P$874,'1-Estadisticas'!K35,NA())</f>
        <v>#N/A</v>
      </c>
      <c r="AZ35" s="6" t="e">
        <f ca="1">IF(AZ$1&lt;'1-Configuracion'!$P$874,'1-Estadisticas'!L35,NA())</f>
        <v>#N/A</v>
      </c>
      <c r="BA35" s="6" t="e">
        <f ca="1">IF(BA$1&lt;'1-Configuracion'!$P$874,'1-Estadisticas'!M35,NA())</f>
        <v>#N/A</v>
      </c>
      <c r="BB35" s="6" t="e">
        <f ca="1">IF(BB$1&lt;'1-Configuracion'!$P$874,'1-Estadisticas'!N35,NA())</f>
        <v>#N/A</v>
      </c>
      <c r="BC35" s="6" t="e">
        <f ca="1">IF(BC$1&lt;'1-Configuracion'!$P$874,'1-Estadisticas'!O35,NA())</f>
        <v>#N/A</v>
      </c>
      <c r="BD35" s="6" t="e">
        <f ca="1">IF(BD$1&lt;'1-Configuracion'!$P$874,'1-Estadisticas'!P35,NA())</f>
        <v>#N/A</v>
      </c>
      <c r="BE35" s="6" t="e">
        <f ca="1">IF(BE$1&lt;'1-Configuracion'!$P$874,'1-Estadisticas'!Q35,NA())</f>
        <v>#N/A</v>
      </c>
      <c r="BF35" s="6" t="e">
        <f ca="1">IF(BF$1&lt;'1-Configuracion'!$P$874,'1-Estadisticas'!R35,NA())</f>
        <v>#N/A</v>
      </c>
      <c r="BG35" s="6" t="e">
        <f ca="1">IF(BG$1&lt;'1-Configuracion'!$P$874,'1-Estadisticas'!S35,NA())</f>
        <v>#N/A</v>
      </c>
      <c r="BH35" s="8" t="e">
        <f ca="1">IF(BH$1&lt;'1-Configuracion'!$P$874,'1-Estadisticas'!T35,NA())</f>
        <v>#N/A</v>
      </c>
      <c r="BI35" s="113" t="e">
        <f ca="1">IF(BI$1&lt;'1-Configuracion'!$P$874,'1-Estadisticas'!U35,NA())</f>
        <v>#N/A</v>
      </c>
      <c r="BJ35" s="6" t="e">
        <f ca="1">IF(BJ$1&lt;'1-Configuracion'!$P$874,'1-Estadisticas'!V35,NA())</f>
        <v>#N/A</v>
      </c>
      <c r="BK35" s="6" t="e">
        <f ca="1">IF(BK$1&lt;'1-Configuracion'!$P$874,'1-Estadisticas'!W35,NA())</f>
        <v>#N/A</v>
      </c>
      <c r="BL35" s="6" t="e">
        <f ca="1">IF(BL$1&lt;'1-Configuracion'!$P$874,'1-Estadisticas'!X35,NA())</f>
        <v>#N/A</v>
      </c>
      <c r="BM35" s="6" t="e">
        <f ca="1">IF(BM$1&lt;'1-Configuracion'!$P$874,'1-Estadisticas'!Y35,NA())</f>
        <v>#N/A</v>
      </c>
      <c r="BN35" s="6" t="e">
        <f ca="1">IF(BN$1&lt;'1-Configuracion'!$P$874,'1-Estadisticas'!Z35,NA())</f>
        <v>#N/A</v>
      </c>
      <c r="BO35" s="6" t="e">
        <f ca="1">IF(BO$1&lt;'1-Configuracion'!$P$874,'1-Estadisticas'!AA35,NA())</f>
        <v>#N/A</v>
      </c>
      <c r="BP35" s="6" t="e">
        <f ca="1">IF(BP$1&lt;'1-Configuracion'!$P$874,'1-Estadisticas'!AB35,NA())</f>
        <v>#N/A</v>
      </c>
      <c r="BQ35" s="6" t="e">
        <f ca="1">IF(BQ$1&lt;'1-Configuracion'!$P$874,'1-Estadisticas'!AC35,NA())</f>
        <v>#N/A</v>
      </c>
      <c r="BR35" s="6" t="e">
        <f ca="1">IF(BR$1&lt;'1-Configuracion'!$P$874,'1-Estadisticas'!AD35,NA())</f>
        <v>#N/A</v>
      </c>
      <c r="BS35" s="6" t="e">
        <f ca="1">IF(BS$1&lt;'1-Configuracion'!$P$874,'1-Estadisticas'!AE35,NA())</f>
        <v>#N/A</v>
      </c>
      <c r="BT35" s="6" t="e">
        <f ca="1">IF(BT$1&lt;'1-Configuracion'!$P$874,'1-Estadisticas'!AF35,NA())</f>
        <v>#N/A</v>
      </c>
      <c r="BU35" s="6" t="e">
        <f ca="1">IF(BU$1&lt;'1-Configuracion'!$P$874,'1-Estadisticas'!AG35,NA())</f>
        <v>#N/A</v>
      </c>
      <c r="BV35" s="6" t="e">
        <f ca="1">IF(BV$1&lt;'1-Configuracion'!$P$874,'1-Estadisticas'!AH35,NA())</f>
        <v>#N/A</v>
      </c>
      <c r="BW35" s="6" t="e">
        <f ca="1">IF(BW$1&lt;'1-Configuracion'!$P$874,'1-Estadisticas'!AI35,NA())</f>
        <v>#N/A</v>
      </c>
      <c r="BX35" s="6" t="e">
        <f ca="1">IF(BX$1&lt;'1-Configuracion'!$P$874,'1-Estadisticas'!AJ35,NA())</f>
        <v>#N/A</v>
      </c>
      <c r="BY35" s="6" t="e">
        <f ca="1">IF(BY$1&lt;'1-Configuracion'!$P$874,'1-Estadisticas'!AK35,NA())</f>
        <v>#N/A</v>
      </c>
      <c r="BZ35" s="6" t="e">
        <f ca="1">IF(BZ$1&lt;'1-Configuracion'!$P$874,'1-Estadisticas'!AL35,NA())</f>
        <v>#N/A</v>
      </c>
      <c r="CA35" s="8" t="e">
        <f ca="1">IF(CA$1&lt;'1-Configuracion'!$P$874,'1-Estadisticas'!AM35,NA())</f>
        <v>#N/A</v>
      </c>
    </row>
    <row r="36" spans="1:79" x14ac:dyDescent="0.25">
      <c r="A36" s="81" t="s">
        <v>83</v>
      </c>
      <c r="B36" s="7">
        <f t="shared" ca="1" si="55"/>
        <v>0</v>
      </c>
      <c r="C36" s="6">
        <f t="shared" ca="1" si="55"/>
        <v>0</v>
      </c>
      <c r="D36" s="6">
        <f t="shared" ca="1" si="55"/>
        <v>0</v>
      </c>
      <c r="E36" s="6">
        <f t="shared" ca="1" si="55"/>
        <v>0</v>
      </c>
      <c r="F36" s="6">
        <f t="shared" ca="1" si="55"/>
        <v>0</v>
      </c>
      <c r="G36" s="6">
        <f t="shared" ca="1" si="55"/>
        <v>0</v>
      </c>
      <c r="H36" s="6">
        <f t="shared" ca="1" si="55"/>
        <v>0</v>
      </c>
      <c r="I36" s="6">
        <f t="shared" ca="1" si="55"/>
        <v>0</v>
      </c>
      <c r="J36" s="6">
        <f t="shared" ca="1" si="55"/>
        <v>0</v>
      </c>
      <c r="K36" s="6">
        <f t="shared" ca="1" si="55"/>
        <v>0</v>
      </c>
      <c r="L36" s="6">
        <f t="shared" ca="1" si="55"/>
        <v>0</v>
      </c>
      <c r="M36" s="6">
        <f t="shared" ca="1" si="55"/>
        <v>0</v>
      </c>
      <c r="N36" s="6">
        <f t="shared" ca="1" si="55"/>
        <v>0</v>
      </c>
      <c r="O36" s="6">
        <f t="shared" ca="1" si="55"/>
        <v>0</v>
      </c>
      <c r="P36" s="6">
        <f t="shared" ca="1" si="55"/>
        <v>0</v>
      </c>
      <c r="Q36" s="6">
        <f t="shared" ca="1" si="55"/>
        <v>0</v>
      </c>
      <c r="R36" s="6">
        <f t="shared" ca="1" si="56"/>
        <v>0</v>
      </c>
      <c r="S36" s="6">
        <f t="shared" ca="1" si="56"/>
        <v>0</v>
      </c>
      <c r="T36" s="8">
        <f t="shared" ca="1" si="56"/>
        <v>0</v>
      </c>
      <c r="U36" s="113">
        <f t="shared" ca="1" si="56"/>
        <v>0</v>
      </c>
      <c r="V36" s="6">
        <f t="shared" ca="1" si="56"/>
        <v>0</v>
      </c>
      <c r="W36" s="6">
        <f t="shared" ca="1" si="56"/>
        <v>0</v>
      </c>
      <c r="X36" s="6">
        <f t="shared" ca="1" si="56"/>
        <v>0</v>
      </c>
      <c r="Y36" s="6">
        <f t="shared" ca="1" si="56"/>
        <v>0</v>
      </c>
      <c r="Z36" s="6">
        <f t="shared" ca="1" si="56"/>
        <v>0</v>
      </c>
      <c r="AA36" s="6">
        <f t="shared" ca="1" si="56"/>
        <v>0</v>
      </c>
      <c r="AB36" s="6">
        <f t="shared" ca="1" si="56"/>
        <v>0</v>
      </c>
      <c r="AC36" s="6">
        <f t="shared" ca="1" si="56"/>
        <v>0</v>
      </c>
      <c r="AD36" s="6">
        <f t="shared" ca="1" si="56"/>
        <v>0</v>
      </c>
      <c r="AE36" s="6">
        <f t="shared" ca="1" si="56"/>
        <v>0</v>
      </c>
      <c r="AF36" s="6">
        <f t="shared" ca="1" si="56"/>
        <v>0</v>
      </c>
      <c r="AG36" s="6">
        <f t="shared" ca="1" si="56"/>
        <v>0</v>
      </c>
      <c r="AH36" s="6">
        <f t="shared" ca="1" si="57"/>
        <v>0</v>
      </c>
      <c r="AI36" s="6">
        <f t="shared" ca="1" si="57"/>
        <v>0</v>
      </c>
      <c r="AJ36" s="6">
        <f t="shared" ca="1" si="57"/>
        <v>0</v>
      </c>
      <c r="AK36" s="6">
        <f t="shared" ca="1" si="57"/>
        <v>0</v>
      </c>
      <c r="AL36" s="6">
        <f t="shared" ca="1" si="57"/>
        <v>0</v>
      </c>
      <c r="AM36" s="8">
        <f t="shared" ca="1" si="57"/>
        <v>0</v>
      </c>
      <c r="AO36" s="81" t="str">
        <f t="shared" si="54"/>
        <v>Rayo Vallecano</v>
      </c>
      <c r="AP36" s="7" t="e">
        <f ca="1">IF(AP$1&lt;'1-Configuracion'!$P$874,'1-Estadisticas'!B36,NA())</f>
        <v>#N/A</v>
      </c>
      <c r="AQ36" s="6" t="e">
        <f ca="1">IF(AQ$1&lt;'1-Configuracion'!$P$874,'1-Estadisticas'!C36,NA())</f>
        <v>#N/A</v>
      </c>
      <c r="AR36" s="6" t="e">
        <f ca="1">IF(AR$1&lt;'1-Configuracion'!$P$874,'1-Estadisticas'!D36,NA())</f>
        <v>#N/A</v>
      </c>
      <c r="AS36" s="6" t="e">
        <f ca="1">IF(AS$1&lt;'1-Configuracion'!$P$874,'1-Estadisticas'!E36,NA())</f>
        <v>#N/A</v>
      </c>
      <c r="AT36" s="6" t="e">
        <f ca="1">IF(AT$1&lt;'1-Configuracion'!$P$874,'1-Estadisticas'!F36,NA())</f>
        <v>#N/A</v>
      </c>
      <c r="AU36" s="6" t="e">
        <f ca="1">IF(AU$1&lt;'1-Configuracion'!$P$874,'1-Estadisticas'!G36,NA())</f>
        <v>#N/A</v>
      </c>
      <c r="AV36" s="6" t="e">
        <f ca="1">IF(AV$1&lt;'1-Configuracion'!$P$874,'1-Estadisticas'!H36,NA())</f>
        <v>#N/A</v>
      </c>
      <c r="AW36" s="6" t="e">
        <f ca="1">IF(AW$1&lt;'1-Configuracion'!$P$874,'1-Estadisticas'!I36,NA())</f>
        <v>#N/A</v>
      </c>
      <c r="AX36" s="6" t="e">
        <f ca="1">IF(AX$1&lt;'1-Configuracion'!$P$874,'1-Estadisticas'!J36,NA())</f>
        <v>#N/A</v>
      </c>
      <c r="AY36" s="6" t="e">
        <f ca="1">IF(AY$1&lt;'1-Configuracion'!$P$874,'1-Estadisticas'!K36,NA())</f>
        <v>#N/A</v>
      </c>
      <c r="AZ36" s="6" t="e">
        <f ca="1">IF(AZ$1&lt;'1-Configuracion'!$P$874,'1-Estadisticas'!L36,NA())</f>
        <v>#N/A</v>
      </c>
      <c r="BA36" s="6" t="e">
        <f ca="1">IF(BA$1&lt;'1-Configuracion'!$P$874,'1-Estadisticas'!M36,NA())</f>
        <v>#N/A</v>
      </c>
      <c r="BB36" s="6" t="e">
        <f ca="1">IF(BB$1&lt;'1-Configuracion'!$P$874,'1-Estadisticas'!N36,NA())</f>
        <v>#N/A</v>
      </c>
      <c r="BC36" s="6" t="e">
        <f ca="1">IF(BC$1&lt;'1-Configuracion'!$P$874,'1-Estadisticas'!O36,NA())</f>
        <v>#N/A</v>
      </c>
      <c r="BD36" s="6" t="e">
        <f ca="1">IF(BD$1&lt;'1-Configuracion'!$P$874,'1-Estadisticas'!P36,NA())</f>
        <v>#N/A</v>
      </c>
      <c r="BE36" s="6" t="e">
        <f ca="1">IF(BE$1&lt;'1-Configuracion'!$P$874,'1-Estadisticas'!Q36,NA())</f>
        <v>#N/A</v>
      </c>
      <c r="BF36" s="6" t="e">
        <f ca="1">IF(BF$1&lt;'1-Configuracion'!$P$874,'1-Estadisticas'!R36,NA())</f>
        <v>#N/A</v>
      </c>
      <c r="BG36" s="6" t="e">
        <f ca="1">IF(BG$1&lt;'1-Configuracion'!$P$874,'1-Estadisticas'!S36,NA())</f>
        <v>#N/A</v>
      </c>
      <c r="BH36" s="8" t="e">
        <f ca="1">IF(BH$1&lt;'1-Configuracion'!$P$874,'1-Estadisticas'!T36,NA())</f>
        <v>#N/A</v>
      </c>
      <c r="BI36" s="113" t="e">
        <f ca="1">IF(BI$1&lt;'1-Configuracion'!$P$874,'1-Estadisticas'!U36,NA())</f>
        <v>#N/A</v>
      </c>
      <c r="BJ36" s="6" t="e">
        <f ca="1">IF(BJ$1&lt;'1-Configuracion'!$P$874,'1-Estadisticas'!V36,NA())</f>
        <v>#N/A</v>
      </c>
      <c r="BK36" s="6" t="e">
        <f ca="1">IF(BK$1&lt;'1-Configuracion'!$P$874,'1-Estadisticas'!W36,NA())</f>
        <v>#N/A</v>
      </c>
      <c r="BL36" s="6" t="e">
        <f ca="1">IF(BL$1&lt;'1-Configuracion'!$P$874,'1-Estadisticas'!X36,NA())</f>
        <v>#N/A</v>
      </c>
      <c r="BM36" s="6" t="e">
        <f ca="1">IF(BM$1&lt;'1-Configuracion'!$P$874,'1-Estadisticas'!Y36,NA())</f>
        <v>#N/A</v>
      </c>
      <c r="BN36" s="6" t="e">
        <f ca="1">IF(BN$1&lt;'1-Configuracion'!$P$874,'1-Estadisticas'!Z36,NA())</f>
        <v>#N/A</v>
      </c>
      <c r="BO36" s="6" t="e">
        <f ca="1">IF(BO$1&lt;'1-Configuracion'!$P$874,'1-Estadisticas'!AA36,NA())</f>
        <v>#N/A</v>
      </c>
      <c r="BP36" s="6" t="e">
        <f ca="1">IF(BP$1&lt;'1-Configuracion'!$P$874,'1-Estadisticas'!AB36,NA())</f>
        <v>#N/A</v>
      </c>
      <c r="BQ36" s="6" t="e">
        <f ca="1">IF(BQ$1&lt;'1-Configuracion'!$P$874,'1-Estadisticas'!AC36,NA())</f>
        <v>#N/A</v>
      </c>
      <c r="BR36" s="6" t="e">
        <f ca="1">IF(BR$1&lt;'1-Configuracion'!$P$874,'1-Estadisticas'!AD36,NA())</f>
        <v>#N/A</v>
      </c>
      <c r="BS36" s="6" t="e">
        <f ca="1">IF(BS$1&lt;'1-Configuracion'!$P$874,'1-Estadisticas'!AE36,NA())</f>
        <v>#N/A</v>
      </c>
      <c r="BT36" s="6" t="e">
        <f ca="1">IF(BT$1&lt;'1-Configuracion'!$P$874,'1-Estadisticas'!AF36,NA())</f>
        <v>#N/A</v>
      </c>
      <c r="BU36" s="6" t="e">
        <f ca="1">IF(BU$1&lt;'1-Configuracion'!$P$874,'1-Estadisticas'!AG36,NA())</f>
        <v>#N/A</v>
      </c>
      <c r="BV36" s="6" t="e">
        <f ca="1">IF(BV$1&lt;'1-Configuracion'!$P$874,'1-Estadisticas'!AH36,NA())</f>
        <v>#N/A</v>
      </c>
      <c r="BW36" s="6" t="e">
        <f ca="1">IF(BW$1&lt;'1-Configuracion'!$P$874,'1-Estadisticas'!AI36,NA())</f>
        <v>#N/A</v>
      </c>
      <c r="BX36" s="6" t="e">
        <f ca="1">IF(BX$1&lt;'1-Configuracion'!$P$874,'1-Estadisticas'!AJ36,NA())</f>
        <v>#N/A</v>
      </c>
      <c r="BY36" s="6" t="e">
        <f ca="1">IF(BY$1&lt;'1-Configuracion'!$P$874,'1-Estadisticas'!AK36,NA())</f>
        <v>#N/A</v>
      </c>
      <c r="BZ36" s="6" t="e">
        <f ca="1">IF(BZ$1&lt;'1-Configuracion'!$P$874,'1-Estadisticas'!AL36,NA())</f>
        <v>#N/A</v>
      </c>
      <c r="CA36" s="8" t="e">
        <f ca="1">IF(CA$1&lt;'1-Configuracion'!$P$874,'1-Estadisticas'!AM36,NA())</f>
        <v>#N/A</v>
      </c>
    </row>
    <row r="37" spans="1:79" x14ac:dyDescent="0.25">
      <c r="A37" s="81" t="s">
        <v>86</v>
      </c>
      <c r="B37" s="7">
        <f t="shared" ca="1" si="55"/>
        <v>0</v>
      </c>
      <c r="C37" s="6">
        <f t="shared" ca="1" si="55"/>
        <v>0</v>
      </c>
      <c r="D37" s="6">
        <f t="shared" ca="1" si="55"/>
        <v>0</v>
      </c>
      <c r="E37" s="6">
        <f t="shared" ca="1" si="55"/>
        <v>0</v>
      </c>
      <c r="F37" s="6">
        <f t="shared" ca="1" si="55"/>
        <v>0</v>
      </c>
      <c r="G37" s="6">
        <f t="shared" ca="1" si="55"/>
        <v>0</v>
      </c>
      <c r="H37" s="6">
        <f t="shared" ca="1" si="55"/>
        <v>0</v>
      </c>
      <c r="I37" s="6">
        <f t="shared" ca="1" si="55"/>
        <v>0</v>
      </c>
      <c r="J37" s="6">
        <f t="shared" ca="1" si="55"/>
        <v>0</v>
      </c>
      <c r="K37" s="6">
        <f t="shared" ca="1" si="55"/>
        <v>0</v>
      </c>
      <c r="L37" s="6">
        <f t="shared" ca="1" si="55"/>
        <v>0</v>
      </c>
      <c r="M37" s="6">
        <f t="shared" ca="1" si="55"/>
        <v>0</v>
      </c>
      <c r="N37" s="6">
        <f t="shared" ca="1" si="55"/>
        <v>0</v>
      </c>
      <c r="O37" s="6">
        <f t="shared" ca="1" si="55"/>
        <v>0</v>
      </c>
      <c r="P37" s="6">
        <f t="shared" ca="1" si="55"/>
        <v>0</v>
      </c>
      <c r="Q37" s="6">
        <f t="shared" ca="1" si="55"/>
        <v>0</v>
      </c>
      <c r="R37" s="6">
        <f t="shared" ca="1" si="56"/>
        <v>0</v>
      </c>
      <c r="S37" s="6">
        <f t="shared" ca="1" si="56"/>
        <v>0</v>
      </c>
      <c r="T37" s="8">
        <f t="shared" ca="1" si="56"/>
        <v>0</v>
      </c>
      <c r="U37" s="113">
        <f t="shared" ca="1" si="56"/>
        <v>0</v>
      </c>
      <c r="V37" s="6">
        <f t="shared" ca="1" si="56"/>
        <v>0</v>
      </c>
      <c r="W37" s="6">
        <f t="shared" ca="1" si="56"/>
        <v>0</v>
      </c>
      <c r="X37" s="6">
        <f t="shared" ca="1" si="56"/>
        <v>0</v>
      </c>
      <c r="Y37" s="6">
        <f t="shared" ca="1" si="56"/>
        <v>0</v>
      </c>
      <c r="Z37" s="6">
        <f t="shared" ca="1" si="56"/>
        <v>0</v>
      </c>
      <c r="AA37" s="6">
        <f t="shared" ca="1" si="56"/>
        <v>0</v>
      </c>
      <c r="AB37" s="6">
        <f t="shared" ca="1" si="56"/>
        <v>0</v>
      </c>
      <c r="AC37" s="6">
        <f t="shared" ca="1" si="56"/>
        <v>0</v>
      </c>
      <c r="AD37" s="6">
        <f t="shared" ca="1" si="56"/>
        <v>0</v>
      </c>
      <c r="AE37" s="6">
        <f t="shared" ca="1" si="56"/>
        <v>0</v>
      </c>
      <c r="AF37" s="6">
        <f t="shared" ca="1" si="56"/>
        <v>0</v>
      </c>
      <c r="AG37" s="6">
        <f t="shared" ca="1" si="56"/>
        <v>0</v>
      </c>
      <c r="AH37" s="6">
        <f t="shared" ca="1" si="57"/>
        <v>0</v>
      </c>
      <c r="AI37" s="6">
        <f t="shared" ca="1" si="57"/>
        <v>0</v>
      </c>
      <c r="AJ37" s="6">
        <f t="shared" ca="1" si="57"/>
        <v>0</v>
      </c>
      <c r="AK37" s="6">
        <f t="shared" ca="1" si="57"/>
        <v>0</v>
      </c>
      <c r="AL37" s="6">
        <f t="shared" ca="1" si="57"/>
        <v>0</v>
      </c>
      <c r="AM37" s="8">
        <f t="shared" ca="1" si="57"/>
        <v>0</v>
      </c>
      <c r="AO37" s="81" t="str">
        <f t="shared" si="54"/>
        <v>Real Betis Balompié</v>
      </c>
      <c r="AP37" s="7" t="e">
        <f ca="1">IF(AP$1&lt;'1-Configuracion'!$P$874,'1-Estadisticas'!B37,NA())</f>
        <v>#N/A</v>
      </c>
      <c r="AQ37" s="6" t="e">
        <f ca="1">IF(AQ$1&lt;'1-Configuracion'!$P$874,'1-Estadisticas'!C37,NA())</f>
        <v>#N/A</v>
      </c>
      <c r="AR37" s="6" t="e">
        <f ca="1">IF(AR$1&lt;'1-Configuracion'!$P$874,'1-Estadisticas'!D37,NA())</f>
        <v>#N/A</v>
      </c>
      <c r="AS37" s="6" t="e">
        <f ca="1">IF(AS$1&lt;'1-Configuracion'!$P$874,'1-Estadisticas'!E37,NA())</f>
        <v>#N/A</v>
      </c>
      <c r="AT37" s="6" t="e">
        <f ca="1">IF(AT$1&lt;'1-Configuracion'!$P$874,'1-Estadisticas'!F37,NA())</f>
        <v>#N/A</v>
      </c>
      <c r="AU37" s="6" t="e">
        <f ca="1">IF(AU$1&lt;'1-Configuracion'!$P$874,'1-Estadisticas'!G37,NA())</f>
        <v>#N/A</v>
      </c>
      <c r="AV37" s="6" t="e">
        <f ca="1">IF(AV$1&lt;'1-Configuracion'!$P$874,'1-Estadisticas'!H37,NA())</f>
        <v>#N/A</v>
      </c>
      <c r="AW37" s="6" t="e">
        <f ca="1">IF(AW$1&lt;'1-Configuracion'!$P$874,'1-Estadisticas'!I37,NA())</f>
        <v>#N/A</v>
      </c>
      <c r="AX37" s="6" t="e">
        <f ca="1">IF(AX$1&lt;'1-Configuracion'!$P$874,'1-Estadisticas'!J37,NA())</f>
        <v>#N/A</v>
      </c>
      <c r="AY37" s="6" t="e">
        <f ca="1">IF(AY$1&lt;'1-Configuracion'!$P$874,'1-Estadisticas'!K37,NA())</f>
        <v>#N/A</v>
      </c>
      <c r="AZ37" s="6" t="e">
        <f ca="1">IF(AZ$1&lt;'1-Configuracion'!$P$874,'1-Estadisticas'!L37,NA())</f>
        <v>#N/A</v>
      </c>
      <c r="BA37" s="6" t="e">
        <f ca="1">IF(BA$1&lt;'1-Configuracion'!$P$874,'1-Estadisticas'!M37,NA())</f>
        <v>#N/A</v>
      </c>
      <c r="BB37" s="6" t="e">
        <f ca="1">IF(BB$1&lt;'1-Configuracion'!$P$874,'1-Estadisticas'!N37,NA())</f>
        <v>#N/A</v>
      </c>
      <c r="BC37" s="6" t="e">
        <f ca="1">IF(BC$1&lt;'1-Configuracion'!$P$874,'1-Estadisticas'!O37,NA())</f>
        <v>#N/A</v>
      </c>
      <c r="BD37" s="6" t="e">
        <f ca="1">IF(BD$1&lt;'1-Configuracion'!$P$874,'1-Estadisticas'!P37,NA())</f>
        <v>#N/A</v>
      </c>
      <c r="BE37" s="6" t="e">
        <f ca="1">IF(BE$1&lt;'1-Configuracion'!$P$874,'1-Estadisticas'!Q37,NA())</f>
        <v>#N/A</v>
      </c>
      <c r="BF37" s="6" t="e">
        <f ca="1">IF(BF$1&lt;'1-Configuracion'!$P$874,'1-Estadisticas'!R37,NA())</f>
        <v>#N/A</v>
      </c>
      <c r="BG37" s="6" t="e">
        <f ca="1">IF(BG$1&lt;'1-Configuracion'!$P$874,'1-Estadisticas'!S37,NA())</f>
        <v>#N/A</v>
      </c>
      <c r="BH37" s="8" t="e">
        <f ca="1">IF(BH$1&lt;'1-Configuracion'!$P$874,'1-Estadisticas'!T37,NA())</f>
        <v>#N/A</v>
      </c>
      <c r="BI37" s="113" t="e">
        <f ca="1">IF(BI$1&lt;'1-Configuracion'!$P$874,'1-Estadisticas'!U37,NA())</f>
        <v>#N/A</v>
      </c>
      <c r="BJ37" s="6" t="e">
        <f ca="1">IF(BJ$1&lt;'1-Configuracion'!$P$874,'1-Estadisticas'!V37,NA())</f>
        <v>#N/A</v>
      </c>
      <c r="BK37" s="6" t="e">
        <f ca="1">IF(BK$1&lt;'1-Configuracion'!$P$874,'1-Estadisticas'!W37,NA())</f>
        <v>#N/A</v>
      </c>
      <c r="BL37" s="6" t="e">
        <f ca="1">IF(BL$1&lt;'1-Configuracion'!$P$874,'1-Estadisticas'!X37,NA())</f>
        <v>#N/A</v>
      </c>
      <c r="BM37" s="6" t="e">
        <f ca="1">IF(BM$1&lt;'1-Configuracion'!$P$874,'1-Estadisticas'!Y37,NA())</f>
        <v>#N/A</v>
      </c>
      <c r="BN37" s="6" t="e">
        <f ca="1">IF(BN$1&lt;'1-Configuracion'!$P$874,'1-Estadisticas'!Z37,NA())</f>
        <v>#N/A</v>
      </c>
      <c r="BO37" s="6" t="e">
        <f ca="1">IF(BO$1&lt;'1-Configuracion'!$P$874,'1-Estadisticas'!AA37,NA())</f>
        <v>#N/A</v>
      </c>
      <c r="BP37" s="6" t="e">
        <f ca="1">IF(BP$1&lt;'1-Configuracion'!$P$874,'1-Estadisticas'!AB37,NA())</f>
        <v>#N/A</v>
      </c>
      <c r="BQ37" s="6" t="e">
        <f ca="1">IF(BQ$1&lt;'1-Configuracion'!$P$874,'1-Estadisticas'!AC37,NA())</f>
        <v>#N/A</v>
      </c>
      <c r="BR37" s="6" t="e">
        <f ca="1">IF(BR$1&lt;'1-Configuracion'!$P$874,'1-Estadisticas'!AD37,NA())</f>
        <v>#N/A</v>
      </c>
      <c r="BS37" s="6" t="e">
        <f ca="1">IF(BS$1&lt;'1-Configuracion'!$P$874,'1-Estadisticas'!AE37,NA())</f>
        <v>#N/A</v>
      </c>
      <c r="BT37" s="6" t="e">
        <f ca="1">IF(BT$1&lt;'1-Configuracion'!$P$874,'1-Estadisticas'!AF37,NA())</f>
        <v>#N/A</v>
      </c>
      <c r="BU37" s="6" t="e">
        <f ca="1">IF(BU$1&lt;'1-Configuracion'!$P$874,'1-Estadisticas'!AG37,NA())</f>
        <v>#N/A</v>
      </c>
      <c r="BV37" s="6" t="e">
        <f ca="1">IF(BV$1&lt;'1-Configuracion'!$P$874,'1-Estadisticas'!AH37,NA())</f>
        <v>#N/A</v>
      </c>
      <c r="BW37" s="6" t="e">
        <f ca="1">IF(BW$1&lt;'1-Configuracion'!$P$874,'1-Estadisticas'!AI37,NA())</f>
        <v>#N/A</v>
      </c>
      <c r="BX37" s="6" t="e">
        <f ca="1">IF(BX$1&lt;'1-Configuracion'!$P$874,'1-Estadisticas'!AJ37,NA())</f>
        <v>#N/A</v>
      </c>
      <c r="BY37" s="6" t="e">
        <f ca="1">IF(BY$1&lt;'1-Configuracion'!$P$874,'1-Estadisticas'!AK37,NA())</f>
        <v>#N/A</v>
      </c>
      <c r="BZ37" s="6" t="e">
        <f ca="1">IF(BZ$1&lt;'1-Configuracion'!$P$874,'1-Estadisticas'!AL37,NA())</f>
        <v>#N/A</v>
      </c>
      <c r="CA37" s="8" t="e">
        <f ca="1">IF(CA$1&lt;'1-Configuracion'!$P$874,'1-Estadisticas'!AM37,NA())</f>
        <v>#N/A</v>
      </c>
    </row>
    <row r="38" spans="1:79" x14ac:dyDescent="0.25">
      <c r="A38" s="81" t="s">
        <v>89</v>
      </c>
      <c r="B38" s="7">
        <f t="shared" ca="1" si="55"/>
        <v>0</v>
      </c>
      <c r="C38" s="6">
        <f t="shared" ca="1" si="55"/>
        <v>0</v>
      </c>
      <c r="D38" s="6">
        <f t="shared" ca="1" si="55"/>
        <v>0</v>
      </c>
      <c r="E38" s="6">
        <f t="shared" ca="1" si="55"/>
        <v>0</v>
      </c>
      <c r="F38" s="6">
        <f t="shared" ca="1" si="55"/>
        <v>0</v>
      </c>
      <c r="G38" s="6">
        <f t="shared" ca="1" si="55"/>
        <v>0</v>
      </c>
      <c r="H38" s="6">
        <f t="shared" ca="1" si="55"/>
        <v>0</v>
      </c>
      <c r="I38" s="6">
        <f t="shared" ca="1" si="55"/>
        <v>0</v>
      </c>
      <c r="J38" s="6">
        <f t="shared" ca="1" si="55"/>
        <v>0</v>
      </c>
      <c r="K38" s="6">
        <f t="shared" ca="1" si="55"/>
        <v>0</v>
      </c>
      <c r="L38" s="6">
        <f t="shared" ca="1" si="55"/>
        <v>0</v>
      </c>
      <c r="M38" s="6">
        <f t="shared" ca="1" si="55"/>
        <v>0</v>
      </c>
      <c r="N38" s="6">
        <f t="shared" ca="1" si="55"/>
        <v>0</v>
      </c>
      <c r="O38" s="6">
        <f t="shared" ca="1" si="55"/>
        <v>0</v>
      </c>
      <c r="P38" s="6">
        <f t="shared" ca="1" si="55"/>
        <v>0</v>
      </c>
      <c r="Q38" s="6">
        <f t="shared" ca="1" si="55"/>
        <v>0</v>
      </c>
      <c r="R38" s="6">
        <f t="shared" ca="1" si="56"/>
        <v>0</v>
      </c>
      <c r="S38" s="6">
        <f t="shared" ca="1" si="56"/>
        <v>0</v>
      </c>
      <c r="T38" s="8">
        <f t="shared" ca="1" si="56"/>
        <v>0</v>
      </c>
      <c r="U38" s="113">
        <f t="shared" ca="1" si="56"/>
        <v>0</v>
      </c>
      <c r="V38" s="6">
        <f t="shared" ca="1" si="56"/>
        <v>0</v>
      </c>
      <c r="W38" s="6">
        <f t="shared" ca="1" si="56"/>
        <v>0</v>
      </c>
      <c r="X38" s="6">
        <f t="shared" ca="1" si="56"/>
        <v>0</v>
      </c>
      <c r="Y38" s="6">
        <f t="shared" ca="1" si="56"/>
        <v>0</v>
      </c>
      <c r="Z38" s="6">
        <f t="shared" ca="1" si="56"/>
        <v>0</v>
      </c>
      <c r="AA38" s="6">
        <f t="shared" ca="1" si="56"/>
        <v>0</v>
      </c>
      <c r="AB38" s="6">
        <f t="shared" ca="1" si="56"/>
        <v>0</v>
      </c>
      <c r="AC38" s="6">
        <f t="shared" ca="1" si="56"/>
        <v>0</v>
      </c>
      <c r="AD38" s="6">
        <f t="shared" ca="1" si="56"/>
        <v>0</v>
      </c>
      <c r="AE38" s="6">
        <f t="shared" ca="1" si="56"/>
        <v>0</v>
      </c>
      <c r="AF38" s="6">
        <f t="shared" ca="1" si="56"/>
        <v>0</v>
      </c>
      <c r="AG38" s="6">
        <f t="shared" ca="1" si="56"/>
        <v>0</v>
      </c>
      <c r="AH38" s="6">
        <f t="shared" ca="1" si="57"/>
        <v>0</v>
      </c>
      <c r="AI38" s="6">
        <f t="shared" ca="1" si="57"/>
        <v>0</v>
      </c>
      <c r="AJ38" s="6">
        <f t="shared" ca="1" si="57"/>
        <v>0</v>
      </c>
      <c r="AK38" s="6">
        <f t="shared" ca="1" si="57"/>
        <v>0</v>
      </c>
      <c r="AL38" s="6">
        <f t="shared" ca="1" si="57"/>
        <v>0</v>
      </c>
      <c r="AM38" s="8">
        <f t="shared" ca="1" si="57"/>
        <v>0</v>
      </c>
      <c r="AO38" s="81" t="str">
        <f t="shared" si="54"/>
        <v>Real Madrid</v>
      </c>
      <c r="AP38" s="7" t="e">
        <f ca="1">IF(AP$1&lt;'1-Configuracion'!$P$874,'1-Estadisticas'!B38,NA())</f>
        <v>#N/A</v>
      </c>
      <c r="AQ38" s="6" t="e">
        <f ca="1">IF(AQ$1&lt;'1-Configuracion'!$P$874,'1-Estadisticas'!C38,NA())</f>
        <v>#N/A</v>
      </c>
      <c r="AR38" s="6" t="e">
        <f ca="1">IF(AR$1&lt;'1-Configuracion'!$P$874,'1-Estadisticas'!D38,NA())</f>
        <v>#N/A</v>
      </c>
      <c r="AS38" s="6" t="e">
        <f ca="1">IF(AS$1&lt;'1-Configuracion'!$P$874,'1-Estadisticas'!E38,NA())</f>
        <v>#N/A</v>
      </c>
      <c r="AT38" s="6" t="e">
        <f ca="1">IF(AT$1&lt;'1-Configuracion'!$P$874,'1-Estadisticas'!F38,NA())</f>
        <v>#N/A</v>
      </c>
      <c r="AU38" s="6" t="e">
        <f ca="1">IF(AU$1&lt;'1-Configuracion'!$P$874,'1-Estadisticas'!G38,NA())</f>
        <v>#N/A</v>
      </c>
      <c r="AV38" s="6" t="e">
        <f ca="1">IF(AV$1&lt;'1-Configuracion'!$P$874,'1-Estadisticas'!H38,NA())</f>
        <v>#N/A</v>
      </c>
      <c r="AW38" s="6" t="e">
        <f ca="1">IF(AW$1&lt;'1-Configuracion'!$P$874,'1-Estadisticas'!I38,NA())</f>
        <v>#N/A</v>
      </c>
      <c r="AX38" s="6" t="e">
        <f ca="1">IF(AX$1&lt;'1-Configuracion'!$P$874,'1-Estadisticas'!J38,NA())</f>
        <v>#N/A</v>
      </c>
      <c r="AY38" s="6" t="e">
        <f ca="1">IF(AY$1&lt;'1-Configuracion'!$P$874,'1-Estadisticas'!K38,NA())</f>
        <v>#N/A</v>
      </c>
      <c r="AZ38" s="6" t="e">
        <f ca="1">IF(AZ$1&lt;'1-Configuracion'!$P$874,'1-Estadisticas'!L38,NA())</f>
        <v>#N/A</v>
      </c>
      <c r="BA38" s="6" t="e">
        <f ca="1">IF(BA$1&lt;'1-Configuracion'!$P$874,'1-Estadisticas'!M38,NA())</f>
        <v>#N/A</v>
      </c>
      <c r="BB38" s="6" t="e">
        <f ca="1">IF(BB$1&lt;'1-Configuracion'!$P$874,'1-Estadisticas'!N38,NA())</f>
        <v>#N/A</v>
      </c>
      <c r="BC38" s="6" t="e">
        <f ca="1">IF(BC$1&lt;'1-Configuracion'!$P$874,'1-Estadisticas'!O38,NA())</f>
        <v>#N/A</v>
      </c>
      <c r="BD38" s="6" t="e">
        <f ca="1">IF(BD$1&lt;'1-Configuracion'!$P$874,'1-Estadisticas'!P38,NA())</f>
        <v>#N/A</v>
      </c>
      <c r="BE38" s="6" t="e">
        <f ca="1">IF(BE$1&lt;'1-Configuracion'!$P$874,'1-Estadisticas'!Q38,NA())</f>
        <v>#N/A</v>
      </c>
      <c r="BF38" s="6" t="e">
        <f ca="1">IF(BF$1&lt;'1-Configuracion'!$P$874,'1-Estadisticas'!R38,NA())</f>
        <v>#N/A</v>
      </c>
      <c r="BG38" s="6" t="e">
        <f ca="1">IF(BG$1&lt;'1-Configuracion'!$P$874,'1-Estadisticas'!S38,NA())</f>
        <v>#N/A</v>
      </c>
      <c r="BH38" s="8" t="e">
        <f ca="1">IF(BH$1&lt;'1-Configuracion'!$P$874,'1-Estadisticas'!T38,NA())</f>
        <v>#N/A</v>
      </c>
      <c r="BI38" s="113" t="e">
        <f ca="1">IF(BI$1&lt;'1-Configuracion'!$P$874,'1-Estadisticas'!U38,NA())</f>
        <v>#N/A</v>
      </c>
      <c r="BJ38" s="6" t="e">
        <f ca="1">IF(BJ$1&lt;'1-Configuracion'!$P$874,'1-Estadisticas'!V38,NA())</f>
        <v>#N/A</v>
      </c>
      <c r="BK38" s="6" t="e">
        <f ca="1">IF(BK$1&lt;'1-Configuracion'!$P$874,'1-Estadisticas'!W38,NA())</f>
        <v>#N/A</v>
      </c>
      <c r="BL38" s="6" t="e">
        <f ca="1">IF(BL$1&lt;'1-Configuracion'!$P$874,'1-Estadisticas'!X38,NA())</f>
        <v>#N/A</v>
      </c>
      <c r="BM38" s="6" t="e">
        <f ca="1">IF(BM$1&lt;'1-Configuracion'!$P$874,'1-Estadisticas'!Y38,NA())</f>
        <v>#N/A</v>
      </c>
      <c r="BN38" s="6" t="e">
        <f ca="1">IF(BN$1&lt;'1-Configuracion'!$P$874,'1-Estadisticas'!Z38,NA())</f>
        <v>#N/A</v>
      </c>
      <c r="BO38" s="6" t="e">
        <f ca="1">IF(BO$1&lt;'1-Configuracion'!$P$874,'1-Estadisticas'!AA38,NA())</f>
        <v>#N/A</v>
      </c>
      <c r="BP38" s="6" t="e">
        <f ca="1">IF(BP$1&lt;'1-Configuracion'!$P$874,'1-Estadisticas'!AB38,NA())</f>
        <v>#N/A</v>
      </c>
      <c r="BQ38" s="6" t="e">
        <f ca="1">IF(BQ$1&lt;'1-Configuracion'!$P$874,'1-Estadisticas'!AC38,NA())</f>
        <v>#N/A</v>
      </c>
      <c r="BR38" s="6" t="e">
        <f ca="1">IF(BR$1&lt;'1-Configuracion'!$P$874,'1-Estadisticas'!AD38,NA())</f>
        <v>#N/A</v>
      </c>
      <c r="BS38" s="6" t="e">
        <f ca="1">IF(BS$1&lt;'1-Configuracion'!$P$874,'1-Estadisticas'!AE38,NA())</f>
        <v>#N/A</v>
      </c>
      <c r="BT38" s="6" t="e">
        <f ca="1">IF(BT$1&lt;'1-Configuracion'!$P$874,'1-Estadisticas'!AF38,NA())</f>
        <v>#N/A</v>
      </c>
      <c r="BU38" s="6" t="e">
        <f ca="1">IF(BU$1&lt;'1-Configuracion'!$P$874,'1-Estadisticas'!AG38,NA())</f>
        <v>#N/A</v>
      </c>
      <c r="BV38" s="6" t="e">
        <f ca="1">IF(BV$1&lt;'1-Configuracion'!$P$874,'1-Estadisticas'!AH38,NA())</f>
        <v>#N/A</v>
      </c>
      <c r="BW38" s="6" t="e">
        <f ca="1">IF(BW$1&lt;'1-Configuracion'!$P$874,'1-Estadisticas'!AI38,NA())</f>
        <v>#N/A</v>
      </c>
      <c r="BX38" s="6" t="e">
        <f ca="1">IF(BX$1&lt;'1-Configuracion'!$P$874,'1-Estadisticas'!AJ38,NA())</f>
        <v>#N/A</v>
      </c>
      <c r="BY38" s="6" t="e">
        <f ca="1">IF(BY$1&lt;'1-Configuracion'!$P$874,'1-Estadisticas'!AK38,NA())</f>
        <v>#N/A</v>
      </c>
      <c r="BZ38" s="6" t="e">
        <f ca="1">IF(BZ$1&lt;'1-Configuracion'!$P$874,'1-Estadisticas'!AL38,NA())</f>
        <v>#N/A</v>
      </c>
      <c r="CA38" s="8" t="e">
        <f ca="1">IF(CA$1&lt;'1-Configuracion'!$P$874,'1-Estadisticas'!AM38,NA())</f>
        <v>#N/A</v>
      </c>
    </row>
    <row r="39" spans="1:79" x14ac:dyDescent="0.25">
      <c r="A39" s="81" t="s">
        <v>37</v>
      </c>
      <c r="B39" s="7">
        <f t="shared" ca="1" si="55"/>
        <v>0</v>
      </c>
      <c r="C39" s="6">
        <f t="shared" ca="1" si="55"/>
        <v>0</v>
      </c>
      <c r="D39" s="6">
        <f t="shared" ca="1" si="55"/>
        <v>0</v>
      </c>
      <c r="E39" s="6">
        <f t="shared" ca="1" si="55"/>
        <v>0</v>
      </c>
      <c r="F39" s="6">
        <f t="shared" ca="1" si="55"/>
        <v>0</v>
      </c>
      <c r="G39" s="6">
        <f t="shared" ca="1" si="55"/>
        <v>0</v>
      </c>
      <c r="H39" s="6">
        <f t="shared" ca="1" si="55"/>
        <v>0</v>
      </c>
      <c r="I39" s="6">
        <f t="shared" ca="1" si="55"/>
        <v>0</v>
      </c>
      <c r="J39" s="6">
        <f t="shared" ca="1" si="55"/>
        <v>0</v>
      </c>
      <c r="K39" s="6">
        <f t="shared" ca="1" si="55"/>
        <v>0</v>
      </c>
      <c r="L39" s="6">
        <f t="shared" ca="1" si="55"/>
        <v>0</v>
      </c>
      <c r="M39" s="6">
        <f t="shared" ca="1" si="55"/>
        <v>0</v>
      </c>
      <c r="N39" s="6">
        <f t="shared" ca="1" si="55"/>
        <v>0</v>
      </c>
      <c r="O39" s="6">
        <f t="shared" ca="1" si="55"/>
        <v>0</v>
      </c>
      <c r="P39" s="6">
        <f t="shared" ca="1" si="55"/>
        <v>0</v>
      </c>
      <c r="Q39" s="6">
        <f t="shared" ca="1" si="55"/>
        <v>0</v>
      </c>
      <c r="R39" s="6">
        <f t="shared" ca="1" si="56"/>
        <v>0</v>
      </c>
      <c r="S39" s="6">
        <f t="shared" ca="1" si="56"/>
        <v>0</v>
      </c>
      <c r="T39" s="8">
        <f t="shared" ca="1" si="56"/>
        <v>0</v>
      </c>
      <c r="U39" s="113">
        <f t="shared" ca="1" si="56"/>
        <v>0</v>
      </c>
      <c r="V39" s="6">
        <f t="shared" ca="1" si="56"/>
        <v>0</v>
      </c>
      <c r="W39" s="6">
        <f t="shared" ca="1" si="56"/>
        <v>0</v>
      </c>
      <c r="X39" s="6">
        <f t="shared" ca="1" si="56"/>
        <v>0</v>
      </c>
      <c r="Y39" s="6">
        <f t="shared" ca="1" si="56"/>
        <v>0</v>
      </c>
      <c r="Z39" s="6">
        <f t="shared" ca="1" si="56"/>
        <v>0</v>
      </c>
      <c r="AA39" s="6">
        <f t="shared" ca="1" si="56"/>
        <v>0</v>
      </c>
      <c r="AB39" s="6">
        <f t="shared" ca="1" si="56"/>
        <v>0</v>
      </c>
      <c r="AC39" s="6">
        <f t="shared" ca="1" si="56"/>
        <v>0</v>
      </c>
      <c r="AD39" s="6">
        <f t="shared" ca="1" si="56"/>
        <v>0</v>
      </c>
      <c r="AE39" s="6">
        <f t="shared" ca="1" si="56"/>
        <v>0</v>
      </c>
      <c r="AF39" s="6">
        <f t="shared" ca="1" si="56"/>
        <v>0</v>
      </c>
      <c r="AG39" s="6">
        <f t="shared" ca="1" si="56"/>
        <v>0</v>
      </c>
      <c r="AH39" s="6">
        <f t="shared" ca="1" si="57"/>
        <v>0</v>
      </c>
      <c r="AI39" s="6">
        <f t="shared" ca="1" si="57"/>
        <v>0</v>
      </c>
      <c r="AJ39" s="6">
        <f t="shared" ca="1" si="57"/>
        <v>0</v>
      </c>
      <c r="AK39" s="6">
        <f t="shared" ca="1" si="57"/>
        <v>0</v>
      </c>
      <c r="AL39" s="6">
        <f t="shared" ca="1" si="57"/>
        <v>0</v>
      </c>
      <c r="AM39" s="8">
        <f t="shared" ca="1" si="57"/>
        <v>0</v>
      </c>
      <c r="AO39" s="81" t="str">
        <f t="shared" si="54"/>
        <v>Real Sociedad</v>
      </c>
      <c r="AP39" s="7" t="e">
        <f ca="1">IF(AP$1&lt;'1-Configuracion'!$P$874,'1-Estadisticas'!B39,NA())</f>
        <v>#N/A</v>
      </c>
      <c r="AQ39" s="6" t="e">
        <f ca="1">IF(AQ$1&lt;'1-Configuracion'!$P$874,'1-Estadisticas'!C39,NA())</f>
        <v>#N/A</v>
      </c>
      <c r="AR39" s="6" t="e">
        <f ca="1">IF(AR$1&lt;'1-Configuracion'!$P$874,'1-Estadisticas'!D39,NA())</f>
        <v>#N/A</v>
      </c>
      <c r="AS39" s="6" t="e">
        <f ca="1">IF(AS$1&lt;'1-Configuracion'!$P$874,'1-Estadisticas'!E39,NA())</f>
        <v>#N/A</v>
      </c>
      <c r="AT39" s="6" t="e">
        <f ca="1">IF(AT$1&lt;'1-Configuracion'!$P$874,'1-Estadisticas'!F39,NA())</f>
        <v>#N/A</v>
      </c>
      <c r="AU39" s="6" t="e">
        <f ca="1">IF(AU$1&lt;'1-Configuracion'!$P$874,'1-Estadisticas'!G39,NA())</f>
        <v>#N/A</v>
      </c>
      <c r="AV39" s="6" t="e">
        <f ca="1">IF(AV$1&lt;'1-Configuracion'!$P$874,'1-Estadisticas'!H39,NA())</f>
        <v>#N/A</v>
      </c>
      <c r="AW39" s="6" t="e">
        <f ca="1">IF(AW$1&lt;'1-Configuracion'!$P$874,'1-Estadisticas'!I39,NA())</f>
        <v>#N/A</v>
      </c>
      <c r="AX39" s="6" t="e">
        <f ca="1">IF(AX$1&lt;'1-Configuracion'!$P$874,'1-Estadisticas'!J39,NA())</f>
        <v>#N/A</v>
      </c>
      <c r="AY39" s="6" t="e">
        <f ca="1">IF(AY$1&lt;'1-Configuracion'!$P$874,'1-Estadisticas'!K39,NA())</f>
        <v>#N/A</v>
      </c>
      <c r="AZ39" s="6" t="e">
        <f ca="1">IF(AZ$1&lt;'1-Configuracion'!$P$874,'1-Estadisticas'!L39,NA())</f>
        <v>#N/A</v>
      </c>
      <c r="BA39" s="6" t="e">
        <f ca="1">IF(BA$1&lt;'1-Configuracion'!$P$874,'1-Estadisticas'!M39,NA())</f>
        <v>#N/A</v>
      </c>
      <c r="BB39" s="6" t="e">
        <f ca="1">IF(BB$1&lt;'1-Configuracion'!$P$874,'1-Estadisticas'!N39,NA())</f>
        <v>#N/A</v>
      </c>
      <c r="BC39" s="6" t="e">
        <f ca="1">IF(BC$1&lt;'1-Configuracion'!$P$874,'1-Estadisticas'!O39,NA())</f>
        <v>#N/A</v>
      </c>
      <c r="BD39" s="6" t="e">
        <f ca="1">IF(BD$1&lt;'1-Configuracion'!$P$874,'1-Estadisticas'!P39,NA())</f>
        <v>#N/A</v>
      </c>
      <c r="BE39" s="6" t="e">
        <f ca="1">IF(BE$1&lt;'1-Configuracion'!$P$874,'1-Estadisticas'!Q39,NA())</f>
        <v>#N/A</v>
      </c>
      <c r="BF39" s="6" t="e">
        <f ca="1">IF(BF$1&lt;'1-Configuracion'!$P$874,'1-Estadisticas'!R39,NA())</f>
        <v>#N/A</v>
      </c>
      <c r="BG39" s="6" t="e">
        <f ca="1">IF(BG$1&lt;'1-Configuracion'!$P$874,'1-Estadisticas'!S39,NA())</f>
        <v>#N/A</v>
      </c>
      <c r="BH39" s="8" t="e">
        <f ca="1">IF(BH$1&lt;'1-Configuracion'!$P$874,'1-Estadisticas'!T39,NA())</f>
        <v>#N/A</v>
      </c>
      <c r="BI39" s="113" t="e">
        <f ca="1">IF(BI$1&lt;'1-Configuracion'!$P$874,'1-Estadisticas'!U39,NA())</f>
        <v>#N/A</v>
      </c>
      <c r="BJ39" s="6" t="e">
        <f ca="1">IF(BJ$1&lt;'1-Configuracion'!$P$874,'1-Estadisticas'!V39,NA())</f>
        <v>#N/A</v>
      </c>
      <c r="BK39" s="6" t="e">
        <f ca="1">IF(BK$1&lt;'1-Configuracion'!$P$874,'1-Estadisticas'!W39,NA())</f>
        <v>#N/A</v>
      </c>
      <c r="BL39" s="6" t="e">
        <f ca="1">IF(BL$1&lt;'1-Configuracion'!$P$874,'1-Estadisticas'!X39,NA())</f>
        <v>#N/A</v>
      </c>
      <c r="BM39" s="6" t="e">
        <f ca="1">IF(BM$1&lt;'1-Configuracion'!$P$874,'1-Estadisticas'!Y39,NA())</f>
        <v>#N/A</v>
      </c>
      <c r="BN39" s="6" t="e">
        <f ca="1">IF(BN$1&lt;'1-Configuracion'!$P$874,'1-Estadisticas'!Z39,NA())</f>
        <v>#N/A</v>
      </c>
      <c r="BO39" s="6" t="e">
        <f ca="1">IF(BO$1&lt;'1-Configuracion'!$P$874,'1-Estadisticas'!AA39,NA())</f>
        <v>#N/A</v>
      </c>
      <c r="BP39" s="6" t="e">
        <f ca="1">IF(BP$1&lt;'1-Configuracion'!$P$874,'1-Estadisticas'!AB39,NA())</f>
        <v>#N/A</v>
      </c>
      <c r="BQ39" s="6" t="e">
        <f ca="1">IF(BQ$1&lt;'1-Configuracion'!$P$874,'1-Estadisticas'!AC39,NA())</f>
        <v>#N/A</v>
      </c>
      <c r="BR39" s="6" t="e">
        <f ca="1">IF(BR$1&lt;'1-Configuracion'!$P$874,'1-Estadisticas'!AD39,NA())</f>
        <v>#N/A</v>
      </c>
      <c r="BS39" s="6" t="e">
        <f ca="1">IF(BS$1&lt;'1-Configuracion'!$P$874,'1-Estadisticas'!AE39,NA())</f>
        <v>#N/A</v>
      </c>
      <c r="BT39" s="6" t="e">
        <f ca="1">IF(BT$1&lt;'1-Configuracion'!$P$874,'1-Estadisticas'!AF39,NA())</f>
        <v>#N/A</v>
      </c>
      <c r="BU39" s="6" t="e">
        <f ca="1">IF(BU$1&lt;'1-Configuracion'!$P$874,'1-Estadisticas'!AG39,NA())</f>
        <v>#N/A</v>
      </c>
      <c r="BV39" s="6" t="e">
        <f ca="1">IF(BV$1&lt;'1-Configuracion'!$P$874,'1-Estadisticas'!AH39,NA())</f>
        <v>#N/A</v>
      </c>
      <c r="BW39" s="6" t="e">
        <f ca="1">IF(BW$1&lt;'1-Configuracion'!$P$874,'1-Estadisticas'!AI39,NA())</f>
        <v>#N/A</v>
      </c>
      <c r="BX39" s="6" t="e">
        <f ca="1">IF(BX$1&lt;'1-Configuracion'!$P$874,'1-Estadisticas'!AJ39,NA())</f>
        <v>#N/A</v>
      </c>
      <c r="BY39" s="6" t="e">
        <f ca="1">IF(BY$1&lt;'1-Configuracion'!$P$874,'1-Estadisticas'!AK39,NA())</f>
        <v>#N/A</v>
      </c>
      <c r="BZ39" s="6" t="e">
        <f ca="1">IF(BZ$1&lt;'1-Configuracion'!$P$874,'1-Estadisticas'!AL39,NA())</f>
        <v>#N/A</v>
      </c>
      <c r="CA39" s="8" t="e">
        <f ca="1">IF(CA$1&lt;'1-Configuracion'!$P$874,'1-Estadisticas'!AM39,NA())</f>
        <v>#N/A</v>
      </c>
    </row>
    <row r="40" spans="1:79" x14ac:dyDescent="0.25">
      <c r="A40" s="81" t="s">
        <v>90</v>
      </c>
      <c r="B40" s="7">
        <f t="shared" ca="1" si="55"/>
        <v>0</v>
      </c>
      <c r="C40" s="6">
        <f t="shared" ca="1" si="55"/>
        <v>0</v>
      </c>
      <c r="D40" s="6">
        <f t="shared" ca="1" si="55"/>
        <v>0</v>
      </c>
      <c r="E40" s="6">
        <f t="shared" ca="1" si="55"/>
        <v>0</v>
      </c>
      <c r="F40" s="6">
        <f t="shared" ca="1" si="55"/>
        <v>0</v>
      </c>
      <c r="G40" s="6">
        <f t="shared" ca="1" si="55"/>
        <v>0</v>
      </c>
      <c r="H40" s="6">
        <f t="shared" ca="1" si="55"/>
        <v>0</v>
      </c>
      <c r="I40" s="6">
        <f t="shared" ca="1" si="55"/>
        <v>0</v>
      </c>
      <c r="J40" s="6">
        <f t="shared" ca="1" si="55"/>
        <v>0</v>
      </c>
      <c r="K40" s="6">
        <f t="shared" ca="1" si="55"/>
        <v>0</v>
      </c>
      <c r="L40" s="6">
        <f t="shared" ca="1" si="55"/>
        <v>0</v>
      </c>
      <c r="M40" s="6">
        <f t="shared" ca="1" si="55"/>
        <v>0</v>
      </c>
      <c r="N40" s="6">
        <f t="shared" ca="1" si="55"/>
        <v>0</v>
      </c>
      <c r="O40" s="6">
        <f t="shared" ca="1" si="55"/>
        <v>0</v>
      </c>
      <c r="P40" s="6">
        <f t="shared" ca="1" si="55"/>
        <v>0</v>
      </c>
      <c r="Q40" s="6">
        <f t="shared" ref="Q40:AF43" ca="1" si="58">INDIRECT(ADDRESS((COLUMN()-2)*23+ROW()-21,19,,,"1-Configuracion"))</f>
        <v>0</v>
      </c>
      <c r="R40" s="6">
        <f t="shared" ca="1" si="58"/>
        <v>0</v>
      </c>
      <c r="S40" s="6">
        <f t="shared" ca="1" si="58"/>
        <v>0</v>
      </c>
      <c r="T40" s="8">
        <f t="shared" ca="1" si="58"/>
        <v>0</v>
      </c>
      <c r="U40" s="113">
        <f t="shared" ca="1" si="58"/>
        <v>0</v>
      </c>
      <c r="V40" s="6">
        <f t="shared" ca="1" si="58"/>
        <v>0</v>
      </c>
      <c r="W40" s="6">
        <f t="shared" ca="1" si="58"/>
        <v>0</v>
      </c>
      <c r="X40" s="6">
        <f t="shared" ca="1" si="58"/>
        <v>0</v>
      </c>
      <c r="Y40" s="6">
        <f t="shared" ca="1" si="58"/>
        <v>0</v>
      </c>
      <c r="Z40" s="6">
        <f t="shared" ca="1" si="58"/>
        <v>0</v>
      </c>
      <c r="AA40" s="6">
        <f t="shared" ca="1" si="58"/>
        <v>0</v>
      </c>
      <c r="AB40" s="6">
        <f t="shared" ca="1" si="58"/>
        <v>0</v>
      </c>
      <c r="AC40" s="6">
        <f t="shared" ca="1" si="58"/>
        <v>0</v>
      </c>
      <c r="AD40" s="6">
        <f t="shared" ca="1" si="58"/>
        <v>0</v>
      </c>
      <c r="AE40" s="6">
        <f t="shared" ca="1" si="58"/>
        <v>0</v>
      </c>
      <c r="AF40" s="6">
        <f t="shared" ca="1" si="58"/>
        <v>0</v>
      </c>
      <c r="AG40" s="6">
        <f t="shared" ca="1" si="56"/>
        <v>0</v>
      </c>
      <c r="AH40" s="6">
        <f t="shared" ca="1" si="57"/>
        <v>0</v>
      </c>
      <c r="AI40" s="6">
        <f t="shared" ca="1" si="57"/>
        <v>0</v>
      </c>
      <c r="AJ40" s="6">
        <f t="shared" ca="1" si="57"/>
        <v>0</v>
      </c>
      <c r="AK40" s="6">
        <f t="shared" ca="1" si="57"/>
        <v>0</v>
      </c>
      <c r="AL40" s="6">
        <f t="shared" ca="1" si="57"/>
        <v>0</v>
      </c>
      <c r="AM40" s="8">
        <f t="shared" ca="1" si="57"/>
        <v>0</v>
      </c>
      <c r="AO40" s="81" t="str">
        <f t="shared" si="54"/>
        <v>Real Valladolid</v>
      </c>
      <c r="AP40" s="7" t="e">
        <f ca="1">IF(AP$1&lt;'1-Configuracion'!$P$874,'1-Estadisticas'!B40,NA())</f>
        <v>#N/A</v>
      </c>
      <c r="AQ40" s="6" t="e">
        <f ca="1">IF(AQ$1&lt;'1-Configuracion'!$P$874,'1-Estadisticas'!C40,NA())</f>
        <v>#N/A</v>
      </c>
      <c r="AR40" s="6" t="e">
        <f ca="1">IF(AR$1&lt;'1-Configuracion'!$P$874,'1-Estadisticas'!D40,NA())</f>
        <v>#N/A</v>
      </c>
      <c r="AS40" s="6" t="e">
        <f ca="1">IF(AS$1&lt;'1-Configuracion'!$P$874,'1-Estadisticas'!E40,NA())</f>
        <v>#N/A</v>
      </c>
      <c r="AT40" s="6" t="e">
        <f ca="1">IF(AT$1&lt;'1-Configuracion'!$P$874,'1-Estadisticas'!F40,NA())</f>
        <v>#N/A</v>
      </c>
      <c r="AU40" s="6" t="e">
        <f ca="1">IF(AU$1&lt;'1-Configuracion'!$P$874,'1-Estadisticas'!G40,NA())</f>
        <v>#N/A</v>
      </c>
      <c r="AV40" s="6" t="e">
        <f ca="1">IF(AV$1&lt;'1-Configuracion'!$P$874,'1-Estadisticas'!H40,NA())</f>
        <v>#N/A</v>
      </c>
      <c r="AW40" s="6" t="e">
        <f ca="1">IF(AW$1&lt;'1-Configuracion'!$P$874,'1-Estadisticas'!I40,NA())</f>
        <v>#N/A</v>
      </c>
      <c r="AX40" s="6" t="e">
        <f ca="1">IF(AX$1&lt;'1-Configuracion'!$P$874,'1-Estadisticas'!J40,NA())</f>
        <v>#N/A</v>
      </c>
      <c r="AY40" s="6" t="e">
        <f ca="1">IF(AY$1&lt;'1-Configuracion'!$P$874,'1-Estadisticas'!K40,NA())</f>
        <v>#N/A</v>
      </c>
      <c r="AZ40" s="6" t="e">
        <f ca="1">IF(AZ$1&lt;'1-Configuracion'!$P$874,'1-Estadisticas'!L40,NA())</f>
        <v>#N/A</v>
      </c>
      <c r="BA40" s="6" t="e">
        <f ca="1">IF(BA$1&lt;'1-Configuracion'!$P$874,'1-Estadisticas'!M40,NA())</f>
        <v>#N/A</v>
      </c>
      <c r="BB40" s="6" t="e">
        <f ca="1">IF(BB$1&lt;'1-Configuracion'!$P$874,'1-Estadisticas'!N40,NA())</f>
        <v>#N/A</v>
      </c>
      <c r="BC40" s="6" t="e">
        <f ca="1">IF(BC$1&lt;'1-Configuracion'!$P$874,'1-Estadisticas'!O40,NA())</f>
        <v>#N/A</v>
      </c>
      <c r="BD40" s="6" t="e">
        <f ca="1">IF(BD$1&lt;'1-Configuracion'!$P$874,'1-Estadisticas'!P40,NA())</f>
        <v>#N/A</v>
      </c>
      <c r="BE40" s="6" t="e">
        <f ca="1">IF(BE$1&lt;'1-Configuracion'!$P$874,'1-Estadisticas'!Q40,NA())</f>
        <v>#N/A</v>
      </c>
      <c r="BF40" s="6" t="e">
        <f ca="1">IF(BF$1&lt;'1-Configuracion'!$P$874,'1-Estadisticas'!R40,NA())</f>
        <v>#N/A</v>
      </c>
      <c r="BG40" s="6" t="e">
        <f ca="1">IF(BG$1&lt;'1-Configuracion'!$P$874,'1-Estadisticas'!S40,NA())</f>
        <v>#N/A</v>
      </c>
      <c r="BH40" s="8" t="e">
        <f ca="1">IF(BH$1&lt;'1-Configuracion'!$P$874,'1-Estadisticas'!T40,NA())</f>
        <v>#N/A</v>
      </c>
      <c r="BI40" s="113" t="e">
        <f ca="1">IF(BI$1&lt;'1-Configuracion'!$P$874,'1-Estadisticas'!U40,NA())</f>
        <v>#N/A</v>
      </c>
      <c r="BJ40" s="6" t="e">
        <f ca="1">IF(BJ$1&lt;'1-Configuracion'!$P$874,'1-Estadisticas'!V40,NA())</f>
        <v>#N/A</v>
      </c>
      <c r="BK40" s="6" t="e">
        <f ca="1">IF(BK$1&lt;'1-Configuracion'!$P$874,'1-Estadisticas'!W40,NA())</f>
        <v>#N/A</v>
      </c>
      <c r="BL40" s="6" t="e">
        <f ca="1">IF(BL$1&lt;'1-Configuracion'!$P$874,'1-Estadisticas'!X40,NA())</f>
        <v>#N/A</v>
      </c>
      <c r="BM40" s="6" t="e">
        <f ca="1">IF(BM$1&lt;'1-Configuracion'!$P$874,'1-Estadisticas'!Y40,NA())</f>
        <v>#N/A</v>
      </c>
      <c r="BN40" s="6" t="e">
        <f ca="1">IF(BN$1&lt;'1-Configuracion'!$P$874,'1-Estadisticas'!Z40,NA())</f>
        <v>#N/A</v>
      </c>
      <c r="BO40" s="6" t="e">
        <f ca="1">IF(BO$1&lt;'1-Configuracion'!$P$874,'1-Estadisticas'!AA40,NA())</f>
        <v>#N/A</v>
      </c>
      <c r="BP40" s="6" t="e">
        <f ca="1">IF(BP$1&lt;'1-Configuracion'!$P$874,'1-Estadisticas'!AB40,NA())</f>
        <v>#N/A</v>
      </c>
      <c r="BQ40" s="6" t="e">
        <f ca="1">IF(BQ$1&lt;'1-Configuracion'!$P$874,'1-Estadisticas'!AC40,NA())</f>
        <v>#N/A</v>
      </c>
      <c r="BR40" s="6" t="e">
        <f ca="1">IF(BR$1&lt;'1-Configuracion'!$P$874,'1-Estadisticas'!AD40,NA())</f>
        <v>#N/A</v>
      </c>
      <c r="BS40" s="6" t="e">
        <f ca="1">IF(BS$1&lt;'1-Configuracion'!$P$874,'1-Estadisticas'!AE40,NA())</f>
        <v>#N/A</v>
      </c>
      <c r="BT40" s="6" t="e">
        <f ca="1">IF(BT$1&lt;'1-Configuracion'!$P$874,'1-Estadisticas'!AF40,NA())</f>
        <v>#N/A</v>
      </c>
      <c r="BU40" s="6" t="e">
        <f ca="1">IF(BU$1&lt;'1-Configuracion'!$P$874,'1-Estadisticas'!AG40,NA())</f>
        <v>#N/A</v>
      </c>
      <c r="BV40" s="6" t="e">
        <f ca="1">IF(BV$1&lt;'1-Configuracion'!$P$874,'1-Estadisticas'!AH40,NA())</f>
        <v>#N/A</v>
      </c>
      <c r="BW40" s="6" t="e">
        <f ca="1">IF(BW$1&lt;'1-Configuracion'!$P$874,'1-Estadisticas'!AI40,NA())</f>
        <v>#N/A</v>
      </c>
      <c r="BX40" s="6" t="e">
        <f ca="1">IF(BX$1&lt;'1-Configuracion'!$P$874,'1-Estadisticas'!AJ40,NA())</f>
        <v>#N/A</v>
      </c>
      <c r="BY40" s="6" t="e">
        <f ca="1">IF(BY$1&lt;'1-Configuracion'!$P$874,'1-Estadisticas'!AK40,NA())</f>
        <v>#N/A</v>
      </c>
      <c r="BZ40" s="6" t="e">
        <f ca="1">IF(BZ$1&lt;'1-Configuracion'!$P$874,'1-Estadisticas'!AL40,NA())</f>
        <v>#N/A</v>
      </c>
      <c r="CA40" s="8" t="e">
        <f ca="1">IF(CA$1&lt;'1-Configuracion'!$P$874,'1-Estadisticas'!AM40,NA())</f>
        <v>#N/A</v>
      </c>
    </row>
    <row r="41" spans="1:79" x14ac:dyDescent="0.25">
      <c r="A41" s="81" t="s">
        <v>91</v>
      </c>
      <c r="B41" s="7">
        <f t="shared" ref="B41:Q43" ca="1" si="59">INDIRECT(ADDRESS((COLUMN()-2)*23+ROW()-21,19,,,"1-Configuracion"))</f>
        <v>0</v>
      </c>
      <c r="C41" s="6">
        <f t="shared" ca="1" si="59"/>
        <v>0</v>
      </c>
      <c r="D41" s="6">
        <f t="shared" ca="1" si="59"/>
        <v>0</v>
      </c>
      <c r="E41" s="6">
        <f t="shared" ca="1" si="59"/>
        <v>0</v>
      </c>
      <c r="F41" s="6">
        <f t="shared" ca="1" si="59"/>
        <v>0</v>
      </c>
      <c r="G41" s="6">
        <f t="shared" ca="1" si="59"/>
        <v>0</v>
      </c>
      <c r="H41" s="6">
        <f t="shared" ca="1" si="59"/>
        <v>0</v>
      </c>
      <c r="I41" s="6">
        <f t="shared" ca="1" si="59"/>
        <v>0</v>
      </c>
      <c r="J41" s="6">
        <f t="shared" ca="1" si="59"/>
        <v>0</v>
      </c>
      <c r="K41" s="6">
        <f t="shared" ca="1" si="59"/>
        <v>0</v>
      </c>
      <c r="L41" s="6">
        <f t="shared" ca="1" si="59"/>
        <v>0</v>
      </c>
      <c r="M41" s="6">
        <f t="shared" ca="1" si="59"/>
        <v>0</v>
      </c>
      <c r="N41" s="6">
        <f t="shared" ca="1" si="59"/>
        <v>0</v>
      </c>
      <c r="O41" s="6">
        <f t="shared" ca="1" si="59"/>
        <v>0</v>
      </c>
      <c r="P41" s="6">
        <f t="shared" ca="1" si="59"/>
        <v>0</v>
      </c>
      <c r="Q41" s="6">
        <f t="shared" ca="1" si="59"/>
        <v>0</v>
      </c>
      <c r="R41" s="6">
        <f t="shared" ca="1" si="58"/>
        <v>0</v>
      </c>
      <c r="S41" s="6">
        <f t="shared" ca="1" si="58"/>
        <v>0</v>
      </c>
      <c r="T41" s="8">
        <f t="shared" ca="1" si="58"/>
        <v>0</v>
      </c>
      <c r="U41" s="113">
        <f t="shared" ca="1" si="58"/>
        <v>0</v>
      </c>
      <c r="V41" s="6">
        <f t="shared" ca="1" si="58"/>
        <v>0</v>
      </c>
      <c r="W41" s="6">
        <f t="shared" ca="1" si="58"/>
        <v>0</v>
      </c>
      <c r="X41" s="6">
        <f t="shared" ca="1" si="58"/>
        <v>0</v>
      </c>
      <c r="Y41" s="6">
        <f t="shared" ca="1" si="58"/>
        <v>0</v>
      </c>
      <c r="Z41" s="6">
        <f t="shared" ca="1" si="58"/>
        <v>0</v>
      </c>
      <c r="AA41" s="6">
        <f t="shared" ca="1" si="58"/>
        <v>0</v>
      </c>
      <c r="AB41" s="6">
        <f t="shared" ca="1" si="58"/>
        <v>0</v>
      </c>
      <c r="AC41" s="6">
        <f t="shared" ca="1" si="58"/>
        <v>0</v>
      </c>
      <c r="AD41" s="6">
        <f t="shared" ca="1" si="58"/>
        <v>0</v>
      </c>
      <c r="AE41" s="6">
        <f t="shared" ca="1" si="58"/>
        <v>0</v>
      </c>
      <c r="AF41" s="6">
        <f t="shared" ca="1" si="58"/>
        <v>0</v>
      </c>
      <c r="AG41" s="6">
        <f t="shared" ca="1" si="56"/>
        <v>0</v>
      </c>
      <c r="AH41" s="6">
        <f t="shared" ca="1" si="57"/>
        <v>0</v>
      </c>
      <c r="AI41" s="6">
        <f t="shared" ca="1" si="57"/>
        <v>0</v>
      </c>
      <c r="AJ41" s="6">
        <f t="shared" ca="1" si="57"/>
        <v>0</v>
      </c>
      <c r="AK41" s="6">
        <f t="shared" ca="1" si="57"/>
        <v>0</v>
      </c>
      <c r="AL41" s="6">
        <f t="shared" ca="1" si="57"/>
        <v>0</v>
      </c>
      <c r="AM41" s="8">
        <f t="shared" ca="1" si="57"/>
        <v>0</v>
      </c>
      <c r="AO41" s="81" t="str">
        <f t="shared" si="54"/>
        <v>Real Zaragoza</v>
      </c>
      <c r="AP41" s="7" t="e">
        <f ca="1">IF(AP$1&lt;'1-Configuracion'!$P$874,'1-Estadisticas'!B41,NA())</f>
        <v>#N/A</v>
      </c>
      <c r="AQ41" s="6" t="e">
        <f ca="1">IF(AQ$1&lt;'1-Configuracion'!$P$874,'1-Estadisticas'!C41,NA())</f>
        <v>#N/A</v>
      </c>
      <c r="AR41" s="6" t="e">
        <f ca="1">IF(AR$1&lt;'1-Configuracion'!$P$874,'1-Estadisticas'!D41,NA())</f>
        <v>#N/A</v>
      </c>
      <c r="AS41" s="6" t="e">
        <f ca="1">IF(AS$1&lt;'1-Configuracion'!$P$874,'1-Estadisticas'!E41,NA())</f>
        <v>#N/A</v>
      </c>
      <c r="AT41" s="6" t="e">
        <f ca="1">IF(AT$1&lt;'1-Configuracion'!$P$874,'1-Estadisticas'!F41,NA())</f>
        <v>#N/A</v>
      </c>
      <c r="AU41" s="6" t="e">
        <f ca="1">IF(AU$1&lt;'1-Configuracion'!$P$874,'1-Estadisticas'!G41,NA())</f>
        <v>#N/A</v>
      </c>
      <c r="AV41" s="6" t="e">
        <f ca="1">IF(AV$1&lt;'1-Configuracion'!$P$874,'1-Estadisticas'!H41,NA())</f>
        <v>#N/A</v>
      </c>
      <c r="AW41" s="6" t="e">
        <f ca="1">IF(AW$1&lt;'1-Configuracion'!$P$874,'1-Estadisticas'!I41,NA())</f>
        <v>#N/A</v>
      </c>
      <c r="AX41" s="6" t="e">
        <f ca="1">IF(AX$1&lt;'1-Configuracion'!$P$874,'1-Estadisticas'!J41,NA())</f>
        <v>#N/A</v>
      </c>
      <c r="AY41" s="6" t="e">
        <f ca="1">IF(AY$1&lt;'1-Configuracion'!$P$874,'1-Estadisticas'!K41,NA())</f>
        <v>#N/A</v>
      </c>
      <c r="AZ41" s="6" t="e">
        <f ca="1">IF(AZ$1&lt;'1-Configuracion'!$P$874,'1-Estadisticas'!L41,NA())</f>
        <v>#N/A</v>
      </c>
      <c r="BA41" s="6" t="e">
        <f ca="1">IF(BA$1&lt;'1-Configuracion'!$P$874,'1-Estadisticas'!M41,NA())</f>
        <v>#N/A</v>
      </c>
      <c r="BB41" s="6" t="e">
        <f ca="1">IF(BB$1&lt;'1-Configuracion'!$P$874,'1-Estadisticas'!N41,NA())</f>
        <v>#N/A</v>
      </c>
      <c r="BC41" s="6" t="e">
        <f ca="1">IF(BC$1&lt;'1-Configuracion'!$P$874,'1-Estadisticas'!O41,NA())</f>
        <v>#N/A</v>
      </c>
      <c r="BD41" s="6" t="e">
        <f ca="1">IF(BD$1&lt;'1-Configuracion'!$P$874,'1-Estadisticas'!P41,NA())</f>
        <v>#N/A</v>
      </c>
      <c r="BE41" s="6" t="e">
        <f ca="1">IF(BE$1&lt;'1-Configuracion'!$P$874,'1-Estadisticas'!Q41,NA())</f>
        <v>#N/A</v>
      </c>
      <c r="BF41" s="6" t="e">
        <f ca="1">IF(BF$1&lt;'1-Configuracion'!$P$874,'1-Estadisticas'!R41,NA())</f>
        <v>#N/A</v>
      </c>
      <c r="BG41" s="6" t="e">
        <f ca="1">IF(BG$1&lt;'1-Configuracion'!$P$874,'1-Estadisticas'!S41,NA())</f>
        <v>#N/A</v>
      </c>
      <c r="BH41" s="8" t="e">
        <f ca="1">IF(BH$1&lt;'1-Configuracion'!$P$874,'1-Estadisticas'!T41,NA())</f>
        <v>#N/A</v>
      </c>
      <c r="BI41" s="113" t="e">
        <f ca="1">IF(BI$1&lt;'1-Configuracion'!$P$874,'1-Estadisticas'!U41,NA())</f>
        <v>#N/A</v>
      </c>
      <c r="BJ41" s="6" t="e">
        <f ca="1">IF(BJ$1&lt;'1-Configuracion'!$P$874,'1-Estadisticas'!V41,NA())</f>
        <v>#N/A</v>
      </c>
      <c r="BK41" s="6" t="e">
        <f ca="1">IF(BK$1&lt;'1-Configuracion'!$P$874,'1-Estadisticas'!W41,NA())</f>
        <v>#N/A</v>
      </c>
      <c r="BL41" s="6" t="e">
        <f ca="1">IF(BL$1&lt;'1-Configuracion'!$P$874,'1-Estadisticas'!X41,NA())</f>
        <v>#N/A</v>
      </c>
      <c r="BM41" s="6" t="e">
        <f ca="1">IF(BM$1&lt;'1-Configuracion'!$P$874,'1-Estadisticas'!Y41,NA())</f>
        <v>#N/A</v>
      </c>
      <c r="BN41" s="6" t="e">
        <f ca="1">IF(BN$1&lt;'1-Configuracion'!$P$874,'1-Estadisticas'!Z41,NA())</f>
        <v>#N/A</v>
      </c>
      <c r="BO41" s="6" t="e">
        <f ca="1">IF(BO$1&lt;'1-Configuracion'!$P$874,'1-Estadisticas'!AA41,NA())</f>
        <v>#N/A</v>
      </c>
      <c r="BP41" s="6" t="e">
        <f ca="1">IF(BP$1&lt;'1-Configuracion'!$P$874,'1-Estadisticas'!AB41,NA())</f>
        <v>#N/A</v>
      </c>
      <c r="BQ41" s="6" t="e">
        <f ca="1">IF(BQ$1&lt;'1-Configuracion'!$P$874,'1-Estadisticas'!AC41,NA())</f>
        <v>#N/A</v>
      </c>
      <c r="BR41" s="6" t="e">
        <f ca="1">IF(BR$1&lt;'1-Configuracion'!$P$874,'1-Estadisticas'!AD41,NA())</f>
        <v>#N/A</v>
      </c>
      <c r="BS41" s="6" t="e">
        <f ca="1">IF(BS$1&lt;'1-Configuracion'!$P$874,'1-Estadisticas'!AE41,NA())</f>
        <v>#N/A</v>
      </c>
      <c r="BT41" s="6" t="e">
        <f ca="1">IF(BT$1&lt;'1-Configuracion'!$P$874,'1-Estadisticas'!AF41,NA())</f>
        <v>#N/A</v>
      </c>
      <c r="BU41" s="6" t="e">
        <f ca="1">IF(BU$1&lt;'1-Configuracion'!$P$874,'1-Estadisticas'!AG41,NA())</f>
        <v>#N/A</v>
      </c>
      <c r="BV41" s="6" t="e">
        <f ca="1">IF(BV$1&lt;'1-Configuracion'!$P$874,'1-Estadisticas'!AH41,NA())</f>
        <v>#N/A</v>
      </c>
      <c r="BW41" s="6" t="e">
        <f ca="1">IF(BW$1&lt;'1-Configuracion'!$P$874,'1-Estadisticas'!AI41,NA())</f>
        <v>#N/A</v>
      </c>
      <c r="BX41" s="6" t="e">
        <f ca="1">IF(BX$1&lt;'1-Configuracion'!$P$874,'1-Estadisticas'!AJ41,NA())</f>
        <v>#N/A</v>
      </c>
      <c r="BY41" s="6" t="e">
        <f ca="1">IF(BY$1&lt;'1-Configuracion'!$P$874,'1-Estadisticas'!AK41,NA())</f>
        <v>#N/A</v>
      </c>
      <c r="BZ41" s="6" t="e">
        <f ca="1">IF(BZ$1&lt;'1-Configuracion'!$P$874,'1-Estadisticas'!AL41,NA())</f>
        <v>#N/A</v>
      </c>
      <c r="CA41" s="8" t="e">
        <f ca="1">IF(CA$1&lt;'1-Configuracion'!$P$874,'1-Estadisticas'!AM41,NA())</f>
        <v>#N/A</v>
      </c>
    </row>
    <row r="42" spans="1:79" x14ac:dyDescent="0.25">
      <c r="A42" s="81" t="s">
        <v>31</v>
      </c>
      <c r="B42" s="7">
        <f t="shared" ca="1" si="59"/>
        <v>0</v>
      </c>
      <c r="C42" s="6">
        <f t="shared" ca="1" si="59"/>
        <v>0</v>
      </c>
      <c r="D42" s="6">
        <f t="shared" ca="1" si="59"/>
        <v>0</v>
      </c>
      <c r="E42" s="6">
        <f t="shared" ca="1" si="59"/>
        <v>0</v>
      </c>
      <c r="F42" s="6">
        <f t="shared" ca="1" si="59"/>
        <v>0</v>
      </c>
      <c r="G42" s="6">
        <f t="shared" ca="1" si="59"/>
        <v>0</v>
      </c>
      <c r="H42" s="6">
        <f t="shared" ca="1" si="59"/>
        <v>0</v>
      </c>
      <c r="I42" s="6">
        <f t="shared" ca="1" si="59"/>
        <v>0</v>
      </c>
      <c r="J42" s="6">
        <f t="shared" ca="1" si="59"/>
        <v>0</v>
      </c>
      <c r="K42" s="6">
        <f t="shared" ca="1" si="59"/>
        <v>0</v>
      </c>
      <c r="L42" s="6">
        <f t="shared" ca="1" si="59"/>
        <v>0</v>
      </c>
      <c r="M42" s="6">
        <f t="shared" ca="1" si="59"/>
        <v>0</v>
      </c>
      <c r="N42" s="6">
        <f t="shared" ca="1" si="59"/>
        <v>0</v>
      </c>
      <c r="O42" s="6">
        <f t="shared" ca="1" si="59"/>
        <v>0</v>
      </c>
      <c r="P42" s="6">
        <f t="shared" ca="1" si="59"/>
        <v>0</v>
      </c>
      <c r="Q42" s="6">
        <f t="shared" ca="1" si="59"/>
        <v>0</v>
      </c>
      <c r="R42" s="6">
        <f t="shared" ca="1" si="58"/>
        <v>0</v>
      </c>
      <c r="S42" s="6">
        <f t="shared" ca="1" si="58"/>
        <v>0</v>
      </c>
      <c r="T42" s="8">
        <f t="shared" ca="1" si="58"/>
        <v>0</v>
      </c>
      <c r="U42" s="113">
        <f t="shared" ca="1" si="58"/>
        <v>0</v>
      </c>
      <c r="V42" s="6">
        <f t="shared" ca="1" si="58"/>
        <v>0</v>
      </c>
      <c r="W42" s="6">
        <f t="shared" ca="1" si="58"/>
        <v>0</v>
      </c>
      <c r="X42" s="6">
        <f t="shared" ca="1" si="58"/>
        <v>0</v>
      </c>
      <c r="Y42" s="6">
        <f t="shared" ca="1" si="58"/>
        <v>0</v>
      </c>
      <c r="Z42" s="6">
        <f t="shared" ca="1" si="58"/>
        <v>0</v>
      </c>
      <c r="AA42" s="6">
        <f t="shared" ca="1" si="58"/>
        <v>0</v>
      </c>
      <c r="AB42" s="6">
        <f t="shared" ca="1" si="58"/>
        <v>0</v>
      </c>
      <c r="AC42" s="6">
        <f t="shared" ca="1" si="58"/>
        <v>0</v>
      </c>
      <c r="AD42" s="6">
        <f t="shared" ca="1" si="58"/>
        <v>0</v>
      </c>
      <c r="AE42" s="6">
        <f t="shared" ca="1" si="58"/>
        <v>0</v>
      </c>
      <c r="AF42" s="6">
        <f t="shared" ca="1" si="58"/>
        <v>0</v>
      </c>
      <c r="AG42" s="6">
        <f t="shared" ca="1" si="56"/>
        <v>0</v>
      </c>
      <c r="AH42" s="6">
        <f t="shared" ca="1" si="57"/>
        <v>0</v>
      </c>
      <c r="AI42" s="6">
        <f t="shared" ca="1" si="57"/>
        <v>0</v>
      </c>
      <c r="AJ42" s="6">
        <f t="shared" ca="1" si="57"/>
        <v>0</v>
      </c>
      <c r="AK42" s="6">
        <f t="shared" ca="1" si="57"/>
        <v>0</v>
      </c>
      <c r="AL42" s="6">
        <f t="shared" ca="1" si="57"/>
        <v>0</v>
      </c>
      <c r="AM42" s="8">
        <f t="shared" ca="1" si="57"/>
        <v>0</v>
      </c>
      <c r="AO42" s="81" t="str">
        <f t="shared" si="54"/>
        <v>Sevilla F.C.</v>
      </c>
      <c r="AP42" s="7" t="e">
        <f ca="1">IF(AP$1&lt;'1-Configuracion'!$P$874,'1-Estadisticas'!B42,NA())</f>
        <v>#N/A</v>
      </c>
      <c r="AQ42" s="6" t="e">
        <f ca="1">IF(AQ$1&lt;'1-Configuracion'!$P$874,'1-Estadisticas'!C42,NA())</f>
        <v>#N/A</v>
      </c>
      <c r="AR42" s="6" t="e">
        <f ca="1">IF(AR$1&lt;'1-Configuracion'!$P$874,'1-Estadisticas'!D42,NA())</f>
        <v>#N/A</v>
      </c>
      <c r="AS42" s="6" t="e">
        <f ca="1">IF(AS$1&lt;'1-Configuracion'!$P$874,'1-Estadisticas'!E42,NA())</f>
        <v>#N/A</v>
      </c>
      <c r="AT42" s="6" t="e">
        <f ca="1">IF(AT$1&lt;'1-Configuracion'!$P$874,'1-Estadisticas'!F42,NA())</f>
        <v>#N/A</v>
      </c>
      <c r="AU42" s="6" t="e">
        <f ca="1">IF(AU$1&lt;'1-Configuracion'!$P$874,'1-Estadisticas'!G42,NA())</f>
        <v>#N/A</v>
      </c>
      <c r="AV42" s="6" t="e">
        <f ca="1">IF(AV$1&lt;'1-Configuracion'!$P$874,'1-Estadisticas'!H42,NA())</f>
        <v>#N/A</v>
      </c>
      <c r="AW42" s="6" t="e">
        <f ca="1">IF(AW$1&lt;'1-Configuracion'!$P$874,'1-Estadisticas'!I42,NA())</f>
        <v>#N/A</v>
      </c>
      <c r="AX42" s="6" t="e">
        <f ca="1">IF(AX$1&lt;'1-Configuracion'!$P$874,'1-Estadisticas'!J42,NA())</f>
        <v>#N/A</v>
      </c>
      <c r="AY42" s="6" t="e">
        <f ca="1">IF(AY$1&lt;'1-Configuracion'!$P$874,'1-Estadisticas'!K42,NA())</f>
        <v>#N/A</v>
      </c>
      <c r="AZ42" s="6" t="e">
        <f ca="1">IF(AZ$1&lt;'1-Configuracion'!$P$874,'1-Estadisticas'!L42,NA())</f>
        <v>#N/A</v>
      </c>
      <c r="BA42" s="6" t="e">
        <f ca="1">IF(BA$1&lt;'1-Configuracion'!$P$874,'1-Estadisticas'!M42,NA())</f>
        <v>#N/A</v>
      </c>
      <c r="BB42" s="6" t="e">
        <f ca="1">IF(BB$1&lt;'1-Configuracion'!$P$874,'1-Estadisticas'!N42,NA())</f>
        <v>#N/A</v>
      </c>
      <c r="BC42" s="6" t="e">
        <f ca="1">IF(BC$1&lt;'1-Configuracion'!$P$874,'1-Estadisticas'!O42,NA())</f>
        <v>#N/A</v>
      </c>
      <c r="BD42" s="6" t="e">
        <f ca="1">IF(BD$1&lt;'1-Configuracion'!$P$874,'1-Estadisticas'!P42,NA())</f>
        <v>#N/A</v>
      </c>
      <c r="BE42" s="6" t="e">
        <f ca="1">IF(BE$1&lt;'1-Configuracion'!$P$874,'1-Estadisticas'!Q42,NA())</f>
        <v>#N/A</v>
      </c>
      <c r="BF42" s="6" t="e">
        <f ca="1">IF(BF$1&lt;'1-Configuracion'!$P$874,'1-Estadisticas'!R42,NA())</f>
        <v>#N/A</v>
      </c>
      <c r="BG42" s="6" t="e">
        <f ca="1">IF(BG$1&lt;'1-Configuracion'!$P$874,'1-Estadisticas'!S42,NA())</f>
        <v>#N/A</v>
      </c>
      <c r="BH42" s="8" t="e">
        <f ca="1">IF(BH$1&lt;'1-Configuracion'!$P$874,'1-Estadisticas'!T42,NA())</f>
        <v>#N/A</v>
      </c>
      <c r="BI42" s="113" t="e">
        <f ca="1">IF(BI$1&lt;'1-Configuracion'!$P$874,'1-Estadisticas'!U42,NA())</f>
        <v>#N/A</v>
      </c>
      <c r="BJ42" s="6" t="e">
        <f ca="1">IF(BJ$1&lt;'1-Configuracion'!$P$874,'1-Estadisticas'!V42,NA())</f>
        <v>#N/A</v>
      </c>
      <c r="BK42" s="6" t="e">
        <f ca="1">IF(BK$1&lt;'1-Configuracion'!$P$874,'1-Estadisticas'!W42,NA())</f>
        <v>#N/A</v>
      </c>
      <c r="BL42" s="6" t="e">
        <f ca="1">IF(BL$1&lt;'1-Configuracion'!$P$874,'1-Estadisticas'!X42,NA())</f>
        <v>#N/A</v>
      </c>
      <c r="BM42" s="6" t="e">
        <f ca="1">IF(BM$1&lt;'1-Configuracion'!$P$874,'1-Estadisticas'!Y42,NA())</f>
        <v>#N/A</v>
      </c>
      <c r="BN42" s="6" t="e">
        <f ca="1">IF(BN$1&lt;'1-Configuracion'!$P$874,'1-Estadisticas'!Z42,NA())</f>
        <v>#N/A</v>
      </c>
      <c r="BO42" s="6" t="e">
        <f ca="1">IF(BO$1&lt;'1-Configuracion'!$P$874,'1-Estadisticas'!AA42,NA())</f>
        <v>#N/A</v>
      </c>
      <c r="BP42" s="6" t="e">
        <f ca="1">IF(BP$1&lt;'1-Configuracion'!$P$874,'1-Estadisticas'!AB42,NA())</f>
        <v>#N/A</v>
      </c>
      <c r="BQ42" s="6" t="e">
        <f ca="1">IF(BQ$1&lt;'1-Configuracion'!$P$874,'1-Estadisticas'!AC42,NA())</f>
        <v>#N/A</v>
      </c>
      <c r="BR42" s="6" t="e">
        <f ca="1">IF(BR$1&lt;'1-Configuracion'!$P$874,'1-Estadisticas'!AD42,NA())</f>
        <v>#N/A</v>
      </c>
      <c r="BS42" s="6" t="e">
        <f ca="1">IF(BS$1&lt;'1-Configuracion'!$P$874,'1-Estadisticas'!AE42,NA())</f>
        <v>#N/A</v>
      </c>
      <c r="BT42" s="6" t="e">
        <f ca="1">IF(BT$1&lt;'1-Configuracion'!$P$874,'1-Estadisticas'!AF42,NA())</f>
        <v>#N/A</v>
      </c>
      <c r="BU42" s="6" t="e">
        <f ca="1">IF(BU$1&lt;'1-Configuracion'!$P$874,'1-Estadisticas'!AG42,NA())</f>
        <v>#N/A</v>
      </c>
      <c r="BV42" s="6" t="e">
        <f ca="1">IF(BV$1&lt;'1-Configuracion'!$P$874,'1-Estadisticas'!AH42,NA())</f>
        <v>#N/A</v>
      </c>
      <c r="BW42" s="6" t="e">
        <f ca="1">IF(BW$1&lt;'1-Configuracion'!$P$874,'1-Estadisticas'!AI42,NA())</f>
        <v>#N/A</v>
      </c>
      <c r="BX42" s="6" t="e">
        <f ca="1">IF(BX$1&lt;'1-Configuracion'!$P$874,'1-Estadisticas'!AJ42,NA())</f>
        <v>#N/A</v>
      </c>
      <c r="BY42" s="6" t="e">
        <f ca="1">IF(BY$1&lt;'1-Configuracion'!$P$874,'1-Estadisticas'!AK42,NA())</f>
        <v>#N/A</v>
      </c>
      <c r="BZ42" s="6" t="e">
        <f ca="1">IF(BZ$1&lt;'1-Configuracion'!$P$874,'1-Estadisticas'!AL42,NA())</f>
        <v>#N/A</v>
      </c>
      <c r="CA42" s="8" t="e">
        <f ca="1">IF(CA$1&lt;'1-Configuracion'!$P$874,'1-Estadisticas'!AM42,NA())</f>
        <v>#N/A</v>
      </c>
    </row>
    <row r="43" spans="1:79" ht="15.75" thickBot="1" x14ac:dyDescent="0.3">
      <c r="A43" s="82" t="s">
        <v>30</v>
      </c>
      <c r="B43" s="33">
        <f t="shared" ca="1" si="59"/>
        <v>0</v>
      </c>
      <c r="C43" s="34">
        <f t="shared" ca="1" si="59"/>
        <v>0</v>
      </c>
      <c r="D43" s="34">
        <f t="shared" ca="1" si="59"/>
        <v>0</v>
      </c>
      <c r="E43" s="34">
        <f t="shared" ca="1" si="59"/>
        <v>0</v>
      </c>
      <c r="F43" s="34">
        <f t="shared" ca="1" si="59"/>
        <v>0</v>
      </c>
      <c r="G43" s="34">
        <f t="shared" ca="1" si="59"/>
        <v>0</v>
      </c>
      <c r="H43" s="34">
        <f t="shared" ca="1" si="59"/>
        <v>0</v>
      </c>
      <c r="I43" s="34">
        <f t="shared" ca="1" si="59"/>
        <v>0</v>
      </c>
      <c r="J43" s="34">
        <f t="shared" ca="1" si="59"/>
        <v>0</v>
      </c>
      <c r="K43" s="34">
        <f t="shared" ca="1" si="59"/>
        <v>0</v>
      </c>
      <c r="L43" s="34">
        <f t="shared" ca="1" si="59"/>
        <v>0</v>
      </c>
      <c r="M43" s="34">
        <f t="shared" ca="1" si="59"/>
        <v>0</v>
      </c>
      <c r="N43" s="34">
        <f t="shared" ca="1" si="59"/>
        <v>0</v>
      </c>
      <c r="O43" s="34">
        <f t="shared" ca="1" si="59"/>
        <v>0</v>
      </c>
      <c r="P43" s="34">
        <f t="shared" ca="1" si="59"/>
        <v>0</v>
      </c>
      <c r="Q43" s="34">
        <f t="shared" ca="1" si="59"/>
        <v>0</v>
      </c>
      <c r="R43" s="34">
        <f t="shared" ca="1" si="58"/>
        <v>0</v>
      </c>
      <c r="S43" s="34">
        <f t="shared" ca="1" si="58"/>
        <v>0</v>
      </c>
      <c r="T43" s="37">
        <f t="shared" ca="1" si="58"/>
        <v>0</v>
      </c>
      <c r="U43" s="114">
        <f t="shared" ca="1" si="58"/>
        <v>0</v>
      </c>
      <c r="V43" s="34">
        <f t="shared" ca="1" si="58"/>
        <v>0</v>
      </c>
      <c r="W43" s="34">
        <f t="shared" ca="1" si="58"/>
        <v>0</v>
      </c>
      <c r="X43" s="34">
        <f t="shared" ca="1" si="58"/>
        <v>0</v>
      </c>
      <c r="Y43" s="34">
        <f t="shared" ca="1" si="58"/>
        <v>0</v>
      </c>
      <c r="Z43" s="34">
        <f t="shared" ca="1" si="58"/>
        <v>0</v>
      </c>
      <c r="AA43" s="34">
        <f t="shared" ca="1" si="58"/>
        <v>0</v>
      </c>
      <c r="AB43" s="34">
        <f t="shared" ca="1" si="58"/>
        <v>0</v>
      </c>
      <c r="AC43" s="34">
        <f t="shared" ca="1" si="58"/>
        <v>0</v>
      </c>
      <c r="AD43" s="34">
        <f t="shared" ca="1" si="58"/>
        <v>0</v>
      </c>
      <c r="AE43" s="34">
        <f t="shared" ca="1" si="58"/>
        <v>0</v>
      </c>
      <c r="AF43" s="34">
        <f t="shared" ca="1" si="58"/>
        <v>0</v>
      </c>
      <c r="AG43" s="34">
        <f t="shared" ca="1" si="56"/>
        <v>0</v>
      </c>
      <c r="AH43" s="34">
        <f t="shared" ca="1" si="57"/>
        <v>0</v>
      </c>
      <c r="AI43" s="34">
        <f t="shared" ca="1" si="57"/>
        <v>0</v>
      </c>
      <c r="AJ43" s="34">
        <f t="shared" ca="1" si="57"/>
        <v>0</v>
      </c>
      <c r="AK43" s="34">
        <f t="shared" ca="1" si="57"/>
        <v>0</v>
      </c>
      <c r="AL43" s="34">
        <f t="shared" ca="1" si="57"/>
        <v>0</v>
      </c>
      <c r="AM43" s="37">
        <f t="shared" ca="1" si="57"/>
        <v>0</v>
      </c>
      <c r="AO43" s="82" t="str">
        <f t="shared" si="54"/>
        <v>Valencia C.F.</v>
      </c>
      <c r="AP43" s="33" t="e">
        <f ca="1">IF(AP$1&lt;'1-Configuracion'!$P$874,'1-Estadisticas'!B43,NA())</f>
        <v>#N/A</v>
      </c>
      <c r="AQ43" s="34" t="e">
        <f ca="1">IF(AQ$1&lt;'1-Configuracion'!$P$874,'1-Estadisticas'!C43,NA())</f>
        <v>#N/A</v>
      </c>
      <c r="AR43" s="34" t="e">
        <f ca="1">IF(AR$1&lt;'1-Configuracion'!$P$874,'1-Estadisticas'!D43,NA())</f>
        <v>#N/A</v>
      </c>
      <c r="AS43" s="34" t="e">
        <f ca="1">IF(AS$1&lt;'1-Configuracion'!$P$874,'1-Estadisticas'!E43,NA())</f>
        <v>#N/A</v>
      </c>
      <c r="AT43" s="34" t="e">
        <f ca="1">IF(AT$1&lt;'1-Configuracion'!$P$874,'1-Estadisticas'!F43,NA())</f>
        <v>#N/A</v>
      </c>
      <c r="AU43" s="34" t="e">
        <f ca="1">IF(AU$1&lt;'1-Configuracion'!$P$874,'1-Estadisticas'!G43,NA())</f>
        <v>#N/A</v>
      </c>
      <c r="AV43" s="34" t="e">
        <f ca="1">IF(AV$1&lt;'1-Configuracion'!$P$874,'1-Estadisticas'!H43,NA())</f>
        <v>#N/A</v>
      </c>
      <c r="AW43" s="34" t="e">
        <f ca="1">IF(AW$1&lt;'1-Configuracion'!$P$874,'1-Estadisticas'!I43,NA())</f>
        <v>#N/A</v>
      </c>
      <c r="AX43" s="34" t="e">
        <f ca="1">IF(AX$1&lt;'1-Configuracion'!$P$874,'1-Estadisticas'!J43,NA())</f>
        <v>#N/A</v>
      </c>
      <c r="AY43" s="34" t="e">
        <f ca="1">IF(AY$1&lt;'1-Configuracion'!$P$874,'1-Estadisticas'!K43,NA())</f>
        <v>#N/A</v>
      </c>
      <c r="AZ43" s="34" t="e">
        <f ca="1">IF(AZ$1&lt;'1-Configuracion'!$P$874,'1-Estadisticas'!L43,NA())</f>
        <v>#N/A</v>
      </c>
      <c r="BA43" s="34" t="e">
        <f ca="1">IF(BA$1&lt;'1-Configuracion'!$P$874,'1-Estadisticas'!M43,NA())</f>
        <v>#N/A</v>
      </c>
      <c r="BB43" s="34" t="e">
        <f ca="1">IF(BB$1&lt;'1-Configuracion'!$P$874,'1-Estadisticas'!N43,NA())</f>
        <v>#N/A</v>
      </c>
      <c r="BC43" s="34" t="e">
        <f ca="1">IF(BC$1&lt;'1-Configuracion'!$P$874,'1-Estadisticas'!O43,NA())</f>
        <v>#N/A</v>
      </c>
      <c r="BD43" s="34" t="e">
        <f ca="1">IF(BD$1&lt;'1-Configuracion'!$P$874,'1-Estadisticas'!P43,NA())</f>
        <v>#N/A</v>
      </c>
      <c r="BE43" s="34" t="e">
        <f ca="1">IF(BE$1&lt;'1-Configuracion'!$P$874,'1-Estadisticas'!Q43,NA())</f>
        <v>#N/A</v>
      </c>
      <c r="BF43" s="34" t="e">
        <f ca="1">IF(BF$1&lt;'1-Configuracion'!$P$874,'1-Estadisticas'!R43,NA())</f>
        <v>#N/A</v>
      </c>
      <c r="BG43" s="34" t="e">
        <f ca="1">IF(BG$1&lt;'1-Configuracion'!$P$874,'1-Estadisticas'!S43,NA())</f>
        <v>#N/A</v>
      </c>
      <c r="BH43" s="37" t="e">
        <f ca="1">IF(BH$1&lt;'1-Configuracion'!$P$874,'1-Estadisticas'!T43,NA())</f>
        <v>#N/A</v>
      </c>
      <c r="BI43" s="114" t="e">
        <f ca="1">IF(BI$1&lt;'1-Configuracion'!$P$874,'1-Estadisticas'!U43,NA())</f>
        <v>#N/A</v>
      </c>
      <c r="BJ43" s="34" t="e">
        <f ca="1">IF(BJ$1&lt;'1-Configuracion'!$P$874,'1-Estadisticas'!V43,NA())</f>
        <v>#N/A</v>
      </c>
      <c r="BK43" s="34" t="e">
        <f ca="1">IF(BK$1&lt;'1-Configuracion'!$P$874,'1-Estadisticas'!W43,NA())</f>
        <v>#N/A</v>
      </c>
      <c r="BL43" s="34" t="e">
        <f ca="1">IF(BL$1&lt;'1-Configuracion'!$P$874,'1-Estadisticas'!X43,NA())</f>
        <v>#N/A</v>
      </c>
      <c r="BM43" s="34" t="e">
        <f ca="1">IF(BM$1&lt;'1-Configuracion'!$P$874,'1-Estadisticas'!Y43,NA())</f>
        <v>#N/A</v>
      </c>
      <c r="BN43" s="34" t="e">
        <f ca="1">IF(BN$1&lt;'1-Configuracion'!$P$874,'1-Estadisticas'!Z43,NA())</f>
        <v>#N/A</v>
      </c>
      <c r="BO43" s="34" t="e">
        <f ca="1">IF(BO$1&lt;'1-Configuracion'!$P$874,'1-Estadisticas'!AA43,NA())</f>
        <v>#N/A</v>
      </c>
      <c r="BP43" s="34" t="e">
        <f ca="1">IF(BP$1&lt;'1-Configuracion'!$P$874,'1-Estadisticas'!AB43,NA())</f>
        <v>#N/A</v>
      </c>
      <c r="BQ43" s="34" t="e">
        <f ca="1">IF(BQ$1&lt;'1-Configuracion'!$P$874,'1-Estadisticas'!AC43,NA())</f>
        <v>#N/A</v>
      </c>
      <c r="BR43" s="34" t="e">
        <f ca="1">IF(BR$1&lt;'1-Configuracion'!$P$874,'1-Estadisticas'!AD43,NA())</f>
        <v>#N/A</v>
      </c>
      <c r="BS43" s="34" t="e">
        <f ca="1">IF(BS$1&lt;'1-Configuracion'!$P$874,'1-Estadisticas'!AE43,NA())</f>
        <v>#N/A</v>
      </c>
      <c r="BT43" s="34" t="e">
        <f ca="1">IF(BT$1&lt;'1-Configuracion'!$P$874,'1-Estadisticas'!AF43,NA())</f>
        <v>#N/A</v>
      </c>
      <c r="BU43" s="34" t="e">
        <f ca="1">IF(BU$1&lt;'1-Configuracion'!$P$874,'1-Estadisticas'!AG43,NA())</f>
        <v>#N/A</v>
      </c>
      <c r="BV43" s="34" t="e">
        <f ca="1">IF(BV$1&lt;'1-Configuracion'!$P$874,'1-Estadisticas'!AH43,NA())</f>
        <v>#N/A</v>
      </c>
      <c r="BW43" s="34" t="e">
        <f ca="1">IF(BW$1&lt;'1-Configuracion'!$P$874,'1-Estadisticas'!AI43,NA())</f>
        <v>#N/A</v>
      </c>
      <c r="BX43" s="34" t="e">
        <f ca="1">IF(BX$1&lt;'1-Configuracion'!$P$874,'1-Estadisticas'!AJ43,NA())</f>
        <v>#N/A</v>
      </c>
      <c r="BY43" s="34" t="e">
        <f ca="1">IF(BY$1&lt;'1-Configuracion'!$P$874,'1-Estadisticas'!AK43,NA())</f>
        <v>#N/A</v>
      </c>
      <c r="BZ43" s="34" t="e">
        <f ca="1">IF(BZ$1&lt;'1-Configuracion'!$P$874,'1-Estadisticas'!AL43,NA())</f>
        <v>#N/A</v>
      </c>
      <c r="CA43" s="37" t="e">
        <f ca="1">IF(CA$1&lt;'1-Configuracion'!$P$874,'1-Estadisticas'!AM43,NA())</f>
        <v>#N/A</v>
      </c>
    </row>
    <row r="44" spans="1:79" ht="15.75" thickBot="1" x14ac:dyDescent="0.3"/>
    <row r="45" spans="1:79" ht="15.75" thickBot="1" x14ac:dyDescent="0.3">
      <c r="A45" s="116" t="s">
        <v>175</v>
      </c>
      <c r="B45" s="117">
        <v>1</v>
      </c>
      <c r="C45" s="118">
        <v>2</v>
      </c>
      <c r="D45" s="118">
        <v>3</v>
      </c>
      <c r="E45" s="118">
        <v>4</v>
      </c>
      <c r="F45" s="118">
        <v>5</v>
      </c>
      <c r="G45" s="118">
        <v>6</v>
      </c>
      <c r="H45" s="118">
        <v>7</v>
      </c>
      <c r="I45" s="118">
        <v>8</v>
      </c>
      <c r="J45" s="118">
        <v>9</v>
      </c>
      <c r="K45" s="118">
        <v>10</v>
      </c>
      <c r="L45" s="118">
        <v>11</v>
      </c>
      <c r="M45" s="118">
        <v>12</v>
      </c>
      <c r="N45" s="118">
        <v>13</v>
      </c>
      <c r="O45" s="118">
        <v>14</v>
      </c>
      <c r="P45" s="118">
        <v>15</v>
      </c>
      <c r="Q45" s="118">
        <v>16</v>
      </c>
      <c r="R45" s="118">
        <v>17</v>
      </c>
      <c r="S45" s="118">
        <v>18</v>
      </c>
      <c r="T45" s="119">
        <v>19</v>
      </c>
      <c r="U45" s="120">
        <v>20</v>
      </c>
      <c r="V45" s="118">
        <v>21</v>
      </c>
      <c r="W45" s="118">
        <v>22</v>
      </c>
      <c r="X45" s="118">
        <v>23</v>
      </c>
      <c r="Y45" s="118">
        <v>24</v>
      </c>
      <c r="Z45" s="118">
        <v>25</v>
      </c>
      <c r="AA45" s="118">
        <v>26</v>
      </c>
      <c r="AB45" s="118">
        <v>27</v>
      </c>
      <c r="AC45" s="118">
        <v>28</v>
      </c>
      <c r="AD45" s="118">
        <v>29</v>
      </c>
      <c r="AE45" s="118">
        <v>30</v>
      </c>
      <c r="AF45" s="118">
        <v>31</v>
      </c>
      <c r="AG45" s="118">
        <v>32</v>
      </c>
      <c r="AH45" s="118">
        <v>33</v>
      </c>
      <c r="AI45" s="118">
        <v>34</v>
      </c>
      <c r="AJ45" s="118">
        <v>35</v>
      </c>
      <c r="AK45" s="118">
        <v>36</v>
      </c>
      <c r="AL45" s="118">
        <v>37</v>
      </c>
      <c r="AM45" s="119">
        <v>38</v>
      </c>
      <c r="AO45" s="116" t="str">
        <f>A45</f>
        <v>Goles</v>
      </c>
      <c r="AP45" s="117">
        <f t="shared" ref="AP45" si="60">B45</f>
        <v>1</v>
      </c>
      <c r="AQ45" s="118">
        <f t="shared" ref="AQ45" si="61">C45</f>
        <v>2</v>
      </c>
      <c r="AR45" s="118">
        <f t="shared" ref="AR45" si="62">D45</f>
        <v>3</v>
      </c>
      <c r="AS45" s="118">
        <f t="shared" ref="AS45" si="63">E45</f>
        <v>4</v>
      </c>
      <c r="AT45" s="118">
        <f t="shared" ref="AT45" si="64">F45</f>
        <v>5</v>
      </c>
      <c r="AU45" s="118">
        <f t="shared" ref="AU45" si="65">G45</f>
        <v>6</v>
      </c>
      <c r="AV45" s="118">
        <f t="shared" ref="AV45" si="66">H45</f>
        <v>7</v>
      </c>
      <c r="AW45" s="118">
        <f t="shared" ref="AW45" si="67">I45</f>
        <v>8</v>
      </c>
      <c r="AX45" s="118">
        <f t="shared" ref="AX45" si="68">J45</f>
        <v>9</v>
      </c>
      <c r="AY45" s="118">
        <f t="shared" ref="AY45" si="69">K45</f>
        <v>10</v>
      </c>
      <c r="AZ45" s="118">
        <f t="shared" ref="AZ45" si="70">L45</f>
        <v>11</v>
      </c>
      <c r="BA45" s="118">
        <f t="shared" ref="BA45" si="71">M45</f>
        <v>12</v>
      </c>
      <c r="BB45" s="118">
        <f t="shared" ref="BB45" si="72">N45</f>
        <v>13</v>
      </c>
      <c r="BC45" s="118">
        <f t="shared" ref="BC45" si="73">O45</f>
        <v>14</v>
      </c>
      <c r="BD45" s="118">
        <f t="shared" ref="BD45" si="74">P45</f>
        <v>15</v>
      </c>
      <c r="BE45" s="118">
        <f t="shared" ref="BE45" si="75">Q45</f>
        <v>16</v>
      </c>
      <c r="BF45" s="118">
        <f t="shared" ref="BF45" si="76">R45</f>
        <v>17</v>
      </c>
      <c r="BG45" s="118">
        <f t="shared" ref="BG45" si="77">S45</f>
        <v>18</v>
      </c>
      <c r="BH45" s="119">
        <f t="shared" ref="BH45" si="78">T45</f>
        <v>19</v>
      </c>
      <c r="BI45" s="120">
        <f t="shared" ref="BI45" si="79">U45</f>
        <v>20</v>
      </c>
      <c r="BJ45" s="118">
        <f t="shared" ref="BJ45" si="80">V45</f>
        <v>21</v>
      </c>
      <c r="BK45" s="118">
        <f t="shared" ref="BK45" si="81">W45</f>
        <v>22</v>
      </c>
      <c r="BL45" s="118">
        <f t="shared" ref="BL45" si="82">X45</f>
        <v>23</v>
      </c>
      <c r="BM45" s="118">
        <f t="shared" ref="BM45" si="83">Y45</f>
        <v>24</v>
      </c>
      <c r="BN45" s="118">
        <f t="shared" ref="BN45" si="84">Z45</f>
        <v>25</v>
      </c>
      <c r="BO45" s="118">
        <f t="shared" ref="BO45" si="85">AA45</f>
        <v>26</v>
      </c>
      <c r="BP45" s="118">
        <f t="shared" ref="BP45" si="86">AB45</f>
        <v>27</v>
      </c>
      <c r="BQ45" s="118">
        <f t="shared" ref="BQ45" si="87">AC45</f>
        <v>28</v>
      </c>
      <c r="BR45" s="118">
        <f t="shared" ref="BR45" si="88">AD45</f>
        <v>29</v>
      </c>
      <c r="BS45" s="118">
        <f t="shared" ref="BS45" si="89">AE45</f>
        <v>30</v>
      </c>
      <c r="BT45" s="118">
        <f>AF45</f>
        <v>31</v>
      </c>
      <c r="BU45" s="118">
        <f t="shared" ref="BU45" si="90">AG45</f>
        <v>32</v>
      </c>
      <c r="BV45" s="118">
        <f t="shared" ref="BV45" si="91">AH45</f>
        <v>33</v>
      </c>
      <c r="BW45" s="118">
        <f t="shared" ref="BW45" si="92">AI45</f>
        <v>34</v>
      </c>
      <c r="BX45" s="118">
        <f t="shared" ref="BX45" si="93">AJ45</f>
        <v>35</v>
      </c>
      <c r="BY45" s="118">
        <f t="shared" ref="BY45" si="94">AK45</f>
        <v>36</v>
      </c>
      <c r="BZ45" s="118">
        <f t="shared" ref="BZ45" si="95">AL45</f>
        <v>37</v>
      </c>
      <c r="CA45" s="119">
        <f t="shared" ref="CA45" si="96">AM45</f>
        <v>38</v>
      </c>
    </row>
    <row r="46" spans="1:79" x14ac:dyDescent="0.25">
      <c r="A46" s="108" t="s">
        <v>81</v>
      </c>
      <c r="B46" s="107">
        <f ca="1">INDIRECT(ADDRESS((COLUMN()-2)*23+ROW()-43,22,,,"1-Configuracion"))</f>
        <v>0</v>
      </c>
      <c r="C46" s="35">
        <f t="shared" ref="C46:AM52" ca="1" si="97">INDIRECT(ADDRESS((COLUMN()-2)*23+ROW()-43,22,,,"1-Configuracion"))</f>
        <v>0</v>
      </c>
      <c r="D46" s="35">
        <f t="shared" ca="1" si="97"/>
        <v>0</v>
      </c>
      <c r="E46" s="35">
        <f t="shared" ca="1" si="97"/>
        <v>0</v>
      </c>
      <c r="F46" s="35">
        <f t="shared" ca="1" si="97"/>
        <v>0</v>
      </c>
      <c r="G46" s="35">
        <f t="shared" ca="1" si="97"/>
        <v>0</v>
      </c>
      <c r="H46" s="35">
        <f t="shared" ca="1" si="97"/>
        <v>0</v>
      </c>
      <c r="I46" s="35">
        <f t="shared" ca="1" si="97"/>
        <v>0</v>
      </c>
      <c r="J46" s="35">
        <f t="shared" ca="1" si="97"/>
        <v>0</v>
      </c>
      <c r="K46" s="35">
        <f t="shared" ca="1" si="97"/>
        <v>0</v>
      </c>
      <c r="L46" s="35">
        <f t="shared" ca="1" si="97"/>
        <v>0</v>
      </c>
      <c r="M46" s="35">
        <f t="shared" ca="1" si="97"/>
        <v>0</v>
      </c>
      <c r="N46" s="35">
        <f t="shared" ca="1" si="97"/>
        <v>0</v>
      </c>
      <c r="O46" s="35">
        <f t="shared" ca="1" si="97"/>
        <v>0</v>
      </c>
      <c r="P46" s="35">
        <f t="shared" ca="1" si="97"/>
        <v>0</v>
      </c>
      <c r="Q46" s="35">
        <f t="shared" ca="1" si="97"/>
        <v>0</v>
      </c>
      <c r="R46" s="35">
        <f t="shared" ca="1" si="97"/>
        <v>0</v>
      </c>
      <c r="S46" s="35">
        <f t="shared" ca="1" si="97"/>
        <v>0</v>
      </c>
      <c r="T46" s="48">
        <f t="shared" ca="1" si="97"/>
        <v>0</v>
      </c>
      <c r="U46" s="115">
        <f t="shared" ca="1" si="97"/>
        <v>0</v>
      </c>
      <c r="V46" s="35">
        <f t="shared" ca="1" si="97"/>
        <v>0</v>
      </c>
      <c r="W46" s="35">
        <f t="shared" ca="1" si="97"/>
        <v>0</v>
      </c>
      <c r="X46" s="35">
        <f t="shared" ca="1" si="97"/>
        <v>0</v>
      </c>
      <c r="Y46" s="35">
        <f t="shared" ca="1" si="97"/>
        <v>0</v>
      </c>
      <c r="Z46" s="35">
        <f t="shared" ca="1" si="97"/>
        <v>0</v>
      </c>
      <c r="AA46" s="35">
        <f t="shared" ca="1" si="97"/>
        <v>0</v>
      </c>
      <c r="AB46" s="35">
        <f t="shared" ca="1" si="97"/>
        <v>0</v>
      </c>
      <c r="AC46" s="35">
        <f t="shared" ca="1" si="97"/>
        <v>0</v>
      </c>
      <c r="AD46" s="35">
        <f t="shared" ca="1" si="97"/>
        <v>0</v>
      </c>
      <c r="AE46" s="35">
        <f t="shared" ca="1" si="97"/>
        <v>0</v>
      </c>
      <c r="AF46" s="35">
        <f t="shared" ca="1" si="97"/>
        <v>0</v>
      </c>
      <c r="AG46" s="35">
        <f t="shared" ca="1" si="97"/>
        <v>0</v>
      </c>
      <c r="AH46" s="35">
        <f t="shared" ca="1" si="97"/>
        <v>0</v>
      </c>
      <c r="AI46" s="35">
        <f t="shared" ca="1" si="97"/>
        <v>0</v>
      </c>
      <c r="AJ46" s="35">
        <f t="shared" ca="1" si="97"/>
        <v>0</v>
      </c>
      <c r="AK46" s="35">
        <f t="shared" ca="1" si="97"/>
        <v>0</v>
      </c>
      <c r="AL46" s="35">
        <f t="shared" ca="1" si="97"/>
        <v>0</v>
      </c>
      <c r="AM46" s="48">
        <f t="shared" ca="1" si="97"/>
        <v>0</v>
      </c>
      <c r="AO46" s="108" t="str">
        <f t="shared" ref="AO46:AO65" si="98">A46</f>
        <v>Atlethic Club</v>
      </c>
      <c r="AP46" s="107" t="e">
        <f ca="1">IF(AP$1&lt;'1-Configuracion'!$P$874,'1-Estadisticas'!B46,NA())</f>
        <v>#N/A</v>
      </c>
      <c r="AQ46" s="35" t="e">
        <f ca="1">IF(AQ$1&lt;'1-Configuracion'!$P$874,'1-Estadisticas'!C46,NA())</f>
        <v>#N/A</v>
      </c>
      <c r="AR46" s="35" t="e">
        <f ca="1">IF(AR$1&lt;'1-Configuracion'!$P$874,'1-Estadisticas'!D46,NA())</f>
        <v>#N/A</v>
      </c>
      <c r="AS46" s="35" t="e">
        <f ca="1">IF(AS$1&lt;'1-Configuracion'!$P$874,'1-Estadisticas'!E46,NA())</f>
        <v>#N/A</v>
      </c>
      <c r="AT46" s="35" t="e">
        <f ca="1">IF(AT$1&lt;'1-Configuracion'!$P$874,'1-Estadisticas'!F46,NA())</f>
        <v>#N/A</v>
      </c>
      <c r="AU46" s="35" t="e">
        <f ca="1">IF(AU$1&lt;'1-Configuracion'!$P$874,'1-Estadisticas'!G46,NA())</f>
        <v>#N/A</v>
      </c>
      <c r="AV46" s="35" t="e">
        <f ca="1">IF(AV$1&lt;'1-Configuracion'!$P$874,'1-Estadisticas'!H46,NA())</f>
        <v>#N/A</v>
      </c>
      <c r="AW46" s="35" t="e">
        <f ca="1">IF(AW$1&lt;'1-Configuracion'!$P$874,'1-Estadisticas'!I46,NA())</f>
        <v>#N/A</v>
      </c>
      <c r="AX46" s="35" t="e">
        <f ca="1">IF(AX$1&lt;'1-Configuracion'!$P$874,'1-Estadisticas'!J46,NA())</f>
        <v>#N/A</v>
      </c>
      <c r="AY46" s="35" t="e">
        <f ca="1">IF(AY$1&lt;'1-Configuracion'!$P$874,'1-Estadisticas'!K46,NA())</f>
        <v>#N/A</v>
      </c>
      <c r="AZ46" s="35" t="e">
        <f ca="1">IF(AZ$1&lt;'1-Configuracion'!$P$874,'1-Estadisticas'!L46,NA())</f>
        <v>#N/A</v>
      </c>
      <c r="BA46" s="35" t="e">
        <f ca="1">IF(BA$1&lt;'1-Configuracion'!$P$874,'1-Estadisticas'!M46,NA())</f>
        <v>#N/A</v>
      </c>
      <c r="BB46" s="35" t="e">
        <f ca="1">IF(BB$1&lt;'1-Configuracion'!$P$874,'1-Estadisticas'!N46,NA())</f>
        <v>#N/A</v>
      </c>
      <c r="BC46" s="35" t="e">
        <f ca="1">IF(BC$1&lt;'1-Configuracion'!$P$874,'1-Estadisticas'!O46,NA())</f>
        <v>#N/A</v>
      </c>
      <c r="BD46" s="35" t="e">
        <f ca="1">IF(BD$1&lt;'1-Configuracion'!$P$874,'1-Estadisticas'!P46,NA())</f>
        <v>#N/A</v>
      </c>
      <c r="BE46" s="35" t="e">
        <f ca="1">IF(BE$1&lt;'1-Configuracion'!$P$874,'1-Estadisticas'!Q46,NA())</f>
        <v>#N/A</v>
      </c>
      <c r="BF46" s="35" t="e">
        <f ca="1">IF(BF$1&lt;'1-Configuracion'!$P$874,'1-Estadisticas'!R46,NA())</f>
        <v>#N/A</v>
      </c>
      <c r="BG46" s="35" t="e">
        <f ca="1">IF(BG$1&lt;'1-Configuracion'!$P$874,'1-Estadisticas'!S46,NA())</f>
        <v>#N/A</v>
      </c>
      <c r="BH46" s="48" t="e">
        <f ca="1">IF(BH$1&lt;'1-Configuracion'!$P$874,'1-Estadisticas'!T46,NA())</f>
        <v>#N/A</v>
      </c>
      <c r="BI46" s="115" t="e">
        <f ca="1">IF(BI$1&lt;'1-Configuracion'!$P$874,'1-Estadisticas'!U46,NA())</f>
        <v>#N/A</v>
      </c>
      <c r="BJ46" s="35" t="e">
        <f ca="1">IF(BJ$1&lt;'1-Configuracion'!$P$874,'1-Estadisticas'!V46,NA())</f>
        <v>#N/A</v>
      </c>
      <c r="BK46" s="35" t="e">
        <f ca="1">IF(BK$1&lt;'1-Configuracion'!$P$874,'1-Estadisticas'!W46,NA())</f>
        <v>#N/A</v>
      </c>
      <c r="BL46" s="35" t="e">
        <f ca="1">IF(BL$1&lt;'1-Configuracion'!$P$874,'1-Estadisticas'!X46,NA())</f>
        <v>#N/A</v>
      </c>
      <c r="BM46" s="35" t="e">
        <f ca="1">IF(BM$1&lt;'1-Configuracion'!$P$874,'1-Estadisticas'!Y46,NA())</f>
        <v>#N/A</v>
      </c>
      <c r="BN46" s="35" t="e">
        <f ca="1">IF(BN$1&lt;'1-Configuracion'!$P$874,'1-Estadisticas'!Z46,NA())</f>
        <v>#N/A</v>
      </c>
      <c r="BO46" s="35" t="e">
        <f ca="1">IF(BO$1&lt;'1-Configuracion'!$P$874,'1-Estadisticas'!AA46,NA())</f>
        <v>#N/A</v>
      </c>
      <c r="BP46" s="35" t="e">
        <f ca="1">IF(BP$1&lt;'1-Configuracion'!$P$874,'1-Estadisticas'!AB46,NA())</f>
        <v>#N/A</v>
      </c>
      <c r="BQ46" s="35" t="e">
        <f ca="1">IF(BQ$1&lt;'1-Configuracion'!$P$874,'1-Estadisticas'!AC46,NA())</f>
        <v>#N/A</v>
      </c>
      <c r="BR46" s="35" t="e">
        <f ca="1">IF(BR$1&lt;'1-Configuracion'!$P$874,'1-Estadisticas'!AD46,NA())</f>
        <v>#N/A</v>
      </c>
      <c r="BS46" s="35" t="e">
        <f ca="1">IF(BS$1&lt;'1-Configuracion'!$P$874,'1-Estadisticas'!AE46,NA())</f>
        <v>#N/A</v>
      </c>
      <c r="BT46" s="35" t="e">
        <f ca="1">IF(BT$1&lt;'1-Configuracion'!$P$874,'1-Estadisticas'!AF46,NA())</f>
        <v>#N/A</v>
      </c>
      <c r="BU46" s="35" t="e">
        <f ca="1">IF(BU$1&lt;'1-Configuracion'!$P$874,'1-Estadisticas'!AG46,NA())</f>
        <v>#N/A</v>
      </c>
      <c r="BV46" s="35" t="e">
        <f ca="1">IF(BV$1&lt;'1-Configuracion'!$P$874,'1-Estadisticas'!AH46,NA())</f>
        <v>#N/A</v>
      </c>
      <c r="BW46" s="35" t="e">
        <f ca="1">IF(BW$1&lt;'1-Configuracion'!$P$874,'1-Estadisticas'!AI46,NA())</f>
        <v>#N/A</v>
      </c>
      <c r="BX46" s="35" t="e">
        <f ca="1">IF(BX$1&lt;'1-Configuracion'!$P$874,'1-Estadisticas'!AJ46,NA())</f>
        <v>#N/A</v>
      </c>
      <c r="BY46" s="35" t="e">
        <f ca="1">IF(BY$1&lt;'1-Configuracion'!$P$874,'1-Estadisticas'!AK46,NA())</f>
        <v>#N/A</v>
      </c>
      <c r="BZ46" s="35" t="e">
        <f ca="1">IF(BZ$1&lt;'1-Configuracion'!$P$874,'1-Estadisticas'!AL46,NA())</f>
        <v>#N/A</v>
      </c>
      <c r="CA46" s="48" t="e">
        <f ca="1">IF(CA$1&lt;'1-Configuracion'!$P$874,'1-Estadisticas'!AM46,NA())</f>
        <v>#N/A</v>
      </c>
    </row>
    <row r="47" spans="1:79" x14ac:dyDescent="0.25">
      <c r="A47" s="81" t="s">
        <v>82</v>
      </c>
      <c r="B47" s="7">
        <f t="shared" ref="B47:Q65" ca="1" si="99">INDIRECT(ADDRESS((COLUMN()-2)*23+ROW()-43,22,,,"1-Configuracion"))</f>
        <v>0</v>
      </c>
      <c r="C47" s="6">
        <f t="shared" ca="1" si="97"/>
        <v>0</v>
      </c>
      <c r="D47" s="6">
        <f t="shared" ca="1" si="97"/>
        <v>0</v>
      </c>
      <c r="E47" s="6">
        <f t="shared" ca="1" si="97"/>
        <v>0</v>
      </c>
      <c r="F47" s="6">
        <f t="shared" ca="1" si="97"/>
        <v>0</v>
      </c>
      <c r="G47" s="6">
        <f t="shared" ca="1" si="97"/>
        <v>0</v>
      </c>
      <c r="H47" s="6">
        <f t="shared" ca="1" si="97"/>
        <v>0</v>
      </c>
      <c r="I47" s="6">
        <f t="shared" ca="1" si="97"/>
        <v>0</v>
      </c>
      <c r="J47" s="6">
        <f t="shared" ca="1" si="97"/>
        <v>0</v>
      </c>
      <c r="K47" s="6">
        <f t="shared" ca="1" si="97"/>
        <v>0</v>
      </c>
      <c r="L47" s="6">
        <f t="shared" ca="1" si="97"/>
        <v>0</v>
      </c>
      <c r="M47" s="6">
        <f t="shared" ca="1" si="97"/>
        <v>0</v>
      </c>
      <c r="N47" s="6">
        <f t="shared" ca="1" si="97"/>
        <v>0</v>
      </c>
      <c r="O47" s="6">
        <f t="shared" ca="1" si="97"/>
        <v>0</v>
      </c>
      <c r="P47" s="6">
        <f t="shared" ca="1" si="97"/>
        <v>0</v>
      </c>
      <c r="Q47" s="6">
        <f t="shared" ca="1" si="97"/>
        <v>0</v>
      </c>
      <c r="R47" s="6">
        <f t="shared" ca="1" si="97"/>
        <v>0</v>
      </c>
      <c r="S47" s="6">
        <f t="shared" ca="1" si="97"/>
        <v>0</v>
      </c>
      <c r="T47" s="8">
        <f t="shared" ca="1" si="97"/>
        <v>0</v>
      </c>
      <c r="U47" s="113">
        <f t="shared" ca="1" si="97"/>
        <v>0</v>
      </c>
      <c r="V47" s="6">
        <f t="shared" ca="1" si="97"/>
        <v>0</v>
      </c>
      <c r="W47" s="6">
        <f t="shared" ca="1" si="97"/>
        <v>0</v>
      </c>
      <c r="X47" s="6">
        <f t="shared" ca="1" si="97"/>
        <v>0</v>
      </c>
      <c r="Y47" s="6">
        <f t="shared" ca="1" si="97"/>
        <v>0</v>
      </c>
      <c r="Z47" s="6">
        <f t="shared" ca="1" si="97"/>
        <v>0</v>
      </c>
      <c r="AA47" s="6">
        <f t="shared" ca="1" si="97"/>
        <v>0</v>
      </c>
      <c r="AB47" s="6">
        <f t="shared" ca="1" si="97"/>
        <v>0</v>
      </c>
      <c r="AC47" s="6">
        <f t="shared" ca="1" si="97"/>
        <v>0</v>
      </c>
      <c r="AD47" s="6">
        <f t="shared" ca="1" si="97"/>
        <v>0</v>
      </c>
      <c r="AE47" s="6">
        <f t="shared" ca="1" si="97"/>
        <v>0</v>
      </c>
      <c r="AF47" s="6">
        <f t="shared" ca="1" si="97"/>
        <v>0</v>
      </c>
      <c r="AG47" s="6">
        <f t="shared" ca="1" si="97"/>
        <v>0</v>
      </c>
      <c r="AH47" s="6">
        <f t="shared" ca="1" si="97"/>
        <v>0</v>
      </c>
      <c r="AI47" s="6">
        <f t="shared" ca="1" si="97"/>
        <v>0</v>
      </c>
      <c r="AJ47" s="6">
        <f t="shared" ca="1" si="97"/>
        <v>0</v>
      </c>
      <c r="AK47" s="6">
        <f t="shared" ca="1" si="97"/>
        <v>0</v>
      </c>
      <c r="AL47" s="6">
        <f t="shared" ca="1" si="97"/>
        <v>0</v>
      </c>
      <c r="AM47" s="8">
        <f t="shared" ca="1" si="97"/>
        <v>0</v>
      </c>
      <c r="AO47" s="81" t="str">
        <f t="shared" si="98"/>
        <v>Atlético Madrid</v>
      </c>
      <c r="AP47" s="7" t="e">
        <f ca="1">IF(AP$1&lt;'1-Configuracion'!$P$874,'1-Estadisticas'!B47,NA())</f>
        <v>#N/A</v>
      </c>
      <c r="AQ47" s="6" t="e">
        <f ca="1">IF(AQ$1&lt;'1-Configuracion'!$P$874,'1-Estadisticas'!C47,NA())</f>
        <v>#N/A</v>
      </c>
      <c r="AR47" s="6" t="e">
        <f ca="1">IF(AR$1&lt;'1-Configuracion'!$P$874,'1-Estadisticas'!D47,NA())</f>
        <v>#N/A</v>
      </c>
      <c r="AS47" s="6" t="e">
        <f ca="1">IF(AS$1&lt;'1-Configuracion'!$P$874,'1-Estadisticas'!E47,NA())</f>
        <v>#N/A</v>
      </c>
      <c r="AT47" s="6" t="e">
        <f ca="1">IF(AT$1&lt;'1-Configuracion'!$P$874,'1-Estadisticas'!F47,NA())</f>
        <v>#N/A</v>
      </c>
      <c r="AU47" s="6" t="e">
        <f ca="1">IF(AU$1&lt;'1-Configuracion'!$P$874,'1-Estadisticas'!G47,NA())</f>
        <v>#N/A</v>
      </c>
      <c r="AV47" s="6" t="e">
        <f ca="1">IF(AV$1&lt;'1-Configuracion'!$P$874,'1-Estadisticas'!H47,NA())</f>
        <v>#N/A</v>
      </c>
      <c r="AW47" s="6" t="e">
        <f ca="1">IF(AW$1&lt;'1-Configuracion'!$P$874,'1-Estadisticas'!I47,NA())</f>
        <v>#N/A</v>
      </c>
      <c r="AX47" s="6" t="e">
        <f ca="1">IF(AX$1&lt;'1-Configuracion'!$P$874,'1-Estadisticas'!J47,NA())</f>
        <v>#N/A</v>
      </c>
      <c r="AY47" s="6" t="e">
        <f ca="1">IF(AY$1&lt;'1-Configuracion'!$P$874,'1-Estadisticas'!K47,NA())</f>
        <v>#N/A</v>
      </c>
      <c r="AZ47" s="6" t="e">
        <f ca="1">IF(AZ$1&lt;'1-Configuracion'!$P$874,'1-Estadisticas'!L47,NA())</f>
        <v>#N/A</v>
      </c>
      <c r="BA47" s="6" t="e">
        <f ca="1">IF(BA$1&lt;'1-Configuracion'!$P$874,'1-Estadisticas'!M47,NA())</f>
        <v>#N/A</v>
      </c>
      <c r="BB47" s="6" t="e">
        <f ca="1">IF(BB$1&lt;'1-Configuracion'!$P$874,'1-Estadisticas'!N47,NA())</f>
        <v>#N/A</v>
      </c>
      <c r="BC47" s="6" t="e">
        <f ca="1">IF(BC$1&lt;'1-Configuracion'!$P$874,'1-Estadisticas'!O47,NA())</f>
        <v>#N/A</v>
      </c>
      <c r="BD47" s="6" t="e">
        <f ca="1">IF(BD$1&lt;'1-Configuracion'!$P$874,'1-Estadisticas'!P47,NA())</f>
        <v>#N/A</v>
      </c>
      <c r="BE47" s="6" t="e">
        <f ca="1">IF(BE$1&lt;'1-Configuracion'!$P$874,'1-Estadisticas'!Q47,NA())</f>
        <v>#N/A</v>
      </c>
      <c r="BF47" s="6" t="e">
        <f ca="1">IF(BF$1&lt;'1-Configuracion'!$P$874,'1-Estadisticas'!R47,NA())</f>
        <v>#N/A</v>
      </c>
      <c r="BG47" s="6" t="e">
        <f ca="1">IF(BG$1&lt;'1-Configuracion'!$P$874,'1-Estadisticas'!S47,NA())</f>
        <v>#N/A</v>
      </c>
      <c r="BH47" s="8" t="e">
        <f ca="1">IF(BH$1&lt;'1-Configuracion'!$P$874,'1-Estadisticas'!T47,NA())</f>
        <v>#N/A</v>
      </c>
      <c r="BI47" s="113" t="e">
        <f ca="1">IF(BI$1&lt;'1-Configuracion'!$P$874,'1-Estadisticas'!U47,NA())</f>
        <v>#N/A</v>
      </c>
      <c r="BJ47" s="6" t="e">
        <f ca="1">IF(BJ$1&lt;'1-Configuracion'!$P$874,'1-Estadisticas'!V47,NA())</f>
        <v>#N/A</v>
      </c>
      <c r="BK47" s="6" t="e">
        <f ca="1">IF(BK$1&lt;'1-Configuracion'!$P$874,'1-Estadisticas'!W47,NA())</f>
        <v>#N/A</v>
      </c>
      <c r="BL47" s="6" t="e">
        <f ca="1">IF(BL$1&lt;'1-Configuracion'!$P$874,'1-Estadisticas'!X47,NA())</f>
        <v>#N/A</v>
      </c>
      <c r="BM47" s="6" t="e">
        <f ca="1">IF(BM$1&lt;'1-Configuracion'!$P$874,'1-Estadisticas'!Y47,NA())</f>
        <v>#N/A</v>
      </c>
      <c r="BN47" s="6" t="e">
        <f ca="1">IF(BN$1&lt;'1-Configuracion'!$P$874,'1-Estadisticas'!Z47,NA())</f>
        <v>#N/A</v>
      </c>
      <c r="BO47" s="6" t="e">
        <f ca="1">IF(BO$1&lt;'1-Configuracion'!$P$874,'1-Estadisticas'!AA47,NA())</f>
        <v>#N/A</v>
      </c>
      <c r="BP47" s="6" t="e">
        <f ca="1">IF(BP$1&lt;'1-Configuracion'!$P$874,'1-Estadisticas'!AB47,NA())</f>
        <v>#N/A</v>
      </c>
      <c r="BQ47" s="6" t="e">
        <f ca="1">IF(BQ$1&lt;'1-Configuracion'!$P$874,'1-Estadisticas'!AC47,NA())</f>
        <v>#N/A</v>
      </c>
      <c r="BR47" s="6" t="e">
        <f ca="1">IF(BR$1&lt;'1-Configuracion'!$P$874,'1-Estadisticas'!AD47,NA())</f>
        <v>#N/A</v>
      </c>
      <c r="BS47" s="6" t="e">
        <f ca="1">IF(BS$1&lt;'1-Configuracion'!$P$874,'1-Estadisticas'!AE47,NA())</f>
        <v>#N/A</v>
      </c>
      <c r="BT47" s="6" t="e">
        <f ca="1">IF(BT$1&lt;'1-Configuracion'!$P$874,'1-Estadisticas'!AF47,NA())</f>
        <v>#N/A</v>
      </c>
      <c r="BU47" s="6" t="e">
        <f ca="1">IF(BU$1&lt;'1-Configuracion'!$P$874,'1-Estadisticas'!AG47,NA())</f>
        <v>#N/A</v>
      </c>
      <c r="BV47" s="6" t="e">
        <f ca="1">IF(BV$1&lt;'1-Configuracion'!$P$874,'1-Estadisticas'!AH47,NA())</f>
        <v>#N/A</v>
      </c>
      <c r="BW47" s="6" t="e">
        <f ca="1">IF(BW$1&lt;'1-Configuracion'!$P$874,'1-Estadisticas'!AI47,NA())</f>
        <v>#N/A</v>
      </c>
      <c r="BX47" s="6" t="e">
        <f ca="1">IF(BX$1&lt;'1-Configuracion'!$P$874,'1-Estadisticas'!AJ47,NA())</f>
        <v>#N/A</v>
      </c>
      <c r="BY47" s="6" t="e">
        <f ca="1">IF(BY$1&lt;'1-Configuracion'!$P$874,'1-Estadisticas'!AK47,NA())</f>
        <v>#N/A</v>
      </c>
      <c r="BZ47" s="6" t="e">
        <f ca="1">IF(BZ$1&lt;'1-Configuracion'!$P$874,'1-Estadisticas'!AL47,NA())</f>
        <v>#N/A</v>
      </c>
      <c r="CA47" s="8" t="e">
        <f ca="1">IF(CA$1&lt;'1-Configuracion'!$P$874,'1-Estadisticas'!AM47,NA())</f>
        <v>#N/A</v>
      </c>
    </row>
    <row r="48" spans="1:79" x14ac:dyDescent="0.25">
      <c r="A48" s="81" t="s">
        <v>92</v>
      </c>
      <c r="B48" s="7">
        <f t="shared" ca="1" si="99"/>
        <v>0</v>
      </c>
      <c r="C48" s="6">
        <f t="shared" ca="1" si="97"/>
        <v>0</v>
      </c>
      <c r="D48" s="6">
        <f t="shared" ca="1" si="97"/>
        <v>0</v>
      </c>
      <c r="E48" s="6">
        <f t="shared" ca="1" si="97"/>
        <v>0</v>
      </c>
      <c r="F48" s="6">
        <f t="shared" ca="1" si="97"/>
        <v>0</v>
      </c>
      <c r="G48" s="6">
        <f t="shared" ca="1" si="97"/>
        <v>0</v>
      </c>
      <c r="H48" s="6">
        <f t="shared" ca="1" si="97"/>
        <v>0</v>
      </c>
      <c r="I48" s="6">
        <f t="shared" ca="1" si="97"/>
        <v>0</v>
      </c>
      <c r="J48" s="6">
        <f t="shared" ca="1" si="97"/>
        <v>0</v>
      </c>
      <c r="K48" s="6">
        <f t="shared" ca="1" si="97"/>
        <v>0</v>
      </c>
      <c r="L48" s="6">
        <f t="shared" ca="1" si="97"/>
        <v>0</v>
      </c>
      <c r="M48" s="6">
        <f t="shared" ca="1" si="97"/>
        <v>0</v>
      </c>
      <c r="N48" s="6">
        <f t="shared" ca="1" si="97"/>
        <v>0</v>
      </c>
      <c r="O48" s="6">
        <f t="shared" ca="1" si="97"/>
        <v>0</v>
      </c>
      <c r="P48" s="6">
        <f t="shared" ca="1" si="97"/>
        <v>0</v>
      </c>
      <c r="Q48" s="6">
        <f t="shared" ca="1" si="97"/>
        <v>0</v>
      </c>
      <c r="R48" s="6">
        <f t="shared" ca="1" si="97"/>
        <v>0</v>
      </c>
      <c r="S48" s="6">
        <f t="shared" ca="1" si="97"/>
        <v>0</v>
      </c>
      <c r="T48" s="8">
        <f t="shared" ca="1" si="97"/>
        <v>0</v>
      </c>
      <c r="U48" s="113">
        <f t="shared" ca="1" si="97"/>
        <v>0</v>
      </c>
      <c r="V48" s="6">
        <f t="shared" ca="1" si="97"/>
        <v>0</v>
      </c>
      <c r="W48" s="6">
        <f t="shared" ca="1" si="97"/>
        <v>0</v>
      </c>
      <c r="X48" s="6">
        <f t="shared" ca="1" si="97"/>
        <v>0</v>
      </c>
      <c r="Y48" s="6">
        <f t="shared" ca="1" si="97"/>
        <v>0</v>
      </c>
      <c r="Z48" s="6">
        <f t="shared" ca="1" si="97"/>
        <v>0</v>
      </c>
      <c r="AA48" s="6">
        <f t="shared" ca="1" si="97"/>
        <v>0</v>
      </c>
      <c r="AB48" s="6">
        <f t="shared" ca="1" si="97"/>
        <v>0</v>
      </c>
      <c r="AC48" s="6">
        <f t="shared" ca="1" si="97"/>
        <v>0</v>
      </c>
      <c r="AD48" s="6">
        <f t="shared" ca="1" si="97"/>
        <v>0</v>
      </c>
      <c r="AE48" s="6">
        <f t="shared" ca="1" si="97"/>
        <v>0</v>
      </c>
      <c r="AF48" s="6">
        <f t="shared" ca="1" si="97"/>
        <v>0</v>
      </c>
      <c r="AG48" s="6">
        <f t="shared" ca="1" si="97"/>
        <v>0</v>
      </c>
      <c r="AH48" s="6">
        <f t="shared" ca="1" si="97"/>
        <v>0</v>
      </c>
      <c r="AI48" s="6">
        <f t="shared" ca="1" si="97"/>
        <v>0</v>
      </c>
      <c r="AJ48" s="6">
        <f t="shared" ca="1" si="97"/>
        <v>0</v>
      </c>
      <c r="AK48" s="6">
        <f t="shared" ca="1" si="97"/>
        <v>0</v>
      </c>
      <c r="AL48" s="6">
        <f t="shared" ca="1" si="97"/>
        <v>0</v>
      </c>
      <c r="AM48" s="8">
        <f t="shared" ca="1" si="97"/>
        <v>0</v>
      </c>
      <c r="AO48" s="81" t="str">
        <f t="shared" si="98"/>
        <v>C.A. Osasuna</v>
      </c>
      <c r="AP48" s="7" t="e">
        <f ca="1">IF(AP$1&lt;'1-Configuracion'!$P$874,'1-Estadisticas'!B48,NA())</f>
        <v>#N/A</v>
      </c>
      <c r="AQ48" s="6" t="e">
        <f ca="1">IF(AQ$1&lt;'1-Configuracion'!$P$874,'1-Estadisticas'!C48,NA())</f>
        <v>#N/A</v>
      </c>
      <c r="AR48" s="6" t="e">
        <f ca="1">IF(AR$1&lt;'1-Configuracion'!$P$874,'1-Estadisticas'!D48,NA())</f>
        <v>#N/A</v>
      </c>
      <c r="AS48" s="6" t="e">
        <f ca="1">IF(AS$1&lt;'1-Configuracion'!$P$874,'1-Estadisticas'!E48,NA())</f>
        <v>#N/A</v>
      </c>
      <c r="AT48" s="6" t="e">
        <f ca="1">IF(AT$1&lt;'1-Configuracion'!$P$874,'1-Estadisticas'!F48,NA())</f>
        <v>#N/A</v>
      </c>
      <c r="AU48" s="6" t="e">
        <f ca="1">IF(AU$1&lt;'1-Configuracion'!$P$874,'1-Estadisticas'!G48,NA())</f>
        <v>#N/A</v>
      </c>
      <c r="AV48" s="6" t="e">
        <f ca="1">IF(AV$1&lt;'1-Configuracion'!$P$874,'1-Estadisticas'!H48,NA())</f>
        <v>#N/A</v>
      </c>
      <c r="AW48" s="6" t="e">
        <f ca="1">IF(AW$1&lt;'1-Configuracion'!$P$874,'1-Estadisticas'!I48,NA())</f>
        <v>#N/A</v>
      </c>
      <c r="AX48" s="6" t="e">
        <f ca="1">IF(AX$1&lt;'1-Configuracion'!$P$874,'1-Estadisticas'!J48,NA())</f>
        <v>#N/A</v>
      </c>
      <c r="AY48" s="6" t="e">
        <f ca="1">IF(AY$1&lt;'1-Configuracion'!$P$874,'1-Estadisticas'!K48,NA())</f>
        <v>#N/A</v>
      </c>
      <c r="AZ48" s="6" t="e">
        <f ca="1">IF(AZ$1&lt;'1-Configuracion'!$P$874,'1-Estadisticas'!L48,NA())</f>
        <v>#N/A</v>
      </c>
      <c r="BA48" s="6" t="e">
        <f ca="1">IF(BA$1&lt;'1-Configuracion'!$P$874,'1-Estadisticas'!M48,NA())</f>
        <v>#N/A</v>
      </c>
      <c r="BB48" s="6" t="e">
        <f ca="1">IF(BB$1&lt;'1-Configuracion'!$P$874,'1-Estadisticas'!N48,NA())</f>
        <v>#N/A</v>
      </c>
      <c r="BC48" s="6" t="e">
        <f ca="1">IF(BC$1&lt;'1-Configuracion'!$P$874,'1-Estadisticas'!O48,NA())</f>
        <v>#N/A</v>
      </c>
      <c r="BD48" s="6" t="e">
        <f ca="1">IF(BD$1&lt;'1-Configuracion'!$P$874,'1-Estadisticas'!P48,NA())</f>
        <v>#N/A</v>
      </c>
      <c r="BE48" s="6" t="e">
        <f ca="1">IF(BE$1&lt;'1-Configuracion'!$P$874,'1-Estadisticas'!Q48,NA())</f>
        <v>#N/A</v>
      </c>
      <c r="BF48" s="6" t="e">
        <f ca="1">IF(BF$1&lt;'1-Configuracion'!$P$874,'1-Estadisticas'!R48,NA())</f>
        <v>#N/A</v>
      </c>
      <c r="BG48" s="6" t="e">
        <f ca="1">IF(BG$1&lt;'1-Configuracion'!$P$874,'1-Estadisticas'!S48,NA())</f>
        <v>#N/A</v>
      </c>
      <c r="BH48" s="8" t="e">
        <f ca="1">IF(BH$1&lt;'1-Configuracion'!$P$874,'1-Estadisticas'!T48,NA())</f>
        <v>#N/A</v>
      </c>
      <c r="BI48" s="113" t="e">
        <f ca="1">IF(BI$1&lt;'1-Configuracion'!$P$874,'1-Estadisticas'!U48,NA())</f>
        <v>#N/A</v>
      </c>
      <c r="BJ48" s="6" t="e">
        <f ca="1">IF(BJ$1&lt;'1-Configuracion'!$P$874,'1-Estadisticas'!V48,NA())</f>
        <v>#N/A</v>
      </c>
      <c r="BK48" s="6" t="e">
        <f ca="1">IF(BK$1&lt;'1-Configuracion'!$P$874,'1-Estadisticas'!W48,NA())</f>
        <v>#N/A</v>
      </c>
      <c r="BL48" s="6" t="e">
        <f ca="1">IF(BL$1&lt;'1-Configuracion'!$P$874,'1-Estadisticas'!X48,NA())</f>
        <v>#N/A</v>
      </c>
      <c r="BM48" s="6" t="e">
        <f ca="1">IF(BM$1&lt;'1-Configuracion'!$P$874,'1-Estadisticas'!Y48,NA())</f>
        <v>#N/A</v>
      </c>
      <c r="BN48" s="6" t="e">
        <f ca="1">IF(BN$1&lt;'1-Configuracion'!$P$874,'1-Estadisticas'!Z48,NA())</f>
        <v>#N/A</v>
      </c>
      <c r="BO48" s="6" t="e">
        <f ca="1">IF(BO$1&lt;'1-Configuracion'!$P$874,'1-Estadisticas'!AA48,NA())</f>
        <v>#N/A</v>
      </c>
      <c r="BP48" s="6" t="e">
        <f ca="1">IF(BP$1&lt;'1-Configuracion'!$P$874,'1-Estadisticas'!AB48,NA())</f>
        <v>#N/A</v>
      </c>
      <c r="BQ48" s="6" t="e">
        <f ca="1">IF(BQ$1&lt;'1-Configuracion'!$P$874,'1-Estadisticas'!AC48,NA())</f>
        <v>#N/A</v>
      </c>
      <c r="BR48" s="6" t="e">
        <f ca="1">IF(BR$1&lt;'1-Configuracion'!$P$874,'1-Estadisticas'!AD48,NA())</f>
        <v>#N/A</v>
      </c>
      <c r="BS48" s="6" t="e">
        <f ca="1">IF(BS$1&lt;'1-Configuracion'!$P$874,'1-Estadisticas'!AE48,NA())</f>
        <v>#N/A</v>
      </c>
      <c r="BT48" s="6" t="e">
        <f ca="1">IF(BT$1&lt;'1-Configuracion'!$P$874,'1-Estadisticas'!AF48,NA())</f>
        <v>#N/A</v>
      </c>
      <c r="BU48" s="6" t="e">
        <f ca="1">IF(BU$1&lt;'1-Configuracion'!$P$874,'1-Estadisticas'!AG48,NA())</f>
        <v>#N/A</v>
      </c>
      <c r="BV48" s="6" t="e">
        <f ca="1">IF(BV$1&lt;'1-Configuracion'!$P$874,'1-Estadisticas'!AH48,NA())</f>
        <v>#N/A</v>
      </c>
      <c r="BW48" s="6" t="e">
        <f ca="1">IF(BW$1&lt;'1-Configuracion'!$P$874,'1-Estadisticas'!AI48,NA())</f>
        <v>#N/A</v>
      </c>
      <c r="BX48" s="6" t="e">
        <f ca="1">IF(BX$1&lt;'1-Configuracion'!$P$874,'1-Estadisticas'!AJ48,NA())</f>
        <v>#N/A</v>
      </c>
      <c r="BY48" s="6" t="e">
        <f ca="1">IF(BY$1&lt;'1-Configuracion'!$P$874,'1-Estadisticas'!AK48,NA())</f>
        <v>#N/A</v>
      </c>
      <c r="BZ48" s="6" t="e">
        <f ca="1">IF(BZ$1&lt;'1-Configuracion'!$P$874,'1-Estadisticas'!AL48,NA())</f>
        <v>#N/A</v>
      </c>
      <c r="CA48" s="8" t="e">
        <f ca="1">IF(CA$1&lt;'1-Configuracion'!$P$874,'1-Estadisticas'!AM48,NA())</f>
        <v>#N/A</v>
      </c>
    </row>
    <row r="49" spans="1:79" x14ac:dyDescent="0.25">
      <c r="A49" s="81" t="s">
        <v>84</v>
      </c>
      <c r="B49" s="7">
        <f t="shared" ca="1" si="99"/>
        <v>0</v>
      </c>
      <c r="C49" s="6">
        <f t="shared" ca="1" si="97"/>
        <v>0</v>
      </c>
      <c r="D49" s="6">
        <f t="shared" ca="1" si="97"/>
        <v>0</v>
      </c>
      <c r="E49" s="6">
        <f t="shared" ca="1" si="97"/>
        <v>0</v>
      </c>
      <c r="F49" s="6">
        <f t="shared" ca="1" si="97"/>
        <v>0</v>
      </c>
      <c r="G49" s="6">
        <f t="shared" ca="1" si="97"/>
        <v>0</v>
      </c>
      <c r="H49" s="6">
        <f t="shared" ca="1" si="97"/>
        <v>0</v>
      </c>
      <c r="I49" s="6">
        <f t="shared" ca="1" si="97"/>
        <v>0</v>
      </c>
      <c r="J49" s="6">
        <f t="shared" ca="1" si="97"/>
        <v>0</v>
      </c>
      <c r="K49" s="6">
        <f t="shared" ca="1" si="97"/>
        <v>0</v>
      </c>
      <c r="L49" s="6">
        <f t="shared" ca="1" si="97"/>
        <v>0</v>
      </c>
      <c r="M49" s="6">
        <f t="shared" ca="1" si="97"/>
        <v>0</v>
      </c>
      <c r="N49" s="6">
        <f t="shared" ca="1" si="97"/>
        <v>0</v>
      </c>
      <c r="O49" s="6">
        <f t="shared" ca="1" si="97"/>
        <v>0</v>
      </c>
      <c r="P49" s="6">
        <f t="shared" ca="1" si="97"/>
        <v>0</v>
      </c>
      <c r="Q49" s="6">
        <f t="shared" ca="1" si="97"/>
        <v>0</v>
      </c>
      <c r="R49" s="6">
        <f t="shared" ca="1" si="97"/>
        <v>0</v>
      </c>
      <c r="S49" s="6">
        <f t="shared" ca="1" si="97"/>
        <v>0</v>
      </c>
      <c r="T49" s="8">
        <f t="shared" ca="1" si="97"/>
        <v>0</v>
      </c>
      <c r="U49" s="113">
        <f t="shared" ca="1" si="97"/>
        <v>0</v>
      </c>
      <c r="V49" s="6">
        <f t="shared" ca="1" si="97"/>
        <v>0</v>
      </c>
      <c r="W49" s="6">
        <f t="shared" ca="1" si="97"/>
        <v>0</v>
      </c>
      <c r="X49" s="6">
        <f t="shared" ca="1" si="97"/>
        <v>0</v>
      </c>
      <c r="Y49" s="6">
        <f t="shared" ca="1" si="97"/>
        <v>0</v>
      </c>
      <c r="Z49" s="6">
        <f t="shared" ca="1" si="97"/>
        <v>0</v>
      </c>
      <c r="AA49" s="6">
        <f t="shared" ca="1" si="97"/>
        <v>0</v>
      </c>
      <c r="AB49" s="6">
        <f t="shared" ca="1" si="97"/>
        <v>0</v>
      </c>
      <c r="AC49" s="6">
        <f t="shared" ca="1" si="97"/>
        <v>0</v>
      </c>
      <c r="AD49" s="6">
        <f t="shared" ca="1" si="97"/>
        <v>0</v>
      </c>
      <c r="AE49" s="6">
        <f t="shared" ca="1" si="97"/>
        <v>0</v>
      </c>
      <c r="AF49" s="6">
        <f t="shared" ca="1" si="97"/>
        <v>0</v>
      </c>
      <c r="AG49" s="6">
        <f t="shared" ca="1" si="97"/>
        <v>0</v>
      </c>
      <c r="AH49" s="6">
        <f t="shared" ca="1" si="97"/>
        <v>0</v>
      </c>
      <c r="AI49" s="6">
        <f t="shared" ca="1" si="97"/>
        <v>0</v>
      </c>
      <c r="AJ49" s="6">
        <f t="shared" ca="1" si="97"/>
        <v>0</v>
      </c>
      <c r="AK49" s="6">
        <f t="shared" ca="1" si="97"/>
        <v>0</v>
      </c>
      <c r="AL49" s="6">
        <f t="shared" ca="1" si="97"/>
        <v>0</v>
      </c>
      <c r="AM49" s="8">
        <f t="shared" ca="1" si="97"/>
        <v>0</v>
      </c>
      <c r="AO49" s="81" t="str">
        <f t="shared" si="98"/>
        <v>Celta de Vigo</v>
      </c>
      <c r="AP49" s="7" t="e">
        <f ca="1">IF(AP$1&lt;'1-Configuracion'!$P$874,'1-Estadisticas'!B49,NA())</f>
        <v>#N/A</v>
      </c>
      <c r="AQ49" s="6" t="e">
        <f ca="1">IF(AQ$1&lt;'1-Configuracion'!$P$874,'1-Estadisticas'!C49,NA())</f>
        <v>#N/A</v>
      </c>
      <c r="AR49" s="6" t="e">
        <f ca="1">IF(AR$1&lt;'1-Configuracion'!$P$874,'1-Estadisticas'!D49,NA())</f>
        <v>#N/A</v>
      </c>
      <c r="AS49" s="6" t="e">
        <f ca="1">IF(AS$1&lt;'1-Configuracion'!$P$874,'1-Estadisticas'!E49,NA())</f>
        <v>#N/A</v>
      </c>
      <c r="AT49" s="6" t="e">
        <f ca="1">IF(AT$1&lt;'1-Configuracion'!$P$874,'1-Estadisticas'!F49,NA())</f>
        <v>#N/A</v>
      </c>
      <c r="AU49" s="6" t="e">
        <f ca="1">IF(AU$1&lt;'1-Configuracion'!$P$874,'1-Estadisticas'!G49,NA())</f>
        <v>#N/A</v>
      </c>
      <c r="AV49" s="6" t="e">
        <f ca="1">IF(AV$1&lt;'1-Configuracion'!$P$874,'1-Estadisticas'!H49,NA())</f>
        <v>#N/A</v>
      </c>
      <c r="AW49" s="6" t="e">
        <f ca="1">IF(AW$1&lt;'1-Configuracion'!$P$874,'1-Estadisticas'!I49,NA())</f>
        <v>#N/A</v>
      </c>
      <c r="AX49" s="6" t="e">
        <f ca="1">IF(AX$1&lt;'1-Configuracion'!$P$874,'1-Estadisticas'!J49,NA())</f>
        <v>#N/A</v>
      </c>
      <c r="AY49" s="6" t="e">
        <f ca="1">IF(AY$1&lt;'1-Configuracion'!$P$874,'1-Estadisticas'!K49,NA())</f>
        <v>#N/A</v>
      </c>
      <c r="AZ49" s="6" t="e">
        <f ca="1">IF(AZ$1&lt;'1-Configuracion'!$P$874,'1-Estadisticas'!L49,NA())</f>
        <v>#N/A</v>
      </c>
      <c r="BA49" s="6" t="e">
        <f ca="1">IF(BA$1&lt;'1-Configuracion'!$P$874,'1-Estadisticas'!M49,NA())</f>
        <v>#N/A</v>
      </c>
      <c r="BB49" s="6" t="e">
        <f ca="1">IF(BB$1&lt;'1-Configuracion'!$P$874,'1-Estadisticas'!N49,NA())</f>
        <v>#N/A</v>
      </c>
      <c r="BC49" s="6" t="e">
        <f ca="1">IF(BC$1&lt;'1-Configuracion'!$P$874,'1-Estadisticas'!O49,NA())</f>
        <v>#N/A</v>
      </c>
      <c r="BD49" s="6" t="e">
        <f ca="1">IF(BD$1&lt;'1-Configuracion'!$P$874,'1-Estadisticas'!P49,NA())</f>
        <v>#N/A</v>
      </c>
      <c r="BE49" s="6" t="e">
        <f ca="1">IF(BE$1&lt;'1-Configuracion'!$P$874,'1-Estadisticas'!Q49,NA())</f>
        <v>#N/A</v>
      </c>
      <c r="BF49" s="6" t="e">
        <f ca="1">IF(BF$1&lt;'1-Configuracion'!$P$874,'1-Estadisticas'!R49,NA())</f>
        <v>#N/A</v>
      </c>
      <c r="BG49" s="6" t="e">
        <f ca="1">IF(BG$1&lt;'1-Configuracion'!$P$874,'1-Estadisticas'!S49,NA())</f>
        <v>#N/A</v>
      </c>
      <c r="BH49" s="8" t="e">
        <f ca="1">IF(BH$1&lt;'1-Configuracion'!$P$874,'1-Estadisticas'!T49,NA())</f>
        <v>#N/A</v>
      </c>
      <c r="BI49" s="113" t="e">
        <f ca="1">IF(BI$1&lt;'1-Configuracion'!$P$874,'1-Estadisticas'!U49,NA())</f>
        <v>#N/A</v>
      </c>
      <c r="BJ49" s="6" t="e">
        <f ca="1">IF(BJ$1&lt;'1-Configuracion'!$P$874,'1-Estadisticas'!V49,NA())</f>
        <v>#N/A</v>
      </c>
      <c r="BK49" s="6" t="e">
        <f ca="1">IF(BK$1&lt;'1-Configuracion'!$P$874,'1-Estadisticas'!W49,NA())</f>
        <v>#N/A</v>
      </c>
      <c r="BL49" s="6" t="e">
        <f ca="1">IF(BL$1&lt;'1-Configuracion'!$P$874,'1-Estadisticas'!X49,NA())</f>
        <v>#N/A</v>
      </c>
      <c r="BM49" s="6" t="e">
        <f ca="1">IF(BM$1&lt;'1-Configuracion'!$P$874,'1-Estadisticas'!Y49,NA())</f>
        <v>#N/A</v>
      </c>
      <c r="BN49" s="6" t="e">
        <f ca="1">IF(BN$1&lt;'1-Configuracion'!$P$874,'1-Estadisticas'!Z49,NA())</f>
        <v>#N/A</v>
      </c>
      <c r="BO49" s="6" t="e">
        <f ca="1">IF(BO$1&lt;'1-Configuracion'!$P$874,'1-Estadisticas'!AA49,NA())</f>
        <v>#N/A</v>
      </c>
      <c r="BP49" s="6" t="e">
        <f ca="1">IF(BP$1&lt;'1-Configuracion'!$P$874,'1-Estadisticas'!AB49,NA())</f>
        <v>#N/A</v>
      </c>
      <c r="BQ49" s="6" t="e">
        <f ca="1">IF(BQ$1&lt;'1-Configuracion'!$P$874,'1-Estadisticas'!AC49,NA())</f>
        <v>#N/A</v>
      </c>
      <c r="BR49" s="6" t="e">
        <f ca="1">IF(BR$1&lt;'1-Configuracion'!$P$874,'1-Estadisticas'!AD49,NA())</f>
        <v>#N/A</v>
      </c>
      <c r="BS49" s="6" t="e">
        <f ca="1">IF(BS$1&lt;'1-Configuracion'!$P$874,'1-Estadisticas'!AE49,NA())</f>
        <v>#N/A</v>
      </c>
      <c r="BT49" s="6" t="e">
        <f ca="1">IF(BT$1&lt;'1-Configuracion'!$P$874,'1-Estadisticas'!AF49,NA())</f>
        <v>#N/A</v>
      </c>
      <c r="BU49" s="6" t="e">
        <f ca="1">IF(BU$1&lt;'1-Configuracion'!$P$874,'1-Estadisticas'!AG49,NA())</f>
        <v>#N/A</v>
      </c>
      <c r="BV49" s="6" t="e">
        <f ca="1">IF(BV$1&lt;'1-Configuracion'!$P$874,'1-Estadisticas'!AH49,NA())</f>
        <v>#N/A</v>
      </c>
      <c r="BW49" s="6" t="e">
        <f ca="1">IF(BW$1&lt;'1-Configuracion'!$P$874,'1-Estadisticas'!AI49,NA())</f>
        <v>#N/A</v>
      </c>
      <c r="BX49" s="6" t="e">
        <f ca="1">IF(BX$1&lt;'1-Configuracion'!$P$874,'1-Estadisticas'!AJ49,NA())</f>
        <v>#N/A</v>
      </c>
      <c r="BY49" s="6" t="e">
        <f ca="1">IF(BY$1&lt;'1-Configuracion'!$P$874,'1-Estadisticas'!AK49,NA())</f>
        <v>#N/A</v>
      </c>
      <c r="BZ49" s="6" t="e">
        <f ca="1">IF(BZ$1&lt;'1-Configuracion'!$P$874,'1-Estadisticas'!AL49,NA())</f>
        <v>#N/A</v>
      </c>
      <c r="CA49" s="8" t="e">
        <f ca="1">IF(CA$1&lt;'1-Configuracion'!$P$874,'1-Estadisticas'!AM49,NA())</f>
        <v>#N/A</v>
      </c>
    </row>
    <row r="50" spans="1:79" x14ac:dyDescent="0.25">
      <c r="A50" s="81" t="s">
        <v>85</v>
      </c>
      <c r="B50" s="7">
        <f t="shared" ca="1" si="99"/>
        <v>0</v>
      </c>
      <c r="C50" s="6">
        <f t="shared" ca="1" si="97"/>
        <v>0</v>
      </c>
      <c r="D50" s="6">
        <f t="shared" ca="1" si="97"/>
        <v>0</v>
      </c>
      <c r="E50" s="6">
        <f t="shared" ca="1" si="97"/>
        <v>0</v>
      </c>
      <c r="F50" s="6">
        <f t="shared" ca="1" si="97"/>
        <v>0</v>
      </c>
      <c r="G50" s="6">
        <f t="shared" ca="1" si="97"/>
        <v>0</v>
      </c>
      <c r="H50" s="6">
        <f t="shared" ca="1" si="97"/>
        <v>0</v>
      </c>
      <c r="I50" s="6">
        <f t="shared" ca="1" si="97"/>
        <v>0</v>
      </c>
      <c r="J50" s="6">
        <f t="shared" ca="1" si="97"/>
        <v>0</v>
      </c>
      <c r="K50" s="6">
        <f t="shared" ca="1" si="97"/>
        <v>0</v>
      </c>
      <c r="L50" s="6">
        <f t="shared" ca="1" si="97"/>
        <v>0</v>
      </c>
      <c r="M50" s="6">
        <f t="shared" ca="1" si="97"/>
        <v>0</v>
      </c>
      <c r="N50" s="6">
        <f t="shared" ca="1" si="97"/>
        <v>0</v>
      </c>
      <c r="O50" s="6">
        <f t="shared" ca="1" si="97"/>
        <v>0</v>
      </c>
      <c r="P50" s="6">
        <f t="shared" ca="1" si="97"/>
        <v>0</v>
      </c>
      <c r="Q50" s="6">
        <f t="shared" ca="1" si="97"/>
        <v>0</v>
      </c>
      <c r="R50" s="6">
        <f t="shared" ca="1" si="97"/>
        <v>0</v>
      </c>
      <c r="S50" s="6">
        <f t="shared" ca="1" si="97"/>
        <v>0</v>
      </c>
      <c r="T50" s="8">
        <f t="shared" ca="1" si="97"/>
        <v>0</v>
      </c>
      <c r="U50" s="113">
        <f t="shared" ca="1" si="97"/>
        <v>0</v>
      </c>
      <c r="V50" s="6">
        <f t="shared" ca="1" si="97"/>
        <v>0</v>
      </c>
      <c r="W50" s="6">
        <f t="shared" ca="1" si="97"/>
        <v>0</v>
      </c>
      <c r="X50" s="6">
        <f t="shared" ca="1" si="97"/>
        <v>0</v>
      </c>
      <c r="Y50" s="6">
        <f t="shared" ca="1" si="97"/>
        <v>0</v>
      </c>
      <c r="Z50" s="6">
        <f t="shared" ca="1" si="97"/>
        <v>0</v>
      </c>
      <c r="AA50" s="6">
        <f t="shared" ca="1" si="97"/>
        <v>0</v>
      </c>
      <c r="AB50" s="6">
        <f t="shared" ca="1" si="97"/>
        <v>0</v>
      </c>
      <c r="AC50" s="6">
        <f t="shared" ca="1" si="97"/>
        <v>0</v>
      </c>
      <c r="AD50" s="6">
        <f t="shared" ca="1" si="97"/>
        <v>0</v>
      </c>
      <c r="AE50" s="6">
        <f t="shared" ca="1" si="97"/>
        <v>0</v>
      </c>
      <c r="AF50" s="6">
        <f t="shared" ca="1" si="97"/>
        <v>0</v>
      </c>
      <c r="AG50" s="6">
        <f t="shared" ca="1" si="97"/>
        <v>0</v>
      </c>
      <c r="AH50" s="6">
        <f t="shared" ca="1" si="97"/>
        <v>0</v>
      </c>
      <c r="AI50" s="6">
        <f t="shared" ca="1" si="97"/>
        <v>0</v>
      </c>
      <c r="AJ50" s="6">
        <f t="shared" ca="1" si="97"/>
        <v>0</v>
      </c>
      <c r="AK50" s="6">
        <f t="shared" ca="1" si="97"/>
        <v>0</v>
      </c>
      <c r="AL50" s="6">
        <f t="shared" ca="1" si="97"/>
        <v>0</v>
      </c>
      <c r="AM50" s="8">
        <f t="shared" ca="1" si="97"/>
        <v>0</v>
      </c>
      <c r="AO50" s="81" t="str">
        <f t="shared" si="98"/>
        <v>Deportivo de la Coruña</v>
      </c>
      <c r="AP50" s="7" t="e">
        <f ca="1">IF(AP$1&lt;'1-Configuracion'!$P$874,'1-Estadisticas'!B50,NA())</f>
        <v>#N/A</v>
      </c>
      <c r="AQ50" s="6" t="e">
        <f ca="1">IF(AQ$1&lt;'1-Configuracion'!$P$874,'1-Estadisticas'!C50,NA())</f>
        <v>#N/A</v>
      </c>
      <c r="AR50" s="6" t="e">
        <f ca="1">IF(AR$1&lt;'1-Configuracion'!$P$874,'1-Estadisticas'!D50,NA())</f>
        <v>#N/A</v>
      </c>
      <c r="AS50" s="6" t="e">
        <f ca="1">IF(AS$1&lt;'1-Configuracion'!$P$874,'1-Estadisticas'!E50,NA())</f>
        <v>#N/A</v>
      </c>
      <c r="AT50" s="6" t="e">
        <f ca="1">IF(AT$1&lt;'1-Configuracion'!$P$874,'1-Estadisticas'!F50,NA())</f>
        <v>#N/A</v>
      </c>
      <c r="AU50" s="6" t="e">
        <f ca="1">IF(AU$1&lt;'1-Configuracion'!$P$874,'1-Estadisticas'!G50,NA())</f>
        <v>#N/A</v>
      </c>
      <c r="AV50" s="6" t="e">
        <f ca="1">IF(AV$1&lt;'1-Configuracion'!$P$874,'1-Estadisticas'!H50,NA())</f>
        <v>#N/A</v>
      </c>
      <c r="AW50" s="6" t="e">
        <f ca="1">IF(AW$1&lt;'1-Configuracion'!$P$874,'1-Estadisticas'!I50,NA())</f>
        <v>#N/A</v>
      </c>
      <c r="AX50" s="6" t="e">
        <f ca="1">IF(AX$1&lt;'1-Configuracion'!$P$874,'1-Estadisticas'!J50,NA())</f>
        <v>#N/A</v>
      </c>
      <c r="AY50" s="6" t="e">
        <f ca="1">IF(AY$1&lt;'1-Configuracion'!$P$874,'1-Estadisticas'!K50,NA())</f>
        <v>#N/A</v>
      </c>
      <c r="AZ50" s="6" t="e">
        <f ca="1">IF(AZ$1&lt;'1-Configuracion'!$P$874,'1-Estadisticas'!L50,NA())</f>
        <v>#N/A</v>
      </c>
      <c r="BA50" s="6" t="e">
        <f ca="1">IF(BA$1&lt;'1-Configuracion'!$P$874,'1-Estadisticas'!M50,NA())</f>
        <v>#N/A</v>
      </c>
      <c r="BB50" s="6" t="e">
        <f ca="1">IF(BB$1&lt;'1-Configuracion'!$P$874,'1-Estadisticas'!N50,NA())</f>
        <v>#N/A</v>
      </c>
      <c r="BC50" s="6" t="e">
        <f ca="1">IF(BC$1&lt;'1-Configuracion'!$P$874,'1-Estadisticas'!O50,NA())</f>
        <v>#N/A</v>
      </c>
      <c r="BD50" s="6" t="e">
        <f ca="1">IF(BD$1&lt;'1-Configuracion'!$P$874,'1-Estadisticas'!P50,NA())</f>
        <v>#N/A</v>
      </c>
      <c r="BE50" s="6" t="e">
        <f ca="1">IF(BE$1&lt;'1-Configuracion'!$P$874,'1-Estadisticas'!Q50,NA())</f>
        <v>#N/A</v>
      </c>
      <c r="BF50" s="6" t="e">
        <f ca="1">IF(BF$1&lt;'1-Configuracion'!$P$874,'1-Estadisticas'!R50,NA())</f>
        <v>#N/A</v>
      </c>
      <c r="BG50" s="6" t="e">
        <f ca="1">IF(BG$1&lt;'1-Configuracion'!$P$874,'1-Estadisticas'!S50,NA())</f>
        <v>#N/A</v>
      </c>
      <c r="BH50" s="8" t="e">
        <f ca="1">IF(BH$1&lt;'1-Configuracion'!$P$874,'1-Estadisticas'!T50,NA())</f>
        <v>#N/A</v>
      </c>
      <c r="BI50" s="113" t="e">
        <f ca="1">IF(BI$1&lt;'1-Configuracion'!$P$874,'1-Estadisticas'!U50,NA())</f>
        <v>#N/A</v>
      </c>
      <c r="BJ50" s="6" t="e">
        <f ca="1">IF(BJ$1&lt;'1-Configuracion'!$P$874,'1-Estadisticas'!V50,NA())</f>
        <v>#N/A</v>
      </c>
      <c r="BK50" s="6" t="e">
        <f ca="1">IF(BK$1&lt;'1-Configuracion'!$P$874,'1-Estadisticas'!W50,NA())</f>
        <v>#N/A</v>
      </c>
      <c r="BL50" s="6" t="e">
        <f ca="1">IF(BL$1&lt;'1-Configuracion'!$P$874,'1-Estadisticas'!X50,NA())</f>
        <v>#N/A</v>
      </c>
      <c r="BM50" s="6" t="e">
        <f ca="1">IF(BM$1&lt;'1-Configuracion'!$P$874,'1-Estadisticas'!Y50,NA())</f>
        <v>#N/A</v>
      </c>
      <c r="BN50" s="6" t="e">
        <f ca="1">IF(BN$1&lt;'1-Configuracion'!$P$874,'1-Estadisticas'!Z50,NA())</f>
        <v>#N/A</v>
      </c>
      <c r="BO50" s="6" t="e">
        <f ca="1">IF(BO$1&lt;'1-Configuracion'!$P$874,'1-Estadisticas'!AA50,NA())</f>
        <v>#N/A</v>
      </c>
      <c r="BP50" s="6" t="e">
        <f ca="1">IF(BP$1&lt;'1-Configuracion'!$P$874,'1-Estadisticas'!AB50,NA())</f>
        <v>#N/A</v>
      </c>
      <c r="BQ50" s="6" t="e">
        <f ca="1">IF(BQ$1&lt;'1-Configuracion'!$P$874,'1-Estadisticas'!AC50,NA())</f>
        <v>#N/A</v>
      </c>
      <c r="BR50" s="6" t="e">
        <f ca="1">IF(BR$1&lt;'1-Configuracion'!$P$874,'1-Estadisticas'!AD50,NA())</f>
        <v>#N/A</v>
      </c>
      <c r="BS50" s="6" t="e">
        <f ca="1">IF(BS$1&lt;'1-Configuracion'!$P$874,'1-Estadisticas'!AE50,NA())</f>
        <v>#N/A</v>
      </c>
      <c r="BT50" s="6" t="e">
        <f ca="1">IF(BT$1&lt;'1-Configuracion'!$P$874,'1-Estadisticas'!AF50,NA())</f>
        <v>#N/A</v>
      </c>
      <c r="BU50" s="6" t="e">
        <f ca="1">IF(BU$1&lt;'1-Configuracion'!$P$874,'1-Estadisticas'!AG50,NA())</f>
        <v>#N/A</v>
      </c>
      <c r="BV50" s="6" t="e">
        <f ca="1">IF(BV$1&lt;'1-Configuracion'!$P$874,'1-Estadisticas'!AH50,NA())</f>
        <v>#N/A</v>
      </c>
      <c r="BW50" s="6" t="e">
        <f ca="1">IF(BW$1&lt;'1-Configuracion'!$P$874,'1-Estadisticas'!AI50,NA())</f>
        <v>#N/A</v>
      </c>
      <c r="BX50" s="6" t="e">
        <f ca="1">IF(BX$1&lt;'1-Configuracion'!$P$874,'1-Estadisticas'!AJ50,NA())</f>
        <v>#N/A</v>
      </c>
      <c r="BY50" s="6" t="e">
        <f ca="1">IF(BY$1&lt;'1-Configuracion'!$P$874,'1-Estadisticas'!AK50,NA())</f>
        <v>#N/A</v>
      </c>
      <c r="BZ50" s="6" t="e">
        <f ca="1">IF(BZ$1&lt;'1-Configuracion'!$P$874,'1-Estadisticas'!AL50,NA())</f>
        <v>#N/A</v>
      </c>
      <c r="CA50" s="8" t="e">
        <f ca="1">IF(CA$1&lt;'1-Configuracion'!$P$874,'1-Estadisticas'!AM50,NA())</f>
        <v>#N/A</v>
      </c>
    </row>
    <row r="51" spans="1:79" x14ac:dyDescent="0.25">
      <c r="A51" s="81" t="s">
        <v>28</v>
      </c>
      <c r="B51" s="7">
        <f t="shared" ca="1" si="99"/>
        <v>0</v>
      </c>
      <c r="C51" s="6">
        <f t="shared" ca="1" si="97"/>
        <v>0</v>
      </c>
      <c r="D51" s="6">
        <f t="shared" ca="1" si="97"/>
        <v>0</v>
      </c>
      <c r="E51" s="6">
        <f t="shared" ca="1" si="97"/>
        <v>0</v>
      </c>
      <c r="F51" s="6">
        <f t="shared" ca="1" si="97"/>
        <v>0</v>
      </c>
      <c r="G51" s="6">
        <f t="shared" ca="1" si="97"/>
        <v>0</v>
      </c>
      <c r="H51" s="6">
        <f t="shared" ca="1" si="97"/>
        <v>0</v>
      </c>
      <c r="I51" s="6">
        <f t="shared" ca="1" si="97"/>
        <v>0</v>
      </c>
      <c r="J51" s="6">
        <f t="shared" ca="1" si="97"/>
        <v>0</v>
      </c>
      <c r="K51" s="6">
        <f t="shared" ca="1" si="97"/>
        <v>0</v>
      </c>
      <c r="L51" s="6">
        <f t="shared" ca="1" si="97"/>
        <v>0</v>
      </c>
      <c r="M51" s="6">
        <f t="shared" ca="1" si="97"/>
        <v>0</v>
      </c>
      <c r="N51" s="6">
        <f t="shared" ca="1" si="97"/>
        <v>0</v>
      </c>
      <c r="O51" s="6">
        <f t="shared" ca="1" si="97"/>
        <v>0</v>
      </c>
      <c r="P51" s="6">
        <f t="shared" ca="1" si="97"/>
        <v>0</v>
      </c>
      <c r="Q51" s="6">
        <f t="shared" ca="1" si="97"/>
        <v>0</v>
      </c>
      <c r="R51" s="6">
        <f t="shared" ca="1" si="97"/>
        <v>0</v>
      </c>
      <c r="S51" s="6">
        <f t="shared" ca="1" si="97"/>
        <v>0</v>
      </c>
      <c r="T51" s="8">
        <f t="shared" ca="1" si="97"/>
        <v>0</v>
      </c>
      <c r="U51" s="113">
        <f t="shared" ca="1" si="97"/>
        <v>0</v>
      </c>
      <c r="V51" s="6">
        <f t="shared" ca="1" si="97"/>
        <v>0</v>
      </c>
      <c r="W51" s="6">
        <f t="shared" ca="1" si="97"/>
        <v>0</v>
      </c>
      <c r="X51" s="6">
        <f t="shared" ca="1" si="97"/>
        <v>0</v>
      </c>
      <c r="Y51" s="6">
        <f t="shared" ca="1" si="97"/>
        <v>0</v>
      </c>
      <c r="Z51" s="6">
        <f t="shared" ca="1" si="97"/>
        <v>0</v>
      </c>
      <c r="AA51" s="6">
        <f t="shared" ca="1" si="97"/>
        <v>0</v>
      </c>
      <c r="AB51" s="6">
        <f t="shared" ca="1" si="97"/>
        <v>0</v>
      </c>
      <c r="AC51" s="6">
        <f t="shared" ca="1" si="97"/>
        <v>0</v>
      </c>
      <c r="AD51" s="6">
        <f t="shared" ca="1" si="97"/>
        <v>0</v>
      </c>
      <c r="AE51" s="6">
        <f t="shared" ca="1" si="97"/>
        <v>0</v>
      </c>
      <c r="AF51" s="6">
        <f t="shared" ca="1" si="97"/>
        <v>0</v>
      </c>
      <c r="AG51" s="6">
        <f t="shared" ca="1" si="97"/>
        <v>0</v>
      </c>
      <c r="AH51" s="6">
        <f t="shared" ca="1" si="97"/>
        <v>0</v>
      </c>
      <c r="AI51" s="6">
        <f t="shared" ca="1" si="97"/>
        <v>0</v>
      </c>
      <c r="AJ51" s="6">
        <f t="shared" ca="1" si="97"/>
        <v>0</v>
      </c>
      <c r="AK51" s="6">
        <f t="shared" ca="1" si="97"/>
        <v>0</v>
      </c>
      <c r="AL51" s="6">
        <f t="shared" ca="1" si="97"/>
        <v>0</v>
      </c>
      <c r="AM51" s="8">
        <f t="shared" ca="1" si="97"/>
        <v>0</v>
      </c>
      <c r="AO51" s="81" t="str">
        <f t="shared" si="98"/>
        <v>F.C. Barcelona</v>
      </c>
      <c r="AP51" s="7" t="e">
        <f ca="1">IF(AP$1&lt;'1-Configuracion'!$P$874,'1-Estadisticas'!B51,NA())</f>
        <v>#N/A</v>
      </c>
      <c r="AQ51" s="6" t="e">
        <f ca="1">IF(AQ$1&lt;'1-Configuracion'!$P$874,'1-Estadisticas'!C51,NA())</f>
        <v>#N/A</v>
      </c>
      <c r="AR51" s="6" t="e">
        <f ca="1">IF(AR$1&lt;'1-Configuracion'!$P$874,'1-Estadisticas'!D51,NA())</f>
        <v>#N/A</v>
      </c>
      <c r="AS51" s="6" t="e">
        <f ca="1">IF(AS$1&lt;'1-Configuracion'!$P$874,'1-Estadisticas'!E51,NA())</f>
        <v>#N/A</v>
      </c>
      <c r="AT51" s="6" t="e">
        <f ca="1">IF(AT$1&lt;'1-Configuracion'!$P$874,'1-Estadisticas'!F51,NA())</f>
        <v>#N/A</v>
      </c>
      <c r="AU51" s="6" t="e">
        <f ca="1">IF(AU$1&lt;'1-Configuracion'!$P$874,'1-Estadisticas'!G51,NA())</f>
        <v>#N/A</v>
      </c>
      <c r="AV51" s="6" t="e">
        <f ca="1">IF(AV$1&lt;'1-Configuracion'!$P$874,'1-Estadisticas'!H51,NA())</f>
        <v>#N/A</v>
      </c>
      <c r="AW51" s="6" t="e">
        <f ca="1">IF(AW$1&lt;'1-Configuracion'!$P$874,'1-Estadisticas'!I51,NA())</f>
        <v>#N/A</v>
      </c>
      <c r="AX51" s="6" t="e">
        <f ca="1">IF(AX$1&lt;'1-Configuracion'!$P$874,'1-Estadisticas'!J51,NA())</f>
        <v>#N/A</v>
      </c>
      <c r="AY51" s="6" t="e">
        <f ca="1">IF(AY$1&lt;'1-Configuracion'!$P$874,'1-Estadisticas'!K51,NA())</f>
        <v>#N/A</v>
      </c>
      <c r="AZ51" s="6" t="e">
        <f ca="1">IF(AZ$1&lt;'1-Configuracion'!$P$874,'1-Estadisticas'!L51,NA())</f>
        <v>#N/A</v>
      </c>
      <c r="BA51" s="6" t="e">
        <f ca="1">IF(BA$1&lt;'1-Configuracion'!$P$874,'1-Estadisticas'!M51,NA())</f>
        <v>#N/A</v>
      </c>
      <c r="BB51" s="6" t="e">
        <f ca="1">IF(BB$1&lt;'1-Configuracion'!$P$874,'1-Estadisticas'!N51,NA())</f>
        <v>#N/A</v>
      </c>
      <c r="BC51" s="6" t="e">
        <f ca="1">IF(BC$1&lt;'1-Configuracion'!$P$874,'1-Estadisticas'!O51,NA())</f>
        <v>#N/A</v>
      </c>
      <c r="BD51" s="6" t="e">
        <f ca="1">IF(BD$1&lt;'1-Configuracion'!$P$874,'1-Estadisticas'!P51,NA())</f>
        <v>#N/A</v>
      </c>
      <c r="BE51" s="6" t="e">
        <f ca="1">IF(BE$1&lt;'1-Configuracion'!$P$874,'1-Estadisticas'!Q51,NA())</f>
        <v>#N/A</v>
      </c>
      <c r="BF51" s="6" t="e">
        <f ca="1">IF(BF$1&lt;'1-Configuracion'!$P$874,'1-Estadisticas'!R51,NA())</f>
        <v>#N/A</v>
      </c>
      <c r="BG51" s="6" t="e">
        <f ca="1">IF(BG$1&lt;'1-Configuracion'!$P$874,'1-Estadisticas'!S51,NA())</f>
        <v>#N/A</v>
      </c>
      <c r="BH51" s="8" t="e">
        <f ca="1">IF(BH$1&lt;'1-Configuracion'!$P$874,'1-Estadisticas'!T51,NA())</f>
        <v>#N/A</v>
      </c>
      <c r="BI51" s="113" t="e">
        <f ca="1">IF(BI$1&lt;'1-Configuracion'!$P$874,'1-Estadisticas'!U51,NA())</f>
        <v>#N/A</v>
      </c>
      <c r="BJ51" s="6" t="e">
        <f ca="1">IF(BJ$1&lt;'1-Configuracion'!$P$874,'1-Estadisticas'!V51,NA())</f>
        <v>#N/A</v>
      </c>
      <c r="BK51" s="6" t="e">
        <f ca="1">IF(BK$1&lt;'1-Configuracion'!$P$874,'1-Estadisticas'!W51,NA())</f>
        <v>#N/A</v>
      </c>
      <c r="BL51" s="6" t="e">
        <f ca="1">IF(BL$1&lt;'1-Configuracion'!$P$874,'1-Estadisticas'!X51,NA())</f>
        <v>#N/A</v>
      </c>
      <c r="BM51" s="6" t="e">
        <f ca="1">IF(BM$1&lt;'1-Configuracion'!$P$874,'1-Estadisticas'!Y51,NA())</f>
        <v>#N/A</v>
      </c>
      <c r="BN51" s="6" t="e">
        <f ca="1">IF(BN$1&lt;'1-Configuracion'!$P$874,'1-Estadisticas'!Z51,NA())</f>
        <v>#N/A</v>
      </c>
      <c r="BO51" s="6" t="e">
        <f ca="1">IF(BO$1&lt;'1-Configuracion'!$P$874,'1-Estadisticas'!AA51,NA())</f>
        <v>#N/A</v>
      </c>
      <c r="BP51" s="6" t="e">
        <f ca="1">IF(BP$1&lt;'1-Configuracion'!$P$874,'1-Estadisticas'!AB51,NA())</f>
        <v>#N/A</v>
      </c>
      <c r="BQ51" s="6" t="e">
        <f ca="1">IF(BQ$1&lt;'1-Configuracion'!$P$874,'1-Estadisticas'!AC51,NA())</f>
        <v>#N/A</v>
      </c>
      <c r="BR51" s="6" t="e">
        <f ca="1">IF(BR$1&lt;'1-Configuracion'!$P$874,'1-Estadisticas'!AD51,NA())</f>
        <v>#N/A</v>
      </c>
      <c r="BS51" s="6" t="e">
        <f ca="1">IF(BS$1&lt;'1-Configuracion'!$P$874,'1-Estadisticas'!AE51,NA())</f>
        <v>#N/A</v>
      </c>
      <c r="BT51" s="6" t="e">
        <f ca="1">IF(BT$1&lt;'1-Configuracion'!$P$874,'1-Estadisticas'!AF51,NA())</f>
        <v>#N/A</v>
      </c>
      <c r="BU51" s="6" t="e">
        <f ca="1">IF(BU$1&lt;'1-Configuracion'!$P$874,'1-Estadisticas'!AG51,NA())</f>
        <v>#N/A</v>
      </c>
      <c r="BV51" s="6" t="e">
        <f ca="1">IF(BV$1&lt;'1-Configuracion'!$P$874,'1-Estadisticas'!AH51,NA())</f>
        <v>#N/A</v>
      </c>
      <c r="BW51" s="6" t="e">
        <f ca="1">IF(BW$1&lt;'1-Configuracion'!$P$874,'1-Estadisticas'!AI51,NA())</f>
        <v>#N/A</v>
      </c>
      <c r="BX51" s="6" t="e">
        <f ca="1">IF(BX$1&lt;'1-Configuracion'!$P$874,'1-Estadisticas'!AJ51,NA())</f>
        <v>#N/A</v>
      </c>
      <c r="BY51" s="6" t="e">
        <f ca="1">IF(BY$1&lt;'1-Configuracion'!$P$874,'1-Estadisticas'!AK51,NA())</f>
        <v>#N/A</v>
      </c>
      <c r="BZ51" s="6" t="e">
        <f ca="1">IF(BZ$1&lt;'1-Configuracion'!$P$874,'1-Estadisticas'!AL51,NA())</f>
        <v>#N/A</v>
      </c>
      <c r="CA51" s="8" t="e">
        <f ca="1">IF(CA$1&lt;'1-Configuracion'!$P$874,'1-Estadisticas'!AM51,NA())</f>
        <v>#N/A</v>
      </c>
    </row>
    <row r="52" spans="1:79" x14ac:dyDescent="0.25">
      <c r="A52" s="81" t="s">
        <v>54</v>
      </c>
      <c r="B52" s="7">
        <f t="shared" ca="1" si="99"/>
        <v>0</v>
      </c>
      <c r="C52" s="6">
        <f t="shared" ca="1" si="97"/>
        <v>0</v>
      </c>
      <c r="D52" s="6">
        <f t="shared" ca="1" si="97"/>
        <v>0</v>
      </c>
      <c r="E52" s="6">
        <f t="shared" ca="1" si="97"/>
        <v>0</v>
      </c>
      <c r="F52" s="6">
        <f t="shared" ca="1" si="97"/>
        <v>0</v>
      </c>
      <c r="G52" s="6">
        <f t="shared" ca="1" si="97"/>
        <v>0</v>
      </c>
      <c r="H52" s="6">
        <f t="shared" ca="1" si="97"/>
        <v>0</v>
      </c>
      <c r="I52" s="6">
        <f t="shared" ca="1" si="97"/>
        <v>0</v>
      </c>
      <c r="J52" s="6">
        <f t="shared" ca="1" si="97"/>
        <v>0</v>
      </c>
      <c r="K52" s="6">
        <f t="shared" ca="1" si="97"/>
        <v>0</v>
      </c>
      <c r="L52" s="6">
        <f t="shared" ca="1" si="97"/>
        <v>0</v>
      </c>
      <c r="M52" s="6">
        <f t="shared" ca="1" si="97"/>
        <v>0</v>
      </c>
      <c r="N52" s="6">
        <f t="shared" ca="1" si="97"/>
        <v>0</v>
      </c>
      <c r="O52" s="6">
        <f t="shared" ca="1" si="97"/>
        <v>0</v>
      </c>
      <c r="P52" s="6">
        <f t="shared" ca="1" si="97"/>
        <v>0</v>
      </c>
      <c r="Q52" s="6">
        <f t="shared" ca="1" si="97"/>
        <v>0</v>
      </c>
      <c r="R52" s="6">
        <f t="shared" ca="1" si="97"/>
        <v>0</v>
      </c>
      <c r="S52" s="6">
        <f t="shared" ca="1" si="97"/>
        <v>0</v>
      </c>
      <c r="T52" s="8">
        <f t="shared" ca="1" si="97"/>
        <v>0</v>
      </c>
      <c r="U52" s="113">
        <f t="shared" ca="1" si="97"/>
        <v>0</v>
      </c>
      <c r="V52" s="6">
        <f t="shared" ca="1" si="97"/>
        <v>0</v>
      </c>
      <c r="W52" s="6">
        <f t="shared" ca="1" si="97"/>
        <v>0</v>
      </c>
      <c r="X52" s="6">
        <f t="shared" ca="1" si="97"/>
        <v>0</v>
      </c>
      <c r="Y52" s="6">
        <f t="shared" ca="1" si="97"/>
        <v>0</v>
      </c>
      <c r="Z52" s="6">
        <f t="shared" ca="1" si="97"/>
        <v>0</v>
      </c>
      <c r="AA52" s="6">
        <f t="shared" ca="1" si="97"/>
        <v>0</v>
      </c>
      <c r="AB52" s="6">
        <f t="shared" ca="1" si="97"/>
        <v>0</v>
      </c>
      <c r="AC52" s="6">
        <f t="shared" ca="1" si="97"/>
        <v>0</v>
      </c>
      <c r="AD52" s="6">
        <f t="shared" ca="1" si="97"/>
        <v>0</v>
      </c>
      <c r="AE52" s="6">
        <f t="shared" ca="1" si="97"/>
        <v>0</v>
      </c>
      <c r="AF52" s="6">
        <f t="shared" ca="1" si="97"/>
        <v>0</v>
      </c>
      <c r="AG52" s="6">
        <f t="shared" ca="1" si="97"/>
        <v>0</v>
      </c>
      <c r="AH52" s="6">
        <f t="shared" ca="1" si="97"/>
        <v>0</v>
      </c>
      <c r="AI52" s="6">
        <f t="shared" ca="1" si="97"/>
        <v>0</v>
      </c>
      <c r="AJ52" s="6">
        <f t="shared" ref="AJ52:AM52" ca="1" si="100">INDIRECT(ADDRESS((COLUMN()-2)*23+ROW()-43,22,,,"1-Configuracion"))</f>
        <v>0</v>
      </c>
      <c r="AK52" s="6">
        <f t="shared" ca="1" si="100"/>
        <v>0</v>
      </c>
      <c r="AL52" s="6">
        <f t="shared" ca="1" si="100"/>
        <v>0</v>
      </c>
      <c r="AM52" s="8">
        <f t="shared" ca="1" si="100"/>
        <v>0</v>
      </c>
      <c r="AO52" s="81" t="str">
        <f t="shared" si="98"/>
        <v>Getafe C.F.</v>
      </c>
      <c r="AP52" s="7" t="e">
        <f ca="1">IF(AP$1&lt;'1-Configuracion'!$P$874,'1-Estadisticas'!B52,NA())</f>
        <v>#N/A</v>
      </c>
      <c r="AQ52" s="6" t="e">
        <f ca="1">IF(AQ$1&lt;'1-Configuracion'!$P$874,'1-Estadisticas'!C52,NA())</f>
        <v>#N/A</v>
      </c>
      <c r="AR52" s="6" t="e">
        <f ca="1">IF(AR$1&lt;'1-Configuracion'!$P$874,'1-Estadisticas'!D52,NA())</f>
        <v>#N/A</v>
      </c>
      <c r="AS52" s="6" t="e">
        <f ca="1">IF(AS$1&lt;'1-Configuracion'!$P$874,'1-Estadisticas'!E52,NA())</f>
        <v>#N/A</v>
      </c>
      <c r="AT52" s="6" t="e">
        <f ca="1">IF(AT$1&lt;'1-Configuracion'!$P$874,'1-Estadisticas'!F52,NA())</f>
        <v>#N/A</v>
      </c>
      <c r="AU52" s="6" t="e">
        <f ca="1">IF(AU$1&lt;'1-Configuracion'!$P$874,'1-Estadisticas'!G52,NA())</f>
        <v>#N/A</v>
      </c>
      <c r="AV52" s="6" t="e">
        <f ca="1">IF(AV$1&lt;'1-Configuracion'!$P$874,'1-Estadisticas'!H52,NA())</f>
        <v>#N/A</v>
      </c>
      <c r="AW52" s="6" t="e">
        <f ca="1">IF(AW$1&lt;'1-Configuracion'!$P$874,'1-Estadisticas'!I52,NA())</f>
        <v>#N/A</v>
      </c>
      <c r="AX52" s="6" t="e">
        <f ca="1">IF(AX$1&lt;'1-Configuracion'!$P$874,'1-Estadisticas'!J52,NA())</f>
        <v>#N/A</v>
      </c>
      <c r="AY52" s="6" t="e">
        <f ca="1">IF(AY$1&lt;'1-Configuracion'!$P$874,'1-Estadisticas'!K52,NA())</f>
        <v>#N/A</v>
      </c>
      <c r="AZ52" s="6" t="e">
        <f ca="1">IF(AZ$1&lt;'1-Configuracion'!$P$874,'1-Estadisticas'!L52,NA())</f>
        <v>#N/A</v>
      </c>
      <c r="BA52" s="6" t="e">
        <f ca="1">IF(BA$1&lt;'1-Configuracion'!$P$874,'1-Estadisticas'!M52,NA())</f>
        <v>#N/A</v>
      </c>
      <c r="BB52" s="6" t="e">
        <f ca="1">IF(BB$1&lt;'1-Configuracion'!$P$874,'1-Estadisticas'!N52,NA())</f>
        <v>#N/A</v>
      </c>
      <c r="BC52" s="6" t="e">
        <f ca="1">IF(BC$1&lt;'1-Configuracion'!$P$874,'1-Estadisticas'!O52,NA())</f>
        <v>#N/A</v>
      </c>
      <c r="BD52" s="6" t="e">
        <f ca="1">IF(BD$1&lt;'1-Configuracion'!$P$874,'1-Estadisticas'!P52,NA())</f>
        <v>#N/A</v>
      </c>
      <c r="BE52" s="6" t="e">
        <f ca="1">IF(BE$1&lt;'1-Configuracion'!$P$874,'1-Estadisticas'!Q52,NA())</f>
        <v>#N/A</v>
      </c>
      <c r="BF52" s="6" t="e">
        <f ca="1">IF(BF$1&lt;'1-Configuracion'!$P$874,'1-Estadisticas'!R52,NA())</f>
        <v>#N/A</v>
      </c>
      <c r="BG52" s="6" t="e">
        <f ca="1">IF(BG$1&lt;'1-Configuracion'!$P$874,'1-Estadisticas'!S52,NA())</f>
        <v>#N/A</v>
      </c>
      <c r="BH52" s="8" t="e">
        <f ca="1">IF(BH$1&lt;'1-Configuracion'!$P$874,'1-Estadisticas'!T52,NA())</f>
        <v>#N/A</v>
      </c>
      <c r="BI52" s="113" t="e">
        <f ca="1">IF(BI$1&lt;'1-Configuracion'!$P$874,'1-Estadisticas'!U52,NA())</f>
        <v>#N/A</v>
      </c>
      <c r="BJ52" s="6" t="e">
        <f ca="1">IF(BJ$1&lt;'1-Configuracion'!$P$874,'1-Estadisticas'!V52,NA())</f>
        <v>#N/A</v>
      </c>
      <c r="BK52" s="6" t="e">
        <f ca="1">IF(BK$1&lt;'1-Configuracion'!$P$874,'1-Estadisticas'!W52,NA())</f>
        <v>#N/A</v>
      </c>
      <c r="BL52" s="6" t="e">
        <f ca="1">IF(BL$1&lt;'1-Configuracion'!$P$874,'1-Estadisticas'!X52,NA())</f>
        <v>#N/A</v>
      </c>
      <c r="BM52" s="6" t="e">
        <f ca="1">IF(BM$1&lt;'1-Configuracion'!$P$874,'1-Estadisticas'!Y52,NA())</f>
        <v>#N/A</v>
      </c>
      <c r="BN52" s="6" t="e">
        <f ca="1">IF(BN$1&lt;'1-Configuracion'!$P$874,'1-Estadisticas'!Z52,NA())</f>
        <v>#N/A</v>
      </c>
      <c r="BO52" s="6" t="e">
        <f ca="1">IF(BO$1&lt;'1-Configuracion'!$P$874,'1-Estadisticas'!AA52,NA())</f>
        <v>#N/A</v>
      </c>
      <c r="BP52" s="6" t="e">
        <f ca="1">IF(BP$1&lt;'1-Configuracion'!$P$874,'1-Estadisticas'!AB52,NA())</f>
        <v>#N/A</v>
      </c>
      <c r="BQ52" s="6" t="e">
        <f ca="1">IF(BQ$1&lt;'1-Configuracion'!$P$874,'1-Estadisticas'!AC52,NA())</f>
        <v>#N/A</v>
      </c>
      <c r="BR52" s="6" t="e">
        <f ca="1">IF(BR$1&lt;'1-Configuracion'!$P$874,'1-Estadisticas'!AD52,NA())</f>
        <v>#N/A</v>
      </c>
      <c r="BS52" s="6" t="e">
        <f ca="1">IF(BS$1&lt;'1-Configuracion'!$P$874,'1-Estadisticas'!AE52,NA())</f>
        <v>#N/A</v>
      </c>
      <c r="BT52" s="6" t="e">
        <f ca="1">IF(BT$1&lt;'1-Configuracion'!$P$874,'1-Estadisticas'!AF52,NA())</f>
        <v>#N/A</v>
      </c>
      <c r="BU52" s="6" t="e">
        <f ca="1">IF(BU$1&lt;'1-Configuracion'!$P$874,'1-Estadisticas'!AG52,NA())</f>
        <v>#N/A</v>
      </c>
      <c r="BV52" s="6" t="e">
        <f ca="1">IF(BV$1&lt;'1-Configuracion'!$P$874,'1-Estadisticas'!AH52,NA())</f>
        <v>#N/A</v>
      </c>
      <c r="BW52" s="6" t="e">
        <f ca="1">IF(BW$1&lt;'1-Configuracion'!$P$874,'1-Estadisticas'!AI52,NA())</f>
        <v>#N/A</v>
      </c>
      <c r="BX52" s="6" t="e">
        <f ca="1">IF(BX$1&lt;'1-Configuracion'!$P$874,'1-Estadisticas'!AJ52,NA())</f>
        <v>#N/A</v>
      </c>
      <c r="BY52" s="6" t="e">
        <f ca="1">IF(BY$1&lt;'1-Configuracion'!$P$874,'1-Estadisticas'!AK52,NA())</f>
        <v>#N/A</v>
      </c>
      <c r="BZ52" s="6" t="e">
        <f ca="1">IF(BZ$1&lt;'1-Configuracion'!$P$874,'1-Estadisticas'!AL52,NA())</f>
        <v>#N/A</v>
      </c>
      <c r="CA52" s="8" t="e">
        <f ca="1">IF(CA$1&lt;'1-Configuracion'!$P$874,'1-Estadisticas'!AM52,NA())</f>
        <v>#N/A</v>
      </c>
    </row>
    <row r="53" spans="1:79" x14ac:dyDescent="0.25">
      <c r="A53" s="81" t="s">
        <v>93</v>
      </c>
      <c r="B53" s="7">
        <f t="shared" ca="1" si="99"/>
        <v>0</v>
      </c>
      <c r="C53" s="6">
        <f t="shared" ca="1" si="99"/>
        <v>0</v>
      </c>
      <c r="D53" s="6">
        <f t="shared" ca="1" si="99"/>
        <v>0</v>
      </c>
      <c r="E53" s="6">
        <f t="shared" ca="1" si="99"/>
        <v>0</v>
      </c>
      <c r="F53" s="6">
        <f t="shared" ca="1" si="99"/>
        <v>0</v>
      </c>
      <c r="G53" s="6">
        <f t="shared" ca="1" si="99"/>
        <v>0</v>
      </c>
      <c r="H53" s="6">
        <f t="shared" ca="1" si="99"/>
        <v>0</v>
      </c>
      <c r="I53" s="6">
        <f t="shared" ca="1" si="99"/>
        <v>0</v>
      </c>
      <c r="J53" s="6">
        <f t="shared" ca="1" si="99"/>
        <v>0</v>
      </c>
      <c r="K53" s="6">
        <f t="shared" ca="1" si="99"/>
        <v>0</v>
      </c>
      <c r="L53" s="6">
        <f t="shared" ca="1" si="99"/>
        <v>0</v>
      </c>
      <c r="M53" s="6">
        <f t="shared" ca="1" si="99"/>
        <v>0</v>
      </c>
      <c r="N53" s="6">
        <f t="shared" ca="1" si="99"/>
        <v>0</v>
      </c>
      <c r="O53" s="6">
        <f t="shared" ca="1" si="99"/>
        <v>0</v>
      </c>
      <c r="P53" s="6">
        <f t="shared" ca="1" si="99"/>
        <v>0</v>
      </c>
      <c r="Q53" s="6">
        <f t="shared" ca="1" si="99"/>
        <v>0</v>
      </c>
      <c r="R53" s="6">
        <f t="shared" ref="R53:AG65" ca="1" si="101">INDIRECT(ADDRESS((COLUMN()-2)*23+ROW()-43,22,,,"1-Configuracion"))</f>
        <v>0</v>
      </c>
      <c r="S53" s="6">
        <f t="shared" ca="1" si="101"/>
        <v>0</v>
      </c>
      <c r="T53" s="8">
        <f t="shared" ca="1" si="101"/>
        <v>0</v>
      </c>
      <c r="U53" s="113">
        <f t="shared" ca="1" si="101"/>
        <v>0</v>
      </c>
      <c r="V53" s="6">
        <f t="shared" ca="1" si="101"/>
        <v>0</v>
      </c>
      <c r="W53" s="6">
        <f t="shared" ca="1" si="101"/>
        <v>0</v>
      </c>
      <c r="X53" s="6">
        <f t="shared" ca="1" si="101"/>
        <v>0</v>
      </c>
      <c r="Y53" s="6">
        <f t="shared" ca="1" si="101"/>
        <v>0</v>
      </c>
      <c r="Z53" s="6">
        <f t="shared" ca="1" si="101"/>
        <v>0</v>
      </c>
      <c r="AA53" s="6">
        <f t="shared" ca="1" si="101"/>
        <v>0</v>
      </c>
      <c r="AB53" s="6">
        <f t="shared" ca="1" si="101"/>
        <v>0</v>
      </c>
      <c r="AC53" s="6">
        <f t="shared" ca="1" si="101"/>
        <v>0</v>
      </c>
      <c r="AD53" s="6">
        <f t="shared" ca="1" si="101"/>
        <v>0</v>
      </c>
      <c r="AE53" s="6">
        <f t="shared" ca="1" si="101"/>
        <v>0</v>
      </c>
      <c r="AF53" s="6">
        <f t="shared" ca="1" si="101"/>
        <v>0</v>
      </c>
      <c r="AG53" s="6">
        <f t="shared" ca="1" si="101"/>
        <v>0</v>
      </c>
      <c r="AH53" s="6">
        <f t="shared" ref="AH53:AM65" ca="1" si="102">INDIRECT(ADDRESS((COLUMN()-2)*23+ROW()-43,22,,,"1-Configuracion"))</f>
        <v>0</v>
      </c>
      <c r="AI53" s="6">
        <f t="shared" ca="1" si="102"/>
        <v>0</v>
      </c>
      <c r="AJ53" s="6">
        <f t="shared" ca="1" si="102"/>
        <v>0</v>
      </c>
      <c r="AK53" s="6">
        <f t="shared" ca="1" si="102"/>
        <v>0</v>
      </c>
      <c r="AL53" s="6">
        <f t="shared" ca="1" si="102"/>
        <v>0</v>
      </c>
      <c r="AM53" s="8">
        <f t="shared" ca="1" si="102"/>
        <v>0</v>
      </c>
      <c r="AO53" s="81" t="str">
        <f t="shared" si="98"/>
        <v>Granada C.F.</v>
      </c>
      <c r="AP53" s="7" t="e">
        <f ca="1">IF(AP$1&lt;'1-Configuracion'!$P$874,'1-Estadisticas'!B53,NA())</f>
        <v>#N/A</v>
      </c>
      <c r="AQ53" s="6" t="e">
        <f ca="1">IF(AQ$1&lt;'1-Configuracion'!$P$874,'1-Estadisticas'!C53,NA())</f>
        <v>#N/A</v>
      </c>
      <c r="AR53" s="6" t="e">
        <f ca="1">IF(AR$1&lt;'1-Configuracion'!$P$874,'1-Estadisticas'!D53,NA())</f>
        <v>#N/A</v>
      </c>
      <c r="AS53" s="6" t="e">
        <f ca="1">IF(AS$1&lt;'1-Configuracion'!$P$874,'1-Estadisticas'!E53,NA())</f>
        <v>#N/A</v>
      </c>
      <c r="AT53" s="6" t="e">
        <f ca="1">IF(AT$1&lt;'1-Configuracion'!$P$874,'1-Estadisticas'!F53,NA())</f>
        <v>#N/A</v>
      </c>
      <c r="AU53" s="6" t="e">
        <f ca="1">IF(AU$1&lt;'1-Configuracion'!$P$874,'1-Estadisticas'!G53,NA())</f>
        <v>#N/A</v>
      </c>
      <c r="AV53" s="6" t="e">
        <f ca="1">IF(AV$1&lt;'1-Configuracion'!$P$874,'1-Estadisticas'!H53,NA())</f>
        <v>#N/A</v>
      </c>
      <c r="AW53" s="6" t="e">
        <f ca="1">IF(AW$1&lt;'1-Configuracion'!$P$874,'1-Estadisticas'!I53,NA())</f>
        <v>#N/A</v>
      </c>
      <c r="AX53" s="6" t="e">
        <f ca="1">IF(AX$1&lt;'1-Configuracion'!$P$874,'1-Estadisticas'!J53,NA())</f>
        <v>#N/A</v>
      </c>
      <c r="AY53" s="6" t="e">
        <f ca="1">IF(AY$1&lt;'1-Configuracion'!$P$874,'1-Estadisticas'!K53,NA())</f>
        <v>#N/A</v>
      </c>
      <c r="AZ53" s="6" t="e">
        <f ca="1">IF(AZ$1&lt;'1-Configuracion'!$P$874,'1-Estadisticas'!L53,NA())</f>
        <v>#N/A</v>
      </c>
      <c r="BA53" s="6" t="e">
        <f ca="1">IF(BA$1&lt;'1-Configuracion'!$P$874,'1-Estadisticas'!M53,NA())</f>
        <v>#N/A</v>
      </c>
      <c r="BB53" s="6" t="e">
        <f ca="1">IF(BB$1&lt;'1-Configuracion'!$P$874,'1-Estadisticas'!N53,NA())</f>
        <v>#N/A</v>
      </c>
      <c r="BC53" s="6" t="e">
        <f ca="1">IF(BC$1&lt;'1-Configuracion'!$P$874,'1-Estadisticas'!O53,NA())</f>
        <v>#N/A</v>
      </c>
      <c r="BD53" s="6" t="e">
        <f ca="1">IF(BD$1&lt;'1-Configuracion'!$P$874,'1-Estadisticas'!P53,NA())</f>
        <v>#N/A</v>
      </c>
      <c r="BE53" s="6" t="e">
        <f ca="1">IF(BE$1&lt;'1-Configuracion'!$P$874,'1-Estadisticas'!Q53,NA())</f>
        <v>#N/A</v>
      </c>
      <c r="BF53" s="6" t="e">
        <f ca="1">IF(BF$1&lt;'1-Configuracion'!$P$874,'1-Estadisticas'!R53,NA())</f>
        <v>#N/A</v>
      </c>
      <c r="BG53" s="6" t="e">
        <f ca="1">IF(BG$1&lt;'1-Configuracion'!$P$874,'1-Estadisticas'!S53,NA())</f>
        <v>#N/A</v>
      </c>
      <c r="BH53" s="8" t="e">
        <f ca="1">IF(BH$1&lt;'1-Configuracion'!$P$874,'1-Estadisticas'!T53,NA())</f>
        <v>#N/A</v>
      </c>
      <c r="BI53" s="113" t="e">
        <f ca="1">IF(BI$1&lt;'1-Configuracion'!$P$874,'1-Estadisticas'!U53,NA())</f>
        <v>#N/A</v>
      </c>
      <c r="BJ53" s="6" t="e">
        <f ca="1">IF(BJ$1&lt;'1-Configuracion'!$P$874,'1-Estadisticas'!V53,NA())</f>
        <v>#N/A</v>
      </c>
      <c r="BK53" s="6" t="e">
        <f ca="1">IF(BK$1&lt;'1-Configuracion'!$P$874,'1-Estadisticas'!W53,NA())</f>
        <v>#N/A</v>
      </c>
      <c r="BL53" s="6" t="e">
        <f ca="1">IF(BL$1&lt;'1-Configuracion'!$P$874,'1-Estadisticas'!X53,NA())</f>
        <v>#N/A</v>
      </c>
      <c r="BM53" s="6" t="e">
        <f ca="1">IF(BM$1&lt;'1-Configuracion'!$P$874,'1-Estadisticas'!Y53,NA())</f>
        <v>#N/A</v>
      </c>
      <c r="BN53" s="6" t="e">
        <f ca="1">IF(BN$1&lt;'1-Configuracion'!$P$874,'1-Estadisticas'!Z53,NA())</f>
        <v>#N/A</v>
      </c>
      <c r="BO53" s="6" t="e">
        <f ca="1">IF(BO$1&lt;'1-Configuracion'!$P$874,'1-Estadisticas'!AA53,NA())</f>
        <v>#N/A</v>
      </c>
      <c r="BP53" s="6" t="e">
        <f ca="1">IF(BP$1&lt;'1-Configuracion'!$P$874,'1-Estadisticas'!AB53,NA())</f>
        <v>#N/A</v>
      </c>
      <c r="BQ53" s="6" t="e">
        <f ca="1">IF(BQ$1&lt;'1-Configuracion'!$P$874,'1-Estadisticas'!AC53,NA())</f>
        <v>#N/A</v>
      </c>
      <c r="BR53" s="6" t="e">
        <f ca="1">IF(BR$1&lt;'1-Configuracion'!$P$874,'1-Estadisticas'!AD53,NA())</f>
        <v>#N/A</v>
      </c>
      <c r="BS53" s="6" t="e">
        <f ca="1">IF(BS$1&lt;'1-Configuracion'!$P$874,'1-Estadisticas'!AE53,NA())</f>
        <v>#N/A</v>
      </c>
      <c r="BT53" s="6" t="e">
        <f ca="1">IF(BT$1&lt;'1-Configuracion'!$P$874,'1-Estadisticas'!AF53,NA())</f>
        <v>#N/A</v>
      </c>
      <c r="BU53" s="6" t="e">
        <f ca="1">IF(BU$1&lt;'1-Configuracion'!$P$874,'1-Estadisticas'!AG53,NA())</f>
        <v>#N/A</v>
      </c>
      <c r="BV53" s="6" t="e">
        <f ca="1">IF(BV$1&lt;'1-Configuracion'!$P$874,'1-Estadisticas'!AH53,NA())</f>
        <v>#N/A</v>
      </c>
      <c r="BW53" s="6" t="e">
        <f ca="1">IF(BW$1&lt;'1-Configuracion'!$P$874,'1-Estadisticas'!AI53,NA())</f>
        <v>#N/A</v>
      </c>
      <c r="BX53" s="6" t="e">
        <f ca="1">IF(BX$1&lt;'1-Configuracion'!$P$874,'1-Estadisticas'!AJ53,NA())</f>
        <v>#N/A</v>
      </c>
      <c r="BY53" s="6" t="e">
        <f ca="1">IF(BY$1&lt;'1-Configuracion'!$P$874,'1-Estadisticas'!AK53,NA())</f>
        <v>#N/A</v>
      </c>
      <c r="BZ53" s="6" t="e">
        <f ca="1">IF(BZ$1&lt;'1-Configuracion'!$P$874,'1-Estadisticas'!AL53,NA())</f>
        <v>#N/A</v>
      </c>
      <c r="CA53" s="8" t="e">
        <f ca="1">IF(CA$1&lt;'1-Configuracion'!$P$874,'1-Estadisticas'!AM53,NA())</f>
        <v>#N/A</v>
      </c>
    </row>
    <row r="54" spans="1:79" x14ac:dyDescent="0.25">
      <c r="A54" s="81" t="s">
        <v>53</v>
      </c>
      <c r="B54" s="7">
        <f t="shared" ca="1" si="99"/>
        <v>0</v>
      </c>
      <c r="C54" s="6">
        <f t="shared" ca="1" si="99"/>
        <v>0</v>
      </c>
      <c r="D54" s="6">
        <f t="shared" ca="1" si="99"/>
        <v>0</v>
      </c>
      <c r="E54" s="6">
        <f t="shared" ca="1" si="99"/>
        <v>0</v>
      </c>
      <c r="F54" s="6">
        <f t="shared" ca="1" si="99"/>
        <v>0</v>
      </c>
      <c r="G54" s="6">
        <f t="shared" ca="1" si="99"/>
        <v>0</v>
      </c>
      <c r="H54" s="6">
        <f t="shared" ca="1" si="99"/>
        <v>0</v>
      </c>
      <c r="I54" s="6">
        <f t="shared" ca="1" si="99"/>
        <v>0</v>
      </c>
      <c r="J54" s="6">
        <f t="shared" ca="1" si="99"/>
        <v>0</v>
      </c>
      <c r="K54" s="6">
        <f t="shared" ca="1" si="99"/>
        <v>0</v>
      </c>
      <c r="L54" s="6">
        <f t="shared" ca="1" si="99"/>
        <v>0</v>
      </c>
      <c r="M54" s="6">
        <f t="shared" ca="1" si="99"/>
        <v>0</v>
      </c>
      <c r="N54" s="6">
        <f t="shared" ca="1" si="99"/>
        <v>0</v>
      </c>
      <c r="O54" s="6">
        <f t="shared" ca="1" si="99"/>
        <v>0</v>
      </c>
      <c r="P54" s="6">
        <f t="shared" ca="1" si="99"/>
        <v>0</v>
      </c>
      <c r="Q54" s="6">
        <f t="shared" ca="1" si="99"/>
        <v>0</v>
      </c>
      <c r="R54" s="6">
        <f t="shared" ca="1" si="101"/>
        <v>0</v>
      </c>
      <c r="S54" s="6">
        <f t="shared" ca="1" si="101"/>
        <v>0</v>
      </c>
      <c r="T54" s="8">
        <f t="shared" ca="1" si="101"/>
        <v>0</v>
      </c>
      <c r="U54" s="113">
        <f t="shared" ca="1" si="101"/>
        <v>0</v>
      </c>
      <c r="V54" s="6">
        <f t="shared" ca="1" si="101"/>
        <v>0</v>
      </c>
      <c r="W54" s="6">
        <f t="shared" ca="1" si="101"/>
        <v>0</v>
      </c>
      <c r="X54" s="6">
        <f t="shared" ca="1" si="101"/>
        <v>0</v>
      </c>
      <c r="Y54" s="6">
        <f t="shared" ca="1" si="101"/>
        <v>0</v>
      </c>
      <c r="Z54" s="6">
        <f t="shared" ca="1" si="101"/>
        <v>0</v>
      </c>
      <c r="AA54" s="6">
        <f t="shared" ca="1" si="101"/>
        <v>0</v>
      </c>
      <c r="AB54" s="6">
        <f t="shared" ca="1" si="101"/>
        <v>0</v>
      </c>
      <c r="AC54" s="6">
        <f t="shared" ca="1" si="101"/>
        <v>0</v>
      </c>
      <c r="AD54" s="6">
        <f t="shared" ca="1" si="101"/>
        <v>0</v>
      </c>
      <c r="AE54" s="6">
        <f t="shared" ca="1" si="101"/>
        <v>0</v>
      </c>
      <c r="AF54" s="6">
        <f t="shared" ca="1" si="101"/>
        <v>0</v>
      </c>
      <c r="AG54" s="6">
        <f t="shared" ca="1" si="101"/>
        <v>0</v>
      </c>
      <c r="AH54" s="6">
        <f t="shared" ca="1" si="102"/>
        <v>0</v>
      </c>
      <c r="AI54" s="6">
        <f t="shared" ca="1" si="102"/>
        <v>0</v>
      </c>
      <c r="AJ54" s="6">
        <f t="shared" ca="1" si="102"/>
        <v>0</v>
      </c>
      <c r="AK54" s="6">
        <f t="shared" ca="1" si="102"/>
        <v>0</v>
      </c>
      <c r="AL54" s="6">
        <f t="shared" ca="1" si="102"/>
        <v>0</v>
      </c>
      <c r="AM54" s="8">
        <f t="shared" ca="1" si="102"/>
        <v>0</v>
      </c>
      <c r="AO54" s="81" t="str">
        <f t="shared" si="98"/>
        <v>Levante U.D.</v>
      </c>
      <c r="AP54" s="7" t="e">
        <f ca="1">IF(AP$1&lt;'1-Configuracion'!$P$874,'1-Estadisticas'!B54,NA())</f>
        <v>#N/A</v>
      </c>
      <c r="AQ54" s="6" t="e">
        <f ca="1">IF(AQ$1&lt;'1-Configuracion'!$P$874,'1-Estadisticas'!C54,NA())</f>
        <v>#N/A</v>
      </c>
      <c r="AR54" s="6" t="e">
        <f ca="1">IF(AR$1&lt;'1-Configuracion'!$P$874,'1-Estadisticas'!D54,NA())</f>
        <v>#N/A</v>
      </c>
      <c r="AS54" s="6" t="e">
        <f ca="1">IF(AS$1&lt;'1-Configuracion'!$P$874,'1-Estadisticas'!E54,NA())</f>
        <v>#N/A</v>
      </c>
      <c r="AT54" s="6" t="e">
        <f ca="1">IF(AT$1&lt;'1-Configuracion'!$P$874,'1-Estadisticas'!F54,NA())</f>
        <v>#N/A</v>
      </c>
      <c r="AU54" s="6" t="e">
        <f ca="1">IF(AU$1&lt;'1-Configuracion'!$P$874,'1-Estadisticas'!G54,NA())</f>
        <v>#N/A</v>
      </c>
      <c r="AV54" s="6" t="e">
        <f ca="1">IF(AV$1&lt;'1-Configuracion'!$P$874,'1-Estadisticas'!H54,NA())</f>
        <v>#N/A</v>
      </c>
      <c r="AW54" s="6" t="e">
        <f ca="1">IF(AW$1&lt;'1-Configuracion'!$P$874,'1-Estadisticas'!I54,NA())</f>
        <v>#N/A</v>
      </c>
      <c r="AX54" s="6" t="e">
        <f ca="1">IF(AX$1&lt;'1-Configuracion'!$P$874,'1-Estadisticas'!J54,NA())</f>
        <v>#N/A</v>
      </c>
      <c r="AY54" s="6" t="e">
        <f ca="1">IF(AY$1&lt;'1-Configuracion'!$P$874,'1-Estadisticas'!K54,NA())</f>
        <v>#N/A</v>
      </c>
      <c r="AZ54" s="6" t="e">
        <f ca="1">IF(AZ$1&lt;'1-Configuracion'!$P$874,'1-Estadisticas'!L54,NA())</f>
        <v>#N/A</v>
      </c>
      <c r="BA54" s="6" t="e">
        <f ca="1">IF(BA$1&lt;'1-Configuracion'!$P$874,'1-Estadisticas'!M54,NA())</f>
        <v>#N/A</v>
      </c>
      <c r="BB54" s="6" t="e">
        <f ca="1">IF(BB$1&lt;'1-Configuracion'!$P$874,'1-Estadisticas'!N54,NA())</f>
        <v>#N/A</v>
      </c>
      <c r="BC54" s="6" t="e">
        <f ca="1">IF(BC$1&lt;'1-Configuracion'!$P$874,'1-Estadisticas'!O54,NA())</f>
        <v>#N/A</v>
      </c>
      <c r="BD54" s="6" t="e">
        <f ca="1">IF(BD$1&lt;'1-Configuracion'!$P$874,'1-Estadisticas'!P54,NA())</f>
        <v>#N/A</v>
      </c>
      <c r="BE54" s="6" t="e">
        <f ca="1">IF(BE$1&lt;'1-Configuracion'!$P$874,'1-Estadisticas'!Q54,NA())</f>
        <v>#N/A</v>
      </c>
      <c r="BF54" s="6" t="e">
        <f ca="1">IF(BF$1&lt;'1-Configuracion'!$P$874,'1-Estadisticas'!R54,NA())</f>
        <v>#N/A</v>
      </c>
      <c r="BG54" s="6" t="e">
        <f ca="1">IF(BG$1&lt;'1-Configuracion'!$P$874,'1-Estadisticas'!S54,NA())</f>
        <v>#N/A</v>
      </c>
      <c r="BH54" s="8" t="e">
        <f ca="1">IF(BH$1&lt;'1-Configuracion'!$P$874,'1-Estadisticas'!T54,NA())</f>
        <v>#N/A</v>
      </c>
      <c r="BI54" s="113" t="e">
        <f ca="1">IF(BI$1&lt;'1-Configuracion'!$P$874,'1-Estadisticas'!U54,NA())</f>
        <v>#N/A</v>
      </c>
      <c r="BJ54" s="6" t="e">
        <f ca="1">IF(BJ$1&lt;'1-Configuracion'!$P$874,'1-Estadisticas'!V54,NA())</f>
        <v>#N/A</v>
      </c>
      <c r="BK54" s="6" t="e">
        <f ca="1">IF(BK$1&lt;'1-Configuracion'!$P$874,'1-Estadisticas'!W54,NA())</f>
        <v>#N/A</v>
      </c>
      <c r="BL54" s="6" t="e">
        <f ca="1">IF(BL$1&lt;'1-Configuracion'!$P$874,'1-Estadisticas'!X54,NA())</f>
        <v>#N/A</v>
      </c>
      <c r="BM54" s="6" t="e">
        <f ca="1">IF(BM$1&lt;'1-Configuracion'!$P$874,'1-Estadisticas'!Y54,NA())</f>
        <v>#N/A</v>
      </c>
      <c r="BN54" s="6" t="e">
        <f ca="1">IF(BN$1&lt;'1-Configuracion'!$P$874,'1-Estadisticas'!Z54,NA())</f>
        <v>#N/A</v>
      </c>
      <c r="BO54" s="6" t="e">
        <f ca="1">IF(BO$1&lt;'1-Configuracion'!$P$874,'1-Estadisticas'!AA54,NA())</f>
        <v>#N/A</v>
      </c>
      <c r="BP54" s="6" t="e">
        <f ca="1">IF(BP$1&lt;'1-Configuracion'!$P$874,'1-Estadisticas'!AB54,NA())</f>
        <v>#N/A</v>
      </c>
      <c r="BQ54" s="6" t="e">
        <f ca="1">IF(BQ$1&lt;'1-Configuracion'!$P$874,'1-Estadisticas'!AC54,NA())</f>
        <v>#N/A</v>
      </c>
      <c r="BR54" s="6" t="e">
        <f ca="1">IF(BR$1&lt;'1-Configuracion'!$P$874,'1-Estadisticas'!AD54,NA())</f>
        <v>#N/A</v>
      </c>
      <c r="BS54" s="6" t="e">
        <f ca="1">IF(BS$1&lt;'1-Configuracion'!$P$874,'1-Estadisticas'!AE54,NA())</f>
        <v>#N/A</v>
      </c>
      <c r="BT54" s="6" t="e">
        <f ca="1">IF(BT$1&lt;'1-Configuracion'!$P$874,'1-Estadisticas'!AF54,NA())</f>
        <v>#N/A</v>
      </c>
      <c r="BU54" s="6" t="e">
        <f ca="1">IF(BU$1&lt;'1-Configuracion'!$P$874,'1-Estadisticas'!AG54,NA())</f>
        <v>#N/A</v>
      </c>
      <c r="BV54" s="6" t="e">
        <f ca="1">IF(BV$1&lt;'1-Configuracion'!$P$874,'1-Estadisticas'!AH54,NA())</f>
        <v>#N/A</v>
      </c>
      <c r="BW54" s="6" t="e">
        <f ca="1">IF(BW$1&lt;'1-Configuracion'!$P$874,'1-Estadisticas'!AI54,NA())</f>
        <v>#N/A</v>
      </c>
      <c r="BX54" s="6" t="e">
        <f ca="1">IF(BX$1&lt;'1-Configuracion'!$P$874,'1-Estadisticas'!AJ54,NA())</f>
        <v>#N/A</v>
      </c>
      <c r="BY54" s="6" t="e">
        <f ca="1">IF(BY$1&lt;'1-Configuracion'!$P$874,'1-Estadisticas'!AK54,NA())</f>
        <v>#N/A</v>
      </c>
      <c r="BZ54" s="6" t="e">
        <f ca="1">IF(BZ$1&lt;'1-Configuracion'!$P$874,'1-Estadisticas'!AL54,NA())</f>
        <v>#N/A</v>
      </c>
      <c r="CA54" s="8" t="e">
        <f ca="1">IF(CA$1&lt;'1-Configuracion'!$P$874,'1-Estadisticas'!AM54,NA())</f>
        <v>#N/A</v>
      </c>
    </row>
    <row r="55" spans="1:79" x14ac:dyDescent="0.25">
      <c r="A55" s="81" t="s">
        <v>51</v>
      </c>
      <c r="B55" s="7">
        <f t="shared" ca="1" si="99"/>
        <v>0</v>
      </c>
      <c r="C55" s="6">
        <f t="shared" ca="1" si="99"/>
        <v>0</v>
      </c>
      <c r="D55" s="6">
        <f t="shared" ca="1" si="99"/>
        <v>0</v>
      </c>
      <c r="E55" s="6">
        <f t="shared" ca="1" si="99"/>
        <v>0</v>
      </c>
      <c r="F55" s="6">
        <f t="shared" ca="1" si="99"/>
        <v>0</v>
      </c>
      <c r="G55" s="6">
        <f t="shared" ca="1" si="99"/>
        <v>0</v>
      </c>
      <c r="H55" s="6">
        <f t="shared" ca="1" si="99"/>
        <v>0</v>
      </c>
      <c r="I55" s="6">
        <f t="shared" ca="1" si="99"/>
        <v>0</v>
      </c>
      <c r="J55" s="6">
        <f t="shared" ca="1" si="99"/>
        <v>0</v>
      </c>
      <c r="K55" s="6">
        <f t="shared" ca="1" si="99"/>
        <v>0</v>
      </c>
      <c r="L55" s="6">
        <f t="shared" ca="1" si="99"/>
        <v>0</v>
      </c>
      <c r="M55" s="6">
        <f t="shared" ca="1" si="99"/>
        <v>0</v>
      </c>
      <c r="N55" s="6">
        <f t="shared" ca="1" si="99"/>
        <v>0</v>
      </c>
      <c r="O55" s="6">
        <f t="shared" ca="1" si="99"/>
        <v>0</v>
      </c>
      <c r="P55" s="6">
        <f t="shared" ca="1" si="99"/>
        <v>0</v>
      </c>
      <c r="Q55" s="6">
        <f t="shared" ca="1" si="99"/>
        <v>0</v>
      </c>
      <c r="R55" s="6">
        <f t="shared" ca="1" si="101"/>
        <v>0</v>
      </c>
      <c r="S55" s="6">
        <f t="shared" ca="1" si="101"/>
        <v>0</v>
      </c>
      <c r="T55" s="8">
        <f t="shared" ca="1" si="101"/>
        <v>0</v>
      </c>
      <c r="U55" s="113">
        <f t="shared" ca="1" si="101"/>
        <v>0</v>
      </c>
      <c r="V55" s="6">
        <f t="shared" ca="1" si="101"/>
        <v>0</v>
      </c>
      <c r="W55" s="6">
        <f t="shared" ca="1" si="101"/>
        <v>0</v>
      </c>
      <c r="X55" s="6">
        <f t="shared" ca="1" si="101"/>
        <v>0</v>
      </c>
      <c r="Y55" s="6">
        <f t="shared" ca="1" si="101"/>
        <v>0</v>
      </c>
      <c r="Z55" s="6">
        <f t="shared" ca="1" si="101"/>
        <v>0</v>
      </c>
      <c r="AA55" s="6">
        <f t="shared" ca="1" si="101"/>
        <v>0</v>
      </c>
      <c r="AB55" s="6">
        <f t="shared" ca="1" si="101"/>
        <v>0</v>
      </c>
      <c r="AC55" s="6">
        <f t="shared" ca="1" si="101"/>
        <v>0</v>
      </c>
      <c r="AD55" s="6">
        <f t="shared" ca="1" si="101"/>
        <v>0</v>
      </c>
      <c r="AE55" s="6">
        <f t="shared" ca="1" si="101"/>
        <v>0</v>
      </c>
      <c r="AF55" s="6">
        <f t="shared" ca="1" si="101"/>
        <v>0</v>
      </c>
      <c r="AG55" s="6">
        <f t="shared" ca="1" si="101"/>
        <v>0</v>
      </c>
      <c r="AH55" s="6">
        <f t="shared" ca="1" si="102"/>
        <v>0</v>
      </c>
      <c r="AI55" s="6">
        <f t="shared" ca="1" si="102"/>
        <v>0</v>
      </c>
      <c r="AJ55" s="6">
        <f t="shared" ca="1" si="102"/>
        <v>0</v>
      </c>
      <c r="AK55" s="6">
        <f t="shared" ca="1" si="102"/>
        <v>0</v>
      </c>
      <c r="AL55" s="6">
        <f t="shared" ca="1" si="102"/>
        <v>0</v>
      </c>
      <c r="AM55" s="8">
        <f t="shared" ca="1" si="102"/>
        <v>0</v>
      </c>
      <c r="AO55" s="81" t="str">
        <f t="shared" si="98"/>
        <v>Málaga C.F.</v>
      </c>
      <c r="AP55" s="7" t="e">
        <f ca="1">IF(AP$1&lt;'1-Configuracion'!$P$874,'1-Estadisticas'!B55,NA())</f>
        <v>#N/A</v>
      </c>
      <c r="AQ55" s="6" t="e">
        <f ca="1">IF(AQ$1&lt;'1-Configuracion'!$P$874,'1-Estadisticas'!C55,NA())</f>
        <v>#N/A</v>
      </c>
      <c r="AR55" s="6" t="e">
        <f ca="1">IF(AR$1&lt;'1-Configuracion'!$P$874,'1-Estadisticas'!D55,NA())</f>
        <v>#N/A</v>
      </c>
      <c r="AS55" s="6" t="e">
        <f ca="1">IF(AS$1&lt;'1-Configuracion'!$P$874,'1-Estadisticas'!E55,NA())</f>
        <v>#N/A</v>
      </c>
      <c r="AT55" s="6" t="e">
        <f ca="1">IF(AT$1&lt;'1-Configuracion'!$P$874,'1-Estadisticas'!F55,NA())</f>
        <v>#N/A</v>
      </c>
      <c r="AU55" s="6" t="e">
        <f ca="1">IF(AU$1&lt;'1-Configuracion'!$P$874,'1-Estadisticas'!G55,NA())</f>
        <v>#N/A</v>
      </c>
      <c r="AV55" s="6" t="e">
        <f ca="1">IF(AV$1&lt;'1-Configuracion'!$P$874,'1-Estadisticas'!H55,NA())</f>
        <v>#N/A</v>
      </c>
      <c r="AW55" s="6" t="e">
        <f ca="1">IF(AW$1&lt;'1-Configuracion'!$P$874,'1-Estadisticas'!I55,NA())</f>
        <v>#N/A</v>
      </c>
      <c r="AX55" s="6" t="e">
        <f ca="1">IF(AX$1&lt;'1-Configuracion'!$P$874,'1-Estadisticas'!J55,NA())</f>
        <v>#N/A</v>
      </c>
      <c r="AY55" s="6" t="e">
        <f ca="1">IF(AY$1&lt;'1-Configuracion'!$P$874,'1-Estadisticas'!K55,NA())</f>
        <v>#N/A</v>
      </c>
      <c r="AZ55" s="6" t="e">
        <f ca="1">IF(AZ$1&lt;'1-Configuracion'!$P$874,'1-Estadisticas'!L55,NA())</f>
        <v>#N/A</v>
      </c>
      <c r="BA55" s="6" t="e">
        <f ca="1">IF(BA$1&lt;'1-Configuracion'!$P$874,'1-Estadisticas'!M55,NA())</f>
        <v>#N/A</v>
      </c>
      <c r="BB55" s="6" t="e">
        <f ca="1">IF(BB$1&lt;'1-Configuracion'!$P$874,'1-Estadisticas'!N55,NA())</f>
        <v>#N/A</v>
      </c>
      <c r="BC55" s="6" t="e">
        <f ca="1">IF(BC$1&lt;'1-Configuracion'!$P$874,'1-Estadisticas'!O55,NA())</f>
        <v>#N/A</v>
      </c>
      <c r="BD55" s="6" t="e">
        <f ca="1">IF(BD$1&lt;'1-Configuracion'!$P$874,'1-Estadisticas'!P55,NA())</f>
        <v>#N/A</v>
      </c>
      <c r="BE55" s="6" t="e">
        <f ca="1">IF(BE$1&lt;'1-Configuracion'!$P$874,'1-Estadisticas'!Q55,NA())</f>
        <v>#N/A</v>
      </c>
      <c r="BF55" s="6" t="e">
        <f ca="1">IF(BF$1&lt;'1-Configuracion'!$P$874,'1-Estadisticas'!R55,NA())</f>
        <v>#N/A</v>
      </c>
      <c r="BG55" s="6" t="e">
        <f ca="1">IF(BG$1&lt;'1-Configuracion'!$P$874,'1-Estadisticas'!S55,NA())</f>
        <v>#N/A</v>
      </c>
      <c r="BH55" s="8" t="e">
        <f ca="1">IF(BH$1&lt;'1-Configuracion'!$P$874,'1-Estadisticas'!T55,NA())</f>
        <v>#N/A</v>
      </c>
      <c r="BI55" s="113" t="e">
        <f ca="1">IF(BI$1&lt;'1-Configuracion'!$P$874,'1-Estadisticas'!U55,NA())</f>
        <v>#N/A</v>
      </c>
      <c r="BJ55" s="6" t="e">
        <f ca="1">IF(BJ$1&lt;'1-Configuracion'!$P$874,'1-Estadisticas'!V55,NA())</f>
        <v>#N/A</v>
      </c>
      <c r="BK55" s="6" t="e">
        <f ca="1">IF(BK$1&lt;'1-Configuracion'!$P$874,'1-Estadisticas'!W55,NA())</f>
        <v>#N/A</v>
      </c>
      <c r="BL55" s="6" t="e">
        <f ca="1">IF(BL$1&lt;'1-Configuracion'!$P$874,'1-Estadisticas'!X55,NA())</f>
        <v>#N/A</v>
      </c>
      <c r="BM55" s="6" t="e">
        <f ca="1">IF(BM$1&lt;'1-Configuracion'!$P$874,'1-Estadisticas'!Y55,NA())</f>
        <v>#N/A</v>
      </c>
      <c r="BN55" s="6" t="e">
        <f ca="1">IF(BN$1&lt;'1-Configuracion'!$P$874,'1-Estadisticas'!Z55,NA())</f>
        <v>#N/A</v>
      </c>
      <c r="BO55" s="6" t="e">
        <f ca="1">IF(BO$1&lt;'1-Configuracion'!$P$874,'1-Estadisticas'!AA55,NA())</f>
        <v>#N/A</v>
      </c>
      <c r="BP55" s="6" t="e">
        <f ca="1">IF(BP$1&lt;'1-Configuracion'!$P$874,'1-Estadisticas'!AB55,NA())</f>
        <v>#N/A</v>
      </c>
      <c r="BQ55" s="6" t="e">
        <f ca="1">IF(BQ$1&lt;'1-Configuracion'!$P$874,'1-Estadisticas'!AC55,NA())</f>
        <v>#N/A</v>
      </c>
      <c r="BR55" s="6" t="e">
        <f ca="1">IF(BR$1&lt;'1-Configuracion'!$P$874,'1-Estadisticas'!AD55,NA())</f>
        <v>#N/A</v>
      </c>
      <c r="BS55" s="6" t="e">
        <f ca="1">IF(BS$1&lt;'1-Configuracion'!$P$874,'1-Estadisticas'!AE55,NA())</f>
        <v>#N/A</v>
      </c>
      <c r="BT55" s="6" t="e">
        <f ca="1">IF(BT$1&lt;'1-Configuracion'!$P$874,'1-Estadisticas'!AF55,NA())</f>
        <v>#N/A</v>
      </c>
      <c r="BU55" s="6" t="e">
        <f ca="1">IF(BU$1&lt;'1-Configuracion'!$P$874,'1-Estadisticas'!AG55,NA())</f>
        <v>#N/A</v>
      </c>
      <c r="BV55" s="6" t="e">
        <f ca="1">IF(BV$1&lt;'1-Configuracion'!$P$874,'1-Estadisticas'!AH55,NA())</f>
        <v>#N/A</v>
      </c>
      <c r="BW55" s="6" t="e">
        <f ca="1">IF(BW$1&lt;'1-Configuracion'!$P$874,'1-Estadisticas'!AI55,NA())</f>
        <v>#N/A</v>
      </c>
      <c r="BX55" s="6" t="e">
        <f ca="1">IF(BX$1&lt;'1-Configuracion'!$P$874,'1-Estadisticas'!AJ55,NA())</f>
        <v>#N/A</v>
      </c>
      <c r="BY55" s="6" t="e">
        <f ca="1">IF(BY$1&lt;'1-Configuracion'!$P$874,'1-Estadisticas'!AK55,NA())</f>
        <v>#N/A</v>
      </c>
      <c r="BZ55" s="6" t="e">
        <f ca="1">IF(BZ$1&lt;'1-Configuracion'!$P$874,'1-Estadisticas'!AL55,NA())</f>
        <v>#N/A</v>
      </c>
      <c r="CA55" s="8" t="e">
        <f ca="1">IF(CA$1&lt;'1-Configuracion'!$P$874,'1-Estadisticas'!AM55,NA())</f>
        <v>#N/A</v>
      </c>
    </row>
    <row r="56" spans="1:79" x14ac:dyDescent="0.25">
      <c r="A56" s="81" t="s">
        <v>87</v>
      </c>
      <c r="B56" s="7">
        <f t="shared" ca="1" si="99"/>
        <v>0</v>
      </c>
      <c r="C56" s="6">
        <f t="shared" ca="1" si="99"/>
        <v>0</v>
      </c>
      <c r="D56" s="6">
        <f t="shared" ca="1" si="99"/>
        <v>0</v>
      </c>
      <c r="E56" s="6">
        <f t="shared" ca="1" si="99"/>
        <v>0</v>
      </c>
      <c r="F56" s="6">
        <f t="shared" ca="1" si="99"/>
        <v>0</v>
      </c>
      <c r="G56" s="6">
        <f t="shared" ca="1" si="99"/>
        <v>0</v>
      </c>
      <c r="H56" s="6">
        <f t="shared" ca="1" si="99"/>
        <v>0</v>
      </c>
      <c r="I56" s="6">
        <f t="shared" ca="1" si="99"/>
        <v>0</v>
      </c>
      <c r="J56" s="6">
        <f t="shared" ca="1" si="99"/>
        <v>0</v>
      </c>
      <c r="K56" s="6">
        <f t="shared" ca="1" si="99"/>
        <v>0</v>
      </c>
      <c r="L56" s="6">
        <f t="shared" ca="1" si="99"/>
        <v>0</v>
      </c>
      <c r="M56" s="6">
        <f t="shared" ca="1" si="99"/>
        <v>0</v>
      </c>
      <c r="N56" s="6">
        <f t="shared" ca="1" si="99"/>
        <v>0</v>
      </c>
      <c r="O56" s="6">
        <f t="shared" ca="1" si="99"/>
        <v>0</v>
      </c>
      <c r="P56" s="6">
        <f t="shared" ca="1" si="99"/>
        <v>0</v>
      </c>
      <c r="Q56" s="6">
        <f t="shared" ca="1" si="99"/>
        <v>0</v>
      </c>
      <c r="R56" s="6">
        <f t="shared" ca="1" si="101"/>
        <v>0</v>
      </c>
      <c r="S56" s="6">
        <f t="shared" ca="1" si="101"/>
        <v>0</v>
      </c>
      <c r="T56" s="8">
        <f t="shared" ca="1" si="101"/>
        <v>0</v>
      </c>
      <c r="U56" s="113">
        <f t="shared" ca="1" si="101"/>
        <v>0</v>
      </c>
      <c r="V56" s="6">
        <f t="shared" ca="1" si="101"/>
        <v>0</v>
      </c>
      <c r="W56" s="6">
        <f t="shared" ca="1" si="101"/>
        <v>0</v>
      </c>
      <c r="X56" s="6">
        <f t="shared" ca="1" si="101"/>
        <v>0</v>
      </c>
      <c r="Y56" s="6">
        <f t="shared" ca="1" si="101"/>
        <v>0</v>
      </c>
      <c r="Z56" s="6">
        <f t="shared" ca="1" si="101"/>
        <v>0</v>
      </c>
      <c r="AA56" s="6">
        <f t="shared" ca="1" si="101"/>
        <v>0</v>
      </c>
      <c r="AB56" s="6">
        <f t="shared" ca="1" si="101"/>
        <v>0</v>
      </c>
      <c r="AC56" s="6">
        <f t="shared" ca="1" si="101"/>
        <v>0</v>
      </c>
      <c r="AD56" s="6">
        <f t="shared" ca="1" si="101"/>
        <v>0</v>
      </c>
      <c r="AE56" s="6">
        <f t="shared" ca="1" si="101"/>
        <v>0</v>
      </c>
      <c r="AF56" s="6">
        <f t="shared" ca="1" si="101"/>
        <v>0</v>
      </c>
      <c r="AG56" s="6">
        <f t="shared" ca="1" si="101"/>
        <v>0</v>
      </c>
      <c r="AH56" s="6">
        <f t="shared" ca="1" si="102"/>
        <v>0</v>
      </c>
      <c r="AI56" s="6">
        <f t="shared" ca="1" si="102"/>
        <v>0</v>
      </c>
      <c r="AJ56" s="6">
        <f t="shared" ca="1" si="102"/>
        <v>0</v>
      </c>
      <c r="AK56" s="6">
        <f t="shared" ca="1" si="102"/>
        <v>0</v>
      </c>
      <c r="AL56" s="6">
        <f t="shared" ca="1" si="102"/>
        <v>0</v>
      </c>
      <c r="AM56" s="8">
        <f t="shared" ca="1" si="102"/>
        <v>0</v>
      </c>
      <c r="AO56" s="81" t="str">
        <f t="shared" si="98"/>
        <v>R.C.D. Español</v>
      </c>
      <c r="AP56" s="7" t="e">
        <f ca="1">IF(AP$1&lt;'1-Configuracion'!$P$874,'1-Estadisticas'!B56,NA())</f>
        <v>#N/A</v>
      </c>
      <c r="AQ56" s="6" t="e">
        <f ca="1">IF(AQ$1&lt;'1-Configuracion'!$P$874,'1-Estadisticas'!C56,NA())</f>
        <v>#N/A</v>
      </c>
      <c r="AR56" s="6" t="e">
        <f ca="1">IF(AR$1&lt;'1-Configuracion'!$P$874,'1-Estadisticas'!D56,NA())</f>
        <v>#N/A</v>
      </c>
      <c r="AS56" s="6" t="e">
        <f ca="1">IF(AS$1&lt;'1-Configuracion'!$P$874,'1-Estadisticas'!E56,NA())</f>
        <v>#N/A</v>
      </c>
      <c r="AT56" s="6" t="e">
        <f ca="1">IF(AT$1&lt;'1-Configuracion'!$P$874,'1-Estadisticas'!F56,NA())</f>
        <v>#N/A</v>
      </c>
      <c r="AU56" s="6" t="e">
        <f ca="1">IF(AU$1&lt;'1-Configuracion'!$P$874,'1-Estadisticas'!G56,NA())</f>
        <v>#N/A</v>
      </c>
      <c r="AV56" s="6" t="e">
        <f ca="1">IF(AV$1&lt;'1-Configuracion'!$P$874,'1-Estadisticas'!H56,NA())</f>
        <v>#N/A</v>
      </c>
      <c r="AW56" s="6" t="e">
        <f ca="1">IF(AW$1&lt;'1-Configuracion'!$P$874,'1-Estadisticas'!I56,NA())</f>
        <v>#N/A</v>
      </c>
      <c r="AX56" s="6" t="e">
        <f ca="1">IF(AX$1&lt;'1-Configuracion'!$P$874,'1-Estadisticas'!J56,NA())</f>
        <v>#N/A</v>
      </c>
      <c r="AY56" s="6" t="e">
        <f ca="1">IF(AY$1&lt;'1-Configuracion'!$P$874,'1-Estadisticas'!K56,NA())</f>
        <v>#N/A</v>
      </c>
      <c r="AZ56" s="6" t="e">
        <f ca="1">IF(AZ$1&lt;'1-Configuracion'!$P$874,'1-Estadisticas'!L56,NA())</f>
        <v>#N/A</v>
      </c>
      <c r="BA56" s="6" t="e">
        <f ca="1">IF(BA$1&lt;'1-Configuracion'!$P$874,'1-Estadisticas'!M56,NA())</f>
        <v>#N/A</v>
      </c>
      <c r="BB56" s="6" t="e">
        <f ca="1">IF(BB$1&lt;'1-Configuracion'!$P$874,'1-Estadisticas'!N56,NA())</f>
        <v>#N/A</v>
      </c>
      <c r="BC56" s="6" t="e">
        <f ca="1">IF(BC$1&lt;'1-Configuracion'!$P$874,'1-Estadisticas'!O56,NA())</f>
        <v>#N/A</v>
      </c>
      <c r="BD56" s="6" t="e">
        <f ca="1">IF(BD$1&lt;'1-Configuracion'!$P$874,'1-Estadisticas'!P56,NA())</f>
        <v>#N/A</v>
      </c>
      <c r="BE56" s="6" t="e">
        <f ca="1">IF(BE$1&lt;'1-Configuracion'!$P$874,'1-Estadisticas'!Q56,NA())</f>
        <v>#N/A</v>
      </c>
      <c r="BF56" s="6" t="e">
        <f ca="1">IF(BF$1&lt;'1-Configuracion'!$P$874,'1-Estadisticas'!R56,NA())</f>
        <v>#N/A</v>
      </c>
      <c r="BG56" s="6" t="e">
        <f ca="1">IF(BG$1&lt;'1-Configuracion'!$P$874,'1-Estadisticas'!S56,NA())</f>
        <v>#N/A</v>
      </c>
      <c r="BH56" s="8" t="e">
        <f ca="1">IF(BH$1&lt;'1-Configuracion'!$P$874,'1-Estadisticas'!T56,NA())</f>
        <v>#N/A</v>
      </c>
      <c r="BI56" s="113" t="e">
        <f ca="1">IF(BI$1&lt;'1-Configuracion'!$P$874,'1-Estadisticas'!U56,NA())</f>
        <v>#N/A</v>
      </c>
      <c r="BJ56" s="6" t="e">
        <f ca="1">IF(BJ$1&lt;'1-Configuracion'!$P$874,'1-Estadisticas'!V56,NA())</f>
        <v>#N/A</v>
      </c>
      <c r="BK56" s="6" t="e">
        <f ca="1">IF(BK$1&lt;'1-Configuracion'!$P$874,'1-Estadisticas'!W56,NA())</f>
        <v>#N/A</v>
      </c>
      <c r="BL56" s="6" t="e">
        <f ca="1">IF(BL$1&lt;'1-Configuracion'!$P$874,'1-Estadisticas'!X56,NA())</f>
        <v>#N/A</v>
      </c>
      <c r="BM56" s="6" t="e">
        <f ca="1">IF(BM$1&lt;'1-Configuracion'!$P$874,'1-Estadisticas'!Y56,NA())</f>
        <v>#N/A</v>
      </c>
      <c r="BN56" s="6" t="e">
        <f ca="1">IF(BN$1&lt;'1-Configuracion'!$P$874,'1-Estadisticas'!Z56,NA())</f>
        <v>#N/A</v>
      </c>
      <c r="BO56" s="6" t="e">
        <f ca="1">IF(BO$1&lt;'1-Configuracion'!$P$874,'1-Estadisticas'!AA56,NA())</f>
        <v>#N/A</v>
      </c>
      <c r="BP56" s="6" t="e">
        <f ca="1">IF(BP$1&lt;'1-Configuracion'!$P$874,'1-Estadisticas'!AB56,NA())</f>
        <v>#N/A</v>
      </c>
      <c r="BQ56" s="6" t="e">
        <f ca="1">IF(BQ$1&lt;'1-Configuracion'!$P$874,'1-Estadisticas'!AC56,NA())</f>
        <v>#N/A</v>
      </c>
      <c r="BR56" s="6" t="e">
        <f ca="1">IF(BR$1&lt;'1-Configuracion'!$P$874,'1-Estadisticas'!AD56,NA())</f>
        <v>#N/A</v>
      </c>
      <c r="BS56" s="6" t="e">
        <f ca="1">IF(BS$1&lt;'1-Configuracion'!$P$874,'1-Estadisticas'!AE56,NA())</f>
        <v>#N/A</v>
      </c>
      <c r="BT56" s="6" t="e">
        <f ca="1">IF(BT$1&lt;'1-Configuracion'!$P$874,'1-Estadisticas'!AF56,NA())</f>
        <v>#N/A</v>
      </c>
      <c r="BU56" s="6" t="e">
        <f ca="1">IF(BU$1&lt;'1-Configuracion'!$P$874,'1-Estadisticas'!AG56,NA())</f>
        <v>#N/A</v>
      </c>
      <c r="BV56" s="6" t="e">
        <f ca="1">IF(BV$1&lt;'1-Configuracion'!$P$874,'1-Estadisticas'!AH56,NA())</f>
        <v>#N/A</v>
      </c>
      <c r="BW56" s="6" t="e">
        <f ca="1">IF(BW$1&lt;'1-Configuracion'!$P$874,'1-Estadisticas'!AI56,NA())</f>
        <v>#N/A</v>
      </c>
      <c r="BX56" s="6" t="e">
        <f ca="1">IF(BX$1&lt;'1-Configuracion'!$P$874,'1-Estadisticas'!AJ56,NA())</f>
        <v>#N/A</v>
      </c>
      <c r="BY56" s="6" t="e">
        <f ca="1">IF(BY$1&lt;'1-Configuracion'!$P$874,'1-Estadisticas'!AK56,NA())</f>
        <v>#N/A</v>
      </c>
      <c r="BZ56" s="6" t="e">
        <f ca="1">IF(BZ$1&lt;'1-Configuracion'!$P$874,'1-Estadisticas'!AL56,NA())</f>
        <v>#N/A</v>
      </c>
      <c r="CA56" s="8" t="e">
        <f ca="1">IF(CA$1&lt;'1-Configuracion'!$P$874,'1-Estadisticas'!AM56,NA())</f>
        <v>#N/A</v>
      </c>
    </row>
    <row r="57" spans="1:79" x14ac:dyDescent="0.25">
      <c r="A57" s="81" t="s">
        <v>88</v>
      </c>
      <c r="B57" s="7">
        <f t="shared" ca="1" si="99"/>
        <v>0</v>
      </c>
      <c r="C57" s="6">
        <f t="shared" ca="1" si="99"/>
        <v>0</v>
      </c>
      <c r="D57" s="6">
        <f t="shared" ca="1" si="99"/>
        <v>0</v>
      </c>
      <c r="E57" s="6">
        <f t="shared" ca="1" si="99"/>
        <v>0</v>
      </c>
      <c r="F57" s="6">
        <f t="shared" ca="1" si="99"/>
        <v>0</v>
      </c>
      <c r="G57" s="6">
        <f t="shared" ca="1" si="99"/>
        <v>0</v>
      </c>
      <c r="H57" s="6">
        <f t="shared" ca="1" si="99"/>
        <v>0</v>
      </c>
      <c r="I57" s="6">
        <f t="shared" ca="1" si="99"/>
        <v>0</v>
      </c>
      <c r="J57" s="6">
        <f t="shared" ca="1" si="99"/>
        <v>0</v>
      </c>
      <c r="K57" s="6">
        <f t="shared" ca="1" si="99"/>
        <v>0</v>
      </c>
      <c r="L57" s="6">
        <f t="shared" ca="1" si="99"/>
        <v>0</v>
      </c>
      <c r="M57" s="6">
        <f t="shared" ca="1" si="99"/>
        <v>0</v>
      </c>
      <c r="N57" s="6">
        <f t="shared" ca="1" si="99"/>
        <v>0</v>
      </c>
      <c r="O57" s="6">
        <f t="shared" ca="1" si="99"/>
        <v>0</v>
      </c>
      <c r="P57" s="6">
        <f t="shared" ca="1" si="99"/>
        <v>0</v>
      </c>
      <c r="Q57" s="6">
        <f t="shared" ca="1" si="99"/>
        <v>0</v>
      </c>
      <c r="R57" s="6">
        <f t="shared" ca="1" si="101"/>
        <v>0</v>
      </c>
      <c r="S57" s="6">
        <f t="shared" ca="1" si="101"/>
        <v>0</v>
      </c>
      <c r="T57" s="8">
        <f t="shared" ca="1" si="101"/>
        <v>0</v>
      </c>
      <c r="U57" s="113">
        <f t="shared" ca="1" si="101"/>
        <v>0</v>
      </c>
      <c r="V57" s="6">
        <f t="shared" ca="1" si="101"/>
        <v>0</v>
      </c>
      <c r="W57" s="6">
        <f t="shared" ca="1" si="101"/>
        <v>0</v>
      </c>
      <c r="X57" s="6">
        <f t="shared" ca="1" si="101"/>
        <v>0</v>
      </c>
      <c r="Y57" s="6">
        <f t="shared" ca="1" si="101"/>
        <v>0</v>
      </c>
      <c r="Z57" s="6">
        <f t="shared" ca="1" si="101"/>
        <v>0</v>
      </c>
      <c r="AA57" s="6">
        <f t="shared" ca="1" si="101"/>
        <v>0</v>
      </c>
      <c r="AB57" s="6">
        <f t="shared" ca="1" si="101"/>
        <v>0</v>
      </c>
      <c r="AC57" s="6">
        <f t="shared" ca="1" si="101"/>
        <v>0</v>
      </c>
      <c r="AD57" s="6">
        <f t="shared" ca="1" si="101"/>
        <v>0</v>
      </c>
      <c r="AE57" s="6">
        <f t="shared" ca="1" si="101"/>
        <v>0</v>
      </c>
      <c r="AF57" s="6">
        <f t="shared" ca="1" si="101"/>
        <v>0</v>
      </c>
      <c r="AG57" s="6">
        <f t="shared" ca="1" si="101"/>
        <v>0</v>
      </c>
      <c r="AH57" s="6">
        <f t="shared" ca="1" si="102"/>
        <v>0</v>
      </c>
      <c r="AI57" s="6">
        <f t="shared" ca="1" si="102"/>
        <v>0</v>
      </c>
      <c r="AJ57" s="6">
        <f t="shared" ca="1" si="102"/>
        <v>0</v>
      </c>
      <c r="AK57" s="6">
        <f t="shared" ca="1" si="102"/>
        <v>0</v>
      </c>
      <c r="AL57" s="6">
        <f t="shared" ca="1" si="102"/>
        <v>0</v>
      </c>
      <c r="AM57" s="8">
        <f t="shared" ca="1" si="102"/>
        <v>0</v>
      </c>
      <c r="AO57" s="81" t="str">
        <f t="shared" si="98"/>
        <v>R.C.D.Mallorca</v>
      </c>
      <c r="AP57" s="7" t="e">
        <f ca="1">IF(AP$1&lt;'1-Configuracion'!$P$874,'1-Estadisticas'!B57,NA())</f>
        <v>#N/A</v>
      </c>
      <c r="AQ57" s="6" t="e">
        <f ca="1">IF(AQ$1&lt;'1-Configuracion'!$P$874,'1-Estadisticas'!C57,NA())</f>
        <v>#N/A</v>
      </c>
      <c r="AR57" s="6" t="e">
        <f ca="1">IF(AR$1&lt;'1-Configuracion'!$P$874,'1-Estadisticas'!D57,NA())</f>
        <v>#N/A</v>
      </c>
      <c r="AS57" s="6" t="e">
        <f ca="1">IF(AS$1&lt;'1-Configuracion'!$P$874,'1-Estadisticas'!E57,NA())</f>
        <v>#N/A</v>
      </c>
      <c r="AT57" s="6" t="e">
        <f ca="1">IF(AT$1&lt;'1-Configuracion'!$P$874,'1-Estadisticas'!F57,NA())</f>
        <v>#N/A</v>
      </c>
      <c r="AU57" s="6" t="e">
        <f ca="1">IF(AU$1&lt;'1-Configuracion'!$P$874,'1-Estadisticas'!G57,NA())</f>
        <v>#N/A</v>
      </c>
      <c r="AV57" s="6" t="e">
        <f ca="1">IF(AV$1&lt;'1-Configuracion'!$P$874,'1-Estadisticas'!H57,NA())</f>
        <v>#N/A</v>
      </c>
      <c r="AW57" s="6" t="e">
        <f ca="1">IF(AW$1&lt;'1-Configuracion'!$P$874,'1-Estadisticas'!I57,NA())</f>
        <v>#N/A</v>
      </c>
      <c r="AX57" s="6" t="e">
        <f ca="1">IF(AX$1&lt;'1-Configuracion'!$P$874,'1-Estadisticas'!J57,NA())</f>
        <v>#N/A</v>
      </c>
      <c r="AY57" s="6" t="e">
        <f ca="1">IF(AY$1&lt;'1-Configuracion'!$P$874,'1-Estadisticas'!K57,NA())</f>
        <v>#N/A</v>
      </c>
      <c r="AZ57" s="6" t="e">
        <f ca="1">IF(AZ$1&lt;'1-Configuracion'!$P$874,'1-Estadisticas'!L57,NA())</f>
        <v>#N/A</v>
      </c>
      <c r="BA57" s="6" t="e">
        <f ca="1">IF(BA$1&lt;'1-Configuracion'!$P$874,'1-Estadisticas'!M57,NA())</f>
        <v>#N/A</v>
      </c>
      <c r="BB57" s="6" t="e">
        <f ca="1">IF(BB$1&lt;'1-Configuracion'!$P$874,'1-Estadisticas'!N57,NA())</f>
        <v>#N/A</v>
      </c>
      <c r="BC57" s="6" t="e">
        <f ca="1">IF(BC$1&lt;'1-Configuracion'!$P$874,'1-Estadisticas'!O57,NA())</f>
        <v>#N/A</v>
      </c>
      <c r="BD57" s="6" t="e">
        <f ca="1">IF(BD$1&lt;'1-Configuracion'!$P$874,'1-Estadisticas'!P57,NA())</f>
        <v>#N/A</v>
      </c>
      <c r="BE57" s="6" t="e">
        <f ca="1">IF(BE$1&lt;'1-Configuracion'!$P$874,'1-Estadisticas'!Q57,NA())</f>
        <v>#N/A</v>
      </c>
      <c r="BF57" s="6" t="e">
        <f ca="1">IF(BF$1&lt;'1-Configuracion'!$P$874,'1-Estadisticas'!R57,NA())</f>
        <v>#N/A</v>
      </c>
      <c r="BG57" s="6" t="e">
        <f ca="1">IF(BG$1&lt;'1-Configuracion'!$P$874,'1-Estadisticas'!S57,NA())</f>
        <v>#N/A</v>
      </c>
      <c r="BH57" s="8" t="e">
        <f ca="1">IF(BH$1&lt;'1-Configuracion'!$P$874,'1-Estadisticas'!T57,NA())</f>
        <v>#N/A</v>
      </c>
      <c r="BI57" s="113" t="e">
        <f ca="1">IF(BI$1&lt;'1-Configuracion'!$P$874,'1-Estadisticas'!U57,NA())</f>
        <v>#N/A</v>
      </c>
      <c r="BJ57" s="6" t="e">
        <f ca="1">IF(BJ$1&lt;'1-Configuracion'!$P$874,'1-Estadisticas'!V57,NA())</f>
        <v>#N/A</v>
      </c>
      <c r="BK57" s="6" t="e">
        <f ca="1">IF(BK$1&lt;'1-Configuracion'!$P$874,'1-Estadisticas'!W57,NA())</f>
        <v>#N/A</v>
      </c>
      <c r="BL57" s="6" t="e">
        <f ca="1">IF(BL$1&lt;'1-Configuracion'!$P$874,'1-Estadisticas'!X57,NA())</f>
        <v>#N/A</v>
      </c>
      <c r="BM57" s="6" t="e">
        <f ca="1">IF(BM$1&lt;'1-Configuracion'!$P$874,'1-Estadisticas'!Y57,NA())</f>
        <v>#N/A</v>
      </c>
      <c r="BN57" s="6" t="e">
        <f ca="1">IF(BN$1&lt;'1-Configuracion'!$P$874,'1-Estadisticas'!Z57,NA())</f>
        <v>#N/A</v>
      </c>
      <c r="BO57" s="6" t="e">
        <f ca="1">IF(BO$1&lt;'1-Configuracion'!$P$874,'1-Estadisticas'!AA57,NA())</f>
        <v>#N/A</v>
      </c>
      <c r="BP57" s="6" t="e">
        <f ca="1">IF(BP$1&lt;'1-Configuracion'!$P$874,'1-Estadisticas'!AB57,NA())</f>
        <v>#N/A</v>
      </c>
      <c r="BQ57" s="6" t="e">
        <f ca="1">IF(BQ$1&lt;'1-Configuracion'!$P$874,'1-Estadisticas'!AC57,NA())</f>
        <v>#N/A</v>
      </c>
      <c r="BR57" s="6" t="e">
        <f ca="1">IF(BR$1&lt;'1-Configuracion'!$P$874,'1-Estadisticas'!AD57,NA())</f>
        <v>#N/A</v>
      </c>
      <c r="BS57" s="6" t="e">
        <f ca="1">IF(BS$1&lt;'1-Configuracion'!$P$874,'1-Estadisticas'!AE57,NA())</f>
        <v>#N/A</v>
      </c>
      <c r="BT57" s="6" t="e">
        <f ca="1">IF(BT$1&lt;'1-Configuracion'!$P$874,'1-Estadisticas'!AF57,NA())</f>
        <v>#N/A</v>
      </c>
      <c r="BU57" s="6" t="e">
        <f ca="1">IF(BU$1&lt;'1-Configuracion'!$P$874,'1-Estadisticas'!AG57,NA())</f>
        <v>#N/A</v>
      </c>
      <c r="BV57" s="6" t="e">
        <f ca="1">IF(BV$1&lt;'1-Configuracion'!$P$874,'1-Estadisticas'!AH57,NA())</f>
        <v>#N/A</v>
      </c>
      <c r="BW57" s="6" t="e">
        <f ca="1">IF(BW$1&lt;'1-Configuracion'!$P$874,'1-Estadisticas'!AI57,NA())</f>
        <v>#N/A</v>
      </c>
      <c r="BX57" s="6" t="e">
        <f ca="1">IF(BX$1&lt;'1-Configuracion'!$P$874,'1-Estadisticas'!AJ57,NA())</f>
        <v>#N/A</v>
      </c>
      <c r="BY57" s="6" t="e">
        <f ca="1">IF(BY$1&lt;'1-Configuracion'!$P$874,'1-Estadisticas'!AK57,NA())</f>
        <v>#N/A</v>
      </c>
      <c r="BZ57" s="6" t="e">
        <f ca="1">IF(BZ$1&lt;'1-Configuracion'!$P$874,'1-Estadisticas'!AL57,NA())</f>
        <v>#N/A</v>
      </c>
      <c r="CA57" s="8" t="e">
        <f ca="1">IF(CA$1&lt;'1-Configuracion'!$P$874,'1-Estadisticas'!AM57,NA())</f>
        <v>#N/A</v>
      </c>
    </row>
    <row r="58" spans="1:79" x14ac:dyDescent="0.25">
      <c r="A58" s="81" t="s">
        <v>83</v>
      </c>
      <c r="B58" s="7">
        <f t="shared" ca="1" si="99"/>
        <v>0</v>
      </c>
      <c r="C58" s="6">
        <f t="shared" ca="1" si="99"/>
        <v>0</v>
      </c>
      <c r="D58" s="6">
        <f t="shared" ca="1" si="99"/>
        <v>0</v>
      </c>
      <c r="E58" s="6">
        <f t="shared" ca="1" si="99"/>
        <v>0</v>
      </c>
      <c r="F58" s="6">
        <f t="shared" ca="1" si="99"/>
        <v>0</v>
      </c>
      <c r="G58" s="6">
        <f t="shared" ca="1" si="99"/>
        <v>0</v>
      </c>
      <c r="H58" s="6">
        <f t="shared" ca="1" si="99"/>
        <v>0</v>
      </c>
      <c r="I58" s="6">
        <f t="shared" ca="1" si="99"/>
        <v>0</v>
      </c>
      <c r="J58" s="6">
        <f t="shared" ca="1" si="99"/>
        <v>0</v>
      </c>
      <c r="K58" s="6">
        <f t="shared" ca="1" si="99"/>
        <v>0</v>
      </c>
      <c r="L58" s="6">
        <f t="shared" ca="1" si="99"/>
        <v>0</v>
      </c>
      <c r="M58" s="6">
        <f t="shared" ca="1" si="99"/>
        <v>0</v>
      </c>
      <c r="N58" s="6">
        <f t="shared" ca="1" si="99"/>
        <v>0</v>
      </c>
      <c r="O58" s="6">
        <f t="shared" ca="1" si="99"/>
        <v>0</v>
      </c>
      <c r="P58" s="6">
        <f t="shared" ca="1" si="99"/>
        <v>0</v>
      </c>
      <c r="Q58" s="6">
        <f t="shared" ca="1" si="99"/>
        <v>0</v>
      </c>
      <c r="R58" s="6">
        <f t="shared" ca="1" si="101"/>
        <v>0</v>
      </c>
      <c r="S58" s="6">
        <f t="shared" ca="1" si="101"/>
        <v>0</v>
      </c>
      <c r="T58" s="8">
        <f t="shared" ca="1" si="101"/>
        <v>0</v>
      </c>
      <c r="U58" s="113">
        <f t="shared" ca="1" si="101"/>
        <v>0</v>
      </c>
      <c r="V58" s="6">
        <f t="shared" ca="1" si="101"/>
        <v>0</v>
      </c>
      <c r="W58" s="6">
        <f t="shared" ca="1" si="101"/>
        <v>0</v>
      </c>
      <c r="X58" s="6">
        <f t="shared" ca="1" si="101"/>
        <v>0</v>
      </c>
      <c r="Y58" s="6">
        <f t="shared" ca="1" si="101"/>
        <v>0</v>
      </c>
      <c r="Z58" s="6">
        <f t="shared" ca="1" si="101"/>
        <v>0</v>
      </c>
      <c r="AA58" s="6">
        <f t="shared" ca="1" si="101"/>
        <v>0</v>
      </c>
      <c r="AB58" s="6">
        <f t="shared" ca="1" si="101"/>
        <v>0</v>
      </c>
      <c r="AC58" s="6">
        <f t="shared" ca="1" si="101"/>
        <v>0</v>
      </c>
      <c r="AD58" s="6">
        <f t="shared" ca="1" si="101"/>
        <v>0</v>
      </c>
      <c r="AE58" s="6">
        <f t="shared" ca="1" si="101"/>
        <v>0</v>
      </c>
      <c r="AF58" s="6">
        <f t="shared" ca="1" si="101"/>
        <v>0</v>
      </c>
      <c r="AG58" s="6">
        <f t="shared" ca="1" si="101"/>
        <v>0</v>
      </c>
      <c r="AH58" s="6">
        <f t="shared" ca="1" si="102"/>
        <v>0</v>
      </c>
      <c r="AI58" s="6">
        <f t="shared" ca="1" si="102"/>
        <v>0</v>
      </c>
      <c r="AJ58" s="6">
        <f t="shared" ca="1" si="102"/>
        <v>0</v>
      </c>
      <c r="AK58" s="6">
        <f t="shared" ca="1" si="102"/>
        <v>0</v>
      </c>
      <c r="AL58" s="6">
        <f t="shared" ca="1" si="102"/>
        <v>0</v>
      </c>
      <c r="AM58" s="8">
        <f t="shared" ca="1" si="102"/>
        <v>0</v>
      </c>
      <c r="AO58" s="81" t="str">
        <f t="shared" si="98"/>
        <v>Rayo Vallecano</v>
      </c>
      <c r="AP58" s="7" t="e">
        <f ca="1">IF(AP$1&lt;'1-Configuracion'!$P$874,'1-Estadisticas'!B58,NA())</f>
        <v>#N/A</v>
      </c>
      <c r="AQ58" s="6" t="e">
        <f ca="1">IF(AQ$1&lt;'1-Configuracion'!$P$874,'1-Estadisticas'!C58,NA())</f>
        <v>#N/A</v>
      </c>
      <c r="AR58" s="6" t="e">
        <f ca="1">IF(AR$1&lt;'1-Configuracion'!$P$874,'1-Estadisticas'!D58,NA())</f>
        <v>#N/A</v>
      </c>
      <c r="AS58" s="6" t="e">
        <f ca="1">IF(AS$1&lt;'1-Configuracion'!$P$874,'1-Estadisticas'!E58,NA())</f>
        <v>#N/A</v>
      </c>
      <c r="AT58" s="6" t="e">
        <f ca="1">IF(AT$1&lt;'1-Configuracion'!$P$874,'1-Estadisticas'!F58,NA())</f>
        <v>#N/A</v>
      </c>
      <c r="AU58" s="6" t="e">
        <f ca="1">IF(AU$1&lt;'1-Configuracion'!$P$874,'1-Estadisticas'!G58,NA())</f>
        <v>#N/A</v>
      </c>
      <c r="AV58" s="6" t="e">
        <f ca="1">IF(AV$1&lt;'1-Configuracion'!$P$874,'1-Estadisticas'!H58,NA())</f>
        <v>#N/A</v>
      </c>
      <c r="AW58" s="6" t="e">
        <f ca="1">IF(AW$1&lt;'1-Configuracion'!$P$874,'1-Estadisticas'!I58,NA())</f>
        <v>#N/A</v>
      </c>
      <c r="AX58" s="6" t="e">
        <f ca="1">IF(AX$1&lt;'1-Configuracion'!$P$874,'1-Estadisticas'!J58,NA())</f>
        <v>#N/A</v>
      </c>
      <c r="AY58" s="6" t="e">
        <f ca="1">IF(AY$1&lt;'1-Configuracion'!$P$874,'1-Estadisticas'!K58,NA())</f>
        <v>#N/A</v>
      </c>
      <c r="AZ58" s="6" t="e">
        <f ca="1">IF(AZ$1&lt;'1-Configuracion'!$P$874,'1-Estadisticas'!L58,NA())</f>
        <v>#N/A</v>
      </c>
      <c r="BA58" s="6" t="e">
        <f ca="1">IF(BA$1&lt;'1-Configuracion'!$P$874,'1-Estadisticas'!M58,NA())</f>
        <v>#N/A</v>
      </c>
      <c r="BB58" s="6" t="e">
        <f ca="1">IF(BB$1&lt;'1-Configuracion'!$P$874,'1-Estadisticas'!N58,NA())</f>
        <v>#N/A</v>
      </c>
      <c r="BC58" s="6" t="e">
        <f ca="1">IF(BC$1&lt;'1-Configuracion'!$P$874,'1-Estadisticas'!O58,NA())</f>
        <v>#N/A</v>
      </c>
      <c r="BD58" s="6" t="e">
        <f ca="1">IF(BD$1&lt;'1-Configuracion'!$P$874,'1-Estadisticas'!P58,NA())</f>
        <v>#N/A</v>
      </c>
      <c r="BE58" s="6" t="e">
        <f ca="1">IF(BE$1&lt;'1-Configuracion'!$P$874,'1-Estadisticas'!Q58,NA())</f>
        <v>#N/A</v>
      </c>
      <c r="BF58" s="6" t="e">
        <f ca="1">IF(BF$1&lt;'1-Configuracion'!$P$874,'1-Estadisticas'!R58,NA())</f>
        <v>#N/A</v>
      </c>
      <c r="BG58" s="6" t="e">
        <f ca="1">IF(BG$1&lt;'1-Configuracion'!$P$874,'1-Estadisticas'!S58,NA())</f>
        <v>#N/A</v>
      </c>
      <c r="BH58" s="8" t="e">
        <f ca="1">IF(BH$1&lt;'1-Configuracion'!$P$874,'1-Estadisticas'!T58,NA())</f>
        <v>#N/A</v>
      </c>
      <c r="BI58" s="113" t="e">
        <f ca="1">IF(BI$1&lt;'1-Configuracion'!$P$874,'1-Estadisticas'!U58,NA())</f>
        <v>#N/A</v>
      </c>
      <c r="BJ58" s="6" t="e">
        <f ca="1">IF(BJ$1&lt;'1-Configuracion'!$P$874,'1-Estadisticas'!V58,NA())</f>
        <v>#N/A</v>
      </c>
      <c r="BK58" s="6" t="e">
        <f ca="1">IF(BK$1&lt;'1-Configuracion'!$P$874,'1-Estadisticas'!W58,NA())</f>
        <v>#N/A</v>
      </c>
      <c r="BL58" s="6" t="e">
        <f ca="1">IF(BL$1&lt;'1-Configuracion'!$P$874,'1-Estadisticas'!X58,NA())</f>
        <v>#N/A</v>
      </c>
      <c r="BM58" s="6" t="e">
        <f ca="1">IF(BM$1&lt;'1-Configuracion'!$P$874,'1-Estadisticas'!Y58,NA())</f>
        <v>#N/A</v>
      </c>
      <c r="BN58" s="6" t="e">
        <f ca="1">IF(BN$1&lt;'1-Configuracion'!$P$874,'1-Estadisticas'!Z58,NA())</f>
        <v>#N/A</v>
      </c>
      <c r="BO58" s="6" t="e">
        <f ca="1">IF(BO$1&lt;'1-Configuracion'!$P$874,'1-Estadisticas'!AA58,NA())</f>
        <v>#N/A</v>
      </c>
      <c r="BP58" s="6" t="e">
        <f ca="1">IF(BP$1&lt;'1-Configuracion'!$P$874,'1-Estadisticas'!AB58,NA())</f>
        <v>#N/A</v>
      </c>
      <c r="BQ58" s="6" t="e">
        <f ca="1">IF(BQ$1&lt;'1-Configuracion'!$P$874,'1-Estadisticas'!AC58,NA())</f>
        <v>#N/A</v>
      </c>
      <c r="BR58" s="6" t="e">
        <f ca="1">IF(BR$1&lt;'1-Configuracion'!$P$874,'1-Estadisticas'!AD58,NA())</f>
        <v>#N/A</v>
      </c>
      <c r="BS58" s="6" t="e">
        <f ca="1">IF(BS$1&lt;'1-Configuracion'!$P$874,'1-Estadisticas'!AE58,NA())</f>
        <v>#N/A</v>
      </c>
      <c r="BT58" s="6" t="e">
        <f ca="1">IF(BT$1&lt;'1-Configuracion'!$P$874,'1-Estadisticas'!AF58,NA())</f>
        <v>#N/A</v>
      </c>
      <c r="BU58" s="6" t="e">
        <f ca="1">IF(BU$1&lt;'1-Configuracion'!$P$874,'1-Estadisticas'!AG58,NA())</f>
        <v>#N/A</v>
      </c>
      <c r="BV58" s="6" t="e">
        <f ca="1">IF(BV$1&lt;'1-Configuracion'!$P$874,'1-Estadisticas'!AH58,NA())</f>
        <v>#N/A</v>
      </c>
      <c r="BW58" s="6" t="e">
        <f ca="1">IF(BW$1&lt;'1-Configuracion'!$P$874,'1-Estadisticas'!AI58,NA())</f>
        <v>#N/A</v>
      </c>
      <c r="BX58" s="6" t="e">
        <f ca="1">IF(BX$1&lt;'1-Configuracion'!$P$874,'1-Estadisticas'!AJ58,NA())</f>
        <v>#N/A</v>
      </c>
      <c r="BY58" s="6" t="e">
        <f ca="1">IF(BY$1&lt;'1-Configuracion'!$P$874,'1-Estadisticas'!AK58,NA())</f>
        <v>#N/A</v>
      </c>
      <c r="BZ58" s="6" t="e">
        <f ca="1">IF(BZ$1&lt;'1-Configuracion'!$P$874,'1-Estadisticas'!AL58,NA())</f>
        <v>#N/A</v>
      </c>
      <c r="CA58" s="8" t="e">
        <f ca="1">IF(CA$1&lt;'1-Configuracion'!$P$874,'1-Estadisticas'!AM58,NA())</f>
        <v>#N/A</v>
      </c>
    </row>
    <row r="59" spans="1:79" x14ac:dyDescent="0.25">
      <c r="A59" s="81" t="s">
        <v>86</v>
      </c>
      <c r="B59" s="7">
        <f t="shared" ca="1" si="99"/>
        <v>0</v>
      </c>
      <c r="C59" s="6">
        <f t="shared" ca="1" si="99"/>
        <v>0</v>
      </c>
      <c r="D59" s="6">
        <f t="shared" ca="1" si="99"/>
        <v>0</v>
      </c>
      <c r="E59" s="6">
        <f t="shared" ca="1" si="99"/>
        <v>0</v>
      </c>
      <c r="F59" s="6">
        <f t="shared" ca="1" si="99"/>
        <v>0</v>
      </c>
      <c r="G59" s="6">
        <f t="shared" ca="1" si="99"/>
        <v>0</v>
      </c>
      <c r="H59" s="6">
        <f t="shared" ca="1" si="99"/>
        <v>0</v>
      </c>
      <c r="I59" s="6">
        <f t="shared" ca="1" si="99"/>
        <v>0</v>
      </c>
      <c r="J59" s="6">
        <f t="shared" ca="1" si="99"/>
        <v>0</v>
      </c>
      <c r="K59" s="6">
        <f t="shared" ca="1" si="99"/>
        <v>0</v>
      </c>
      <c r="L59" s="6">
        <f t="shared" ca="1" si="99"/>
        <v>0</v>
      </c>
      <c r="M59" s="6">
        <f t="shared" ca="1" si="99"/>
        <v>0</v>
      </c>
      <c r="N59" s="6">
        <f t="shared" ca="1" si="99"/>
        <v>0</v>
      </c>
      <c r="O59" s="6">
        <f t="shared" ca="1" si="99"/>
        <v>0</v>
      </c>
      <c r="P59" s="6">
        <f t="shared" ca="1" si="99"/>
        <v>0</v>
      </c>
      <c r="Q59" s="6">
        <f t="shared" ca="1" si="99"/>
        <v>0</v>
      </c>
      <c r="R59" s="6">
        <f t="shared" ca="1" si="101"/>
        <v>0</v>
      </c>
      <c r="S59" s="6">
        <f t="shared" ca="1" si="101"/>
        <v>0</v>
      </c>
      <c r="T59" s="8">
        <f t="shared" ca="1" si="101"/>
        <v>0</v>
      </c>
      <c r="U59" s="113">
        <f t="shared" ca="1" si="101"/>
        <v>0</v>
      </c>
      <c r="V59" s="6">
        <f t="shared" ca="1" si="101"/>
        <v>0</v>
      </c>
      <c r="W59" s="6">
        <f t="shared" ca="1" si="101"/>
        <v>0</v>
      </c>
      <c r="X59" s="6">
        <f t="shared" ca="1" si="101"/>
        <v>0</v>
      </c>
      <c r="Y59" s="6">
        <f t="shared" ca="1" si="101"/>
        <v>0</v>
      </c>
      <c r="Z59" s="6">
        <f t="shared" ca="1" si="101"/>
        <v>0</v>
      </c>
      <c r="AA59" s="6">
        <f t="shared" ca="1" si="101"/>
        <v>0</v>
      </c>
      <c r="AB59" s="6">
        <f t="shared" ca="1" si="101"/>
        <v>0</v>
      </c>
      <c r="AC59" s="6">
        <f t="shared" ca="1" si="101"/>
        <v>0</v>
      </c>
      <c r="AD59" s="6">
        <f t="shared" ca="1" si="101"/>
        <v>0</v>
      </c>
      <c r="AE59" s="6">
        <f t="shared" ca="1" si="101"/>
        <v>0</v>
      </c>
      <c r="AF59" s="6">
        <f t="shared" ca="1" si="101"/>
        <v>0</v>
      </c>
      <c r="AG59" s="6">
        <f t="shared" ca="1" si="101"/>
        <v>0</v>
      </c>
      <c r="AH59" s="6">
        <f t="shared" ca="1" si="102"/>
        <v>0</v>
      </c>
      <c r="AI59" s="6">
        <f t="shared" ca="1" si="102"/>
        <v>0</v>
      </c>
      <c r="AJ59" s="6">
        <f t="shared" ca="1" si="102"/>
        <v>0</v>
      </c>
      <c r="AK59" s="6">
        <f t="shared" ca="1" si="102"/>
        <v>0</v>
      </c>
      <c r="AL59" s="6">
        <f t="shared" ca="1" si="102"/>
        <v>0</v>
      </c>
      <c r="AM59" s="8">
        <f t="shared" ca="1" si="102"/>
        <v>0</v>
      </c>
      <c r="AO59" s="81" t="str">
        <f t="shared" si="98"/>
        <v>Real Betis Balompié</v>
      </c>
      <c r="AP59" s="7" t="e">
        <f ca="1">IF(AP$1&lt;'1-Configuracion'!$P$874,'1-Estadisticas'!B59,NA())</f>
        <v>#N/A</v>
      </c>
      <c r="AQ59" s="6" t="e">
        <f ca="1">IF(AQ$1&lt;'1-Configuracion'!$P$874,'1-Estadisticas'!C59,NA())</f>
        <v>#N/A</v>
      </c>
      <c r="AR59" s="6" t="e">
        <f ca="1">IF(AR$1&lt;'1-Configuracion'!$P$874,'1-Estadisticas'!D59,NA())</f>
        <v>#N/A</v>
      </c>
      <c r="AS59" s="6" t="e">
        <f ca="1">IF(AS$1&lt;'1-Configuracion'!$P$874,'1-Estadisticas'!E59,NA())</f>
        <v>#N/A</v>
      </c>
      <c r="AT59" s="6" t="e">
        <f ca="1">IF(AT$1&lt;'1-Configuracion'!$P$874,'1-Estadisticas'!F59,NA())</f>
        <v>#N/A</v>
      </c>
      <c r="AU59" s="6" t="e">
        <f ca="1">IF(AU$1&lt;'1-Configuracion'!$P$874,'1-Estadisticas'!G59,NA())</f>
        <v>#N/A</v>
      </c>
      <c r="AV59" s="6" t="e">
        <f ca="1">IF(AV$1&lt;'1-Configuracion'!$P$874,'1-Estadisticas'!H59,NA())</f>
        <v>#N/A</v>
      </c>
      <c r="AW59" s="6" t="e">
        <f ca="1">IF(AW$1&lt;'1-Configuracion'!$P$874,'1-Estadisticas'!I59,NA())</f>
        <v>#N/A</v>
      </c>
      <c r="AX59" s="6" t="e">
        <f ca="1">IF(AX$1&lt;'1-Configuracion'!$P$874,'1-Estadisticas'!J59,NA())</f>
        <v>#N/A</v>
      </c>
      <c r="AY59" s="6" t="e">
        <f ca="1">IF(AY$1&lt;'1-Configuracion'!$P$874,'1-Estadisticas'!K59,NA())</f>
        <v>#N/A</v>
      </c>
      <c r="AZ59" s="6" t="e">
        <f ca="1">IF(AZ$1&lt;'1-Configuracion'!$P$874,'1-Estadisticas'!L59,NA())</f>
        <v>#N/A</v>
      </c>
      <c r="BA59" s="6" t="e">
        <f ca="1">IF(BA$1&lt;'1-Configuracion'!$P$874,'1-Estadisticas'!M59,NA())</f>
        <v>#N/A</v>
      </c>
      <c r="BB59" s="6" t="e">
        <f ca="1">IF(BB$1&lt;'1-Configuracion'!$P$874,'1-Estadisticas'!N59,NA())</f>
        <v>#N/A</v>
      </c>
      <c r="BC59" s="6" t="e">
        <f ca="1">IF(BC$1&lt;'1-Configuracion'!$P$874,'1-Estadisticas'!O59,NA())</f>
        <v>#N/A</v>
      </c>
      <c r="BD59" s="6" t="e">
        <f ca="1">IF(BD$1&lt;'1-Configuracion'!$P$874,'1-Estadisticas'!P59,NA())</f>
        <v>#N/A</v>
      </c>
      <c r="BE59" s="6" t="e">
        <f ca="1">IF(BE$1&lt;'1-Configuracion'!$P$874,'1-Estadisticas'!Q59,NA())</f>
        <v>#N/A</v>
      </c>
      <c r="BF59" s="6" t="e">
        <f ca="1">IF(BF$1&lt;'1-Configuracion'!$P$874,'1-Estadisticas'!R59,NA())</f>
        <v>#N/A</v>
      </c>
      <c r="BG59" s="6" t="e">
        <f ca="1">IF(BG$1&lt;'1-Configuracion'!$P$874,'1-Estadisticas'!S59,NA())</f>
        <v>#N/A</v>
      </c>
      <c r="BH59" s="8" t="e">
        <f ca="1">IF(BH$1&lt;'1-Configuracion'!$P$874,'1-Estadisticas'!T59,NA())</f>
        <v>#N/A</v>
      </c>
      <c r="BI59" s="113" t="e">
        <f ca="1">IF(BI$1&lt;'1-Configuracion'!$P$874,'1-Estadisticas'!U59,NA())</f>
        <v>#N/A</v>
      </c>
      <c r="BJ59" s="6" t="e">
        <f ca="1">IF(BJ$1&lt;'1-Configuracion'!$P$874,'1-Estadisticas'!V59,NA())</f>
        <v>#N/A</v>
      </c>
      <c r="BK59" s="6" t="e">
        <f ca="1">IF(BK$1&lt;'1-Configuracion'!$P$874,'1-Estadisticas'!W59,NA())</f>
        <v>#N/A</v>
      </c>
      <c r="BL59" s="6" t="e">
        <f ca="1">IF(BL$1&lt;'1-Configuracion'!$P$874,'1-Estadisticas'!X59,NA())</f>
        <v>#N/A</v>
      </c>
      <c r="BM59" s="6" t="e">
        <f ca="1">IF(BM$1&lt;'1-Configuracion'!$P$874,'1-Estadisticas'!Y59,NA())</f>
        <v>#N/A</v>
      </c>
      <c r="BN59" s="6" t="e">
        <f ca="1">IF(BN$1&lt;'1-Configuracion'!$P$874,'1-Estadisticas'!Z59,NA())</f>
        <v>#N/A</v>
      </c>
      <c r="BO59" s="6" t="e">
        <f ca="1">IF(BO$1&lt;'1-Configuracion'!$P$874,'1-Estadisticas'!AA59,NA())</f>
        <v>#N/A</v>
      </c>
      <c r="BP59" s="6" t="e">
        <f ca="1">IF(BP$1&lt;'1-Configuracion'!$P$874,'1-Estadisticas'!AB59,NA())</f>
        <v>#N/A</v>
      </c>
      <c r="BQ59" s="6" t="e">
        <f ca="1">IF(BQ$1&lt;'1-Configuracion'!$P$874,'1-Estadisticas'!AC59,NA())</f>
        <v>#N/A</v>
      </c>
      <c r="BR59" s="6" t="e">
        <f ca="1">IF(BR$1&lt;'1-Configuracion'!$P$874,'1-Estadisticas'!AD59,NA())</f>
        <v>#N/A</v>
      </c>
      <c r="BS59" s="6" t="e">
        <f ca="1">IF(BS$1&lt;'1-Configuracion'!$P$874,'1-Estadisticas'!AE59,NA())</f>
        <v>#N/A</v>
      </c>
      <c r="BT59" s="6" t="e">
        <f ca="1">IF(BT$1&lt;'1-Configuracion'!$P$874,'1-Estadisticas'!AF59,NA())</f>
        <v>#N/A</v>
      </c>
      <c r="BU59" s="6" t="e">
        <f ca="1">IF(BU$1&lt;'1-Configuracion'!$P$874,'1-Estadisticas'!AG59,NA())</f>
        <v>#N/A</v>
      </c>
      <c r="BV59" s="6" t="e">
        <f ca="1">IF(BV$1&lt;'1-Configuracion'!$P$874,'1-Estadisticas'!AH59,NA())</f>
        <v>#N/A</v>
      </c>
      <c r="BW59" s="6" t="e">
        <f ca="1">IF(BW$1&lt;'1-Configuracion'!$P$874,'1-Estadisticas'!AI59,NA())</f>
        <v>#N/A</v>
      </c>
      <c r="BX59" s="6" t="e">
        <f ca="1">IF(BX$1&lt;'1-Configuracion'!$P$874,'1-Estadisticas'!AJ59,NA())</f>
        <v>#N/A</v>
      </c>
      <c r="BY59" s="6" t="e">
        <f ca="1">IF(BY$1&lt;'1-Configuracion'!$P$874,'1-Estadisticas'!AK59,NA())</f>
        <v>#N/A</v>
      </c>
      <c r="BZ59" s="6" t="e">
        <f ca="1">IF(BZ$1&lt;'1-Configuracion'!$P$874,'1-Estadisticas'!AL59,NA())</f>
        <v>#N/A</v>
      </c>
      <c r="CA59" s="8" t="e">
        <f ca="1">IF(CA$1&lt;'1-Configuracion'!$P$874,'1-Estadisticas'!AM59,NA())</f>
        <v>#N/A</v>
      </c>
    </row>
    <row r="60" spans="1:79" x14ac:dyDescent="0.25">
      <c r="A60" s="81" t="s">
        <v>89</v>
      </c>
      <c r="B60" s="7">
        <f t="shared" ca="1" si="99"/>
        <v>0</v>
      </c>
      <c r="C60" s="6">
        <f t="shared" ca="1" si="99"/>
        <v>0</v>
      </c>
      <c r="D60" s="6">
        <f t="shared" ca="1" si="99"/>
        <v>0</v>
      </c>
      <c r="E60" s="6">
        <f t="shared" ca="1" si="99"/>
        <v>0</v>
      </c>
      <c r="F60" s="6">
        <f t="shared" ca="1" si="99"/>
        <v>0</v>
      </c>
      <c r="G60" s="6">
        <f t="shared" ca="1" si="99"/>
        <v>0</v>
      </c>
      <c r="H60" s="6">
        <f t="shared" ca="1" si="99"/>
        <v>0</v>
      </c>
      <c r="I60" s="6">
        <f t="shared" ca="1" si="99"/>
        <v>0</v>
      </c>
      <c r="J60" s="6">
        <f t="shared" ca="1" si="99"/>
        <v>0</v>
      </c>
      <c r="K60" s="6">
        <f t="shared" ca="1" si="99"/>
        <v>0</v>
      </c>
      <c r="L60" s="6">
        <f t="shared" ca="1" si="99"/>
        <v>0</v>
      </c>
      <c r="M60" s="6">
        <f t="shared" ca="1" si="99"/>
        <v>0</v>
      </c>
      <c r="N60" s="6">
        <f t="shared" ca="1" si="99"/>
        <v>0</v>
      </c>
      <c r="O60" s="6">
        <f t="shared" ca="1" si="99"/>
        <v>0</v>
      </c>
      <c r="P60" s="6">
        <f t="shared" ca="1" si="99"/>
        <v>0</v>
      </c>
      <c r="Q60" s="6">
        <f t="shared" ca="1" si="99"/>
        <v>0</v>
      </c>
      <c r="R60" s="6">
        <f t="shared" ca="1" si="101"/>
        <v>0</v>
      </c>
      <c r="S60" s="6">
        <f t="shared" ca="1" si="101"/>
        <v>0</v>
      </c>
      <c r="T60" s="8">
        <f t="shared" ca="1" si="101"/>
        <v>0</v>
      </c>
      <c r="U60" s="113">
        <f t="shared" ca="1" si="101"/>
        <v>0</v>
      </c>
      <c r="V60" s="6">
        <f t="shared" ca="1" si="101"/>
        <v>0</v>
      </c>
      <c r="W60" s="6">
        <f t="shared" ca="1" si="101"/>
        <v>0</v>
      </c>
      <c r="X60" s="6">
        <f t="shared" ca="1" si="101"/>
        <v>0</v>
      </c>
      <c r="Y60" s="6">
        <f t="shared" ca="1" si="101"/>
        <v>0</v>
      </c>
      <c r="Z60" s="6">
        <f t="shared" ca="1" si="101"/>
        <v>0</v>
      </c>
      <c r="AA60" s="6">
        <f t="shared" ca="1" si="101"/>
        <v>0</v>
      </c>
      <c r="AB60" s="6">
        <f t="shared" ca="1" si="101"/>
        <v>0</v>
      </c>
      <c r="AC60" s="6">
        <f t="shared" ca="1" si="101"/>
        <v>0</v>
      </c>
      <c r="AD60" s="6">
        <f t="shared" ca="1" si="101"/>
        <v>0</v>
      </c>
      <c r="AE60" s="6">
        <f t="shared" ca="1" si="101"/>
        <v>0</v>
      </c>
      <c r="AF60" s="6">
        <f t="shared" ca="1" si="101"/>
        <v>0</v>
      </c>
      <c r="AG60" s="6">
        <f t="shared" ca="1" si="101"/>
        <v>0</v>
      </c>
      <c r="AH60" s="6">
        <f t="shared" ca="1" si="102"/>
        <v>0</v>
      </c>
      <c r="AI60" s="6">
        <f t="shared" ca="1" si="102"/>
        <v>0</v>
      </c>
      <c r="AJ60" s="6">
        <f t="shared" ca="1" si="102"/>
        <v>0</v>
      </c>
      <c r="AK60" s="6">
        <f t="shared" ca="1" si="102"/>
        <v>0</v>
      </c>
      <c r="AL60" s="6">
        <f t="shared" ca="1" si="102"/>
        <v>0</v>
      </c>
      <c r="AM60" s="8">
        <f t="shared" ca="1" si="102"/>
        <v>0</v>
      </c>
      <c r="AO60" s="81" t="str">
        <f t="shared" si="98"/>
        <v>Real Madrid</v>
      </c>
      <c r="AP60" s="7" t="e">
        <f ca="1">IF(AP$1&lt;'1-Configuracion'!$P$874,'1-Estadisticas'!B60,NA())</f>
        <v>#N/A</v>
      </c>
      <c r="AQ60" s="6" t="e">
        <f ca="1">IF(AQ$1&lt;'1-Configuracion'!$P$874,'1-Estadisticas'!C60,NA())</f>
        <v>#N/A</v>
      </c>
      <c r="AR60" s="6" t="e">
        <f ca="1">IF(AR$1&lt;'1-Configuracion'!$P$874,'1-Estadisticas'!D60,NA())</f>
        <v>#N/A</v>
      </c>
      <c r="AS60" s="6" t="e">
        <f ca="1">IF(AS$1&lt;'1-Configuracion'!$P$874,'1-Estadisticas'!E60,NA())</f>
        <v>#N/A</v>
      </c>
      <c r="AT60" s="6" t="e">
        <f ca="1">IF(AT$1&lt;'1-Configuracion'!$P$874,'1-Estadisticas'!F60,NA())</f>
        <v>#N/A</v>
      </c>
      <c r="AU60" s="6" t="e">
        <f ca="1">IF(AU$1&lt;'1-Configuracion'!$P$874,'1-Estadisticas'!G60,NA())</f>
        <v>#N/A</v>
      </c>
      <c r="AV60" s="6" t="e">
        <f ca="1">IF(AV$1&lt;'1-Configuracion'!$P$874,'1-Estadisticas'!H60,NA())</f>
        <v>#N/A</v>
      </c>
      <c r="AW60" s="6" t="e">
        <f ca="1">IF(AW$1&lt;'1-Configuracion'!$P$874,'1-Estadisticas'!I60,NA())</f>
        <v>#N/A</v>
      </c>
      <c r="AX60" s="6" t="e">
        <f ca="1">IF(AX$1&lt;'1-Configuracion'!$P$874,'1-Estadisticas'!J60,NA())</f>
        <v>#N/A</v>
      </c>
      <c r="AY60" s="6" t="e">
        <f ca="1">IF(AY$1&lt;'1-Configuracion'!$P$874,'1-Estadisticas'!K60,NA())</f>
        <v>#N/A</v>
      </c>
      <c r="AZ60" s="6" t="e">
        <f ca="1">IF(AZ$1&lt;'1-Configuracion'!$P$874,'1-Estadisticas'!L60,NA())</f>
        <v>#N/A</v>
      </c>
      <c r="BA60" s="6" t="e">
        <f ca="1">IF(BA$1&lt;'1-Configuracion'!$P$874,'1-Estadisticas'!M60,NA())</f>
        <v>#N/A</v>
      </c>
      <c r="BB60" s="6" t="e">
        <f ca="1">IF(BB$1&lt;'1-Configuracion'!$P$874,'1-Estadisticas'!N60,NA())</f>
        <v>#N/A</v>
      </c>
      <c r="BC60" s="6" t="e">
        <f ca="1">IF(BC$1&lt;'1-Configuracion'!$P$874,'1-Estadisticas'!O60,NA())</f>
        <v>#N/A</v>
      </c>
      <c r="BD60" s="6" t="e">
        <f ca="1">IF(BD$1&lt;'1-Configuracion'!$P$874,'1-Estadisticas'!P60,NA())</f>
        <v>#N/A</v>
      </c>
      <c r="BE60" s="6" t="e">
        <f ca="1">IF(BE$1&lt;'1-Configuracion'!$P$874,'1-Estadisticas'!Q60,NA())</f>
        <v>#N/A</v>
      </c>
      <c r="BF60" s="6" t="e">
        <f ca="1">IF(BF$1&lt;'1-Configuracion'!$P$874,'1-Estadisticas'!R60,NA())</f>
        <v>#N/A</v>
      </c>
      <c r="BG60" s="6" t="e">
        <f ca="1">IF(BG$1&lt;'1-Configuracion'!$P$874,'1-Estadisticas'!S60,NA())</f>
        <v>#N/A</v>
      </c>
      <c r="BH60" s="8" t="e">
        <f ca="1">IF(BH$1&lt;'1-Configuracion'!$P$874,'1-Estadisticas'!T60,NA())</f>
        <v>#N/A</v>
      </c>
      <c r="BI60" s="113" t="e">
        <f ca="1">IF(BI$1&lt;'1-Configuracion'!$P$874,'1-Estadisticas'!U60,NA())</f>
        <v>#N/A</v>
      </c>
      <c r="BJ60" s="6" t="e">
        <f ca="1">IF(BJ$1&lt;'1-Configuracion'!$P$874,'1-Estadisticas'!V60,NA())</f>
        <v>#N/A</v>
      </c>
      <c r="BK60" s="6" t="e">
        <f ca="1">IF(BK$1&lt;'1-Configuracion'!$P$874,'1-Estadisticas'!W60,NA())</f>
        <v>#N/A</v>
      </c>
      <c r="BL60" s="6" t="e">
        <f ca="1">IF(BL$1&lt;'1-Configuracion'!$P$874,'1-Estadisticas'!X60,NA())</f>
        <v>#N/A</v>
      </c>
      <c r="BM60" s="6" t="e">
        <f ca="1">IF(BM$1&lt;'1-Configuracion'!$P$874,'1-Estadisticas'!Y60,NA())</f>
        <v>#N/A</v>
      </c>
      <c r="BN60" s="6" t="e">
        <f ca="1">IF(BN$1&lt;'1-Configuracion'!$P$874,'1-Estadisticas'!Z60,NA())</f>
        <v>#N/A</v>
      </c>
      <c r="BO60" s="6" t="e">
        <f ca="1">IF(BO$1&lt;'1-Configuracion'!$P$874,'1-Estadisticas'!AA60,NA())</f>
        <v>#N/A</v>
      </c>
      <c r="BP60" s="6" t="e">
        <f ca="1">IF(BP$1&lt;'1-Configuracion'!$P$874,'1-Estadisticas'!AB60,NA())</f>
        <v>#N/A</v>
      </c>
      <c r="BQ60" s="6" t="e">
        <f ca="1">IF(BQ$1&lt;'1-Configuracion'!$P$874,'1-Estadisticas'!AC60,NA())</f>
        <v>#N/A</v>
      </c>
      <c r="BR60" s="6" t="e">
        <f ca="1">IF(BR$1&lt;'1-Configuracion'!$P$874,'1-Estadisticas'!AD60,NA())</f>
        <v>#N/A</v>
      </c>
      <c r="BS60" s="6" t="e">
        <f ca="1">IF(BS$1&lt;'1-Configuracion'!$P$874,'1-Estadisticas'!AE60,NA())</f>
        <v>#N/A</v>
      </c>
      <c r="BT60" s="6" t="e">
        <f ca="1">IF(BT$1&lt;'1-Configuracion'!$P$874,'1-Estadisticas'!AF60,NA())</f>
        <v>#N/A</v>
      </c>
      <c r="BU60" s="6" t="e">
        <f ca="1">IF(BU$1&lt;'1-Configuracion'!$P$874,'1-Estadisticas'!AG60,NA())</f>
        <v>#N/A</v>
      </c>
      <c r="BV60" s="6" t="e">
        <f ca="1">IF(BV$1&lt;'1-Configuracion'!$P$874,'1-Estadisticas'!AH60,NA())</f>
        <v>#N/A</v>
      </c>
      <c r="BW60" s="6" t="e">
        <f ca="1">IF(BW$1&lt;'1-Configuracion'!$P$874,'1-Estadisticas'!AI60,NA())</f>
        <v>#N/A</v>
      </c>
      <c r="BX60" s="6" t="e">
        <f ca="1">IF(BX$1&lt;'1-Configuracion'!$P$874,'1-Estadisticas'!AJ60,NA())</f>
        <v>#N/A</v>
      </c>
      <c r="BY60" s="6" t="e">
        <f ca="1">IF(BY$1&lt;'1-Configuracion'!$P$874,'1-Estadisticas'!AK60,NA())</f>
        <v>#N/A</v>
      </c>
      <c r="BZ60" s="6" t="e">
        <f ca="1">IF(BZ$1&lt;'1-Configuracion'!$P$874,'1-Estadisticas'!AL60,NA())</f>
        <v>#N/A</v>
      </c>
      <c r="CA60" s="8" t="e">
        <f ca="1">IF(CA$1&lt;'1-Configuracion'!$P$874,'1-Estadisticas'!AM60,NA())</f>
        <v>#N/A</v>
      </c>
    </row>
    <row r="61" spans="1:79" x14ac:dyDescent="0.25">
      <c r="A61" s="81" t="s">
        <v>37</v>
      </c>
      <c r="B61" s="7">
        <f t="shared" ca="1" si="99"/>
        <v>0</v>
      </c>
      <c r="C61" s="6">
        <f t="shared" ca="1" si="99"/>
        <v>0</v>
      </c>
      <c r="D61" s="6">
        <f t="shared" ca="1" si="99"/>
        <v>0</v>
      </c>
      <c r="E61" s="6">
        <f t="shared" ca="1" si="99"/>
        <v>0</v>
      </c>
      <c r="F61" s="6">
        <f t="shared" ca="1" si="99"/>
        <v>0</v>
      </c>
      <c r="G61" s="6">
        <f t="shared" ca="1" si="99"/>
        <v>0</v>
      </c>
      <c r="H61" s="6">
        <f t="shared" ca="1" si="99"/>
        <v>0</v>
      </c>
      <c r="I61" s="6">
        <f t="shared" ca="1" si="99"/>
        <v>0</v>
      </c>
      <c r="J61" s="6">
        <f t="shared" ca="1" si="99"/>
        <v>0</v>
      </c>
      <c r="K61" s="6">
        <f t="shared" ca="1" si="99"/>
        <v>0</v>
      </c>
      <c r="L61" s="6">
        <f t="shared" ca="1" si="99"/>
        <v>0</v>
      </c>
      <c r="M61" s="6">
        <f t="shared" ca="1" si="99"/>
        <v>0</v>
      </c>
      <c r="N61" s="6">
        <f t="shared" ca="1" si="99"/>
        <v>0</v>
      </c>
      <c r="O61" s="6">
        <f t="shared" ca="1" si="99"/>
        <v>0</v>
      </c>
      <c r="P61" s="6">
        <f t="shared" ca="1" si="99"/>
        <v>0</v>
      </c>
      <c r="Q61" s="6">
        <f t="shared" ca="1" si="99"/>
        <v>0</v>
      </c>
      <c r="R61" s="6">
        <f t="shared" ca="1" si="101"/>
        <v>0</v>
      </c>
      <c r="S61" s="6">
        <f t="shared" ca="1" si="101"/>
        <v>0</v>
      </c>
      <c r="T61" s="8">
        <f t="shared" ca="1" si="101"/>
        <v>0</v>
      </c>
      <c r="U61" s="113">
        <f t="shared" ca="1" si="101"/>
        <v>0</v>
      </c>
      <c r="V61" s="6">
        <f t="shared" ca="1" si="101"/>
        <v>0</v>
      </c>
      <c r="W61" s="6">
        <f t="shared" ca="1" si="101"/>
        <v>0</v>
      </c>
      <c r="X61" s="6">
        <f t="shared" ca="1" si="101"/>
        <v>0</v>
      </c>
      <c r="Y61" s="6">
        <f t="shared" ca="1" si="101"/>
        <v>0</v>
      </c>
      <c r="Z61" s="6">
        <f t="shared" ca="1" si="101"/>
        <v>0</v>
      </c>
      <c r="AA61" s="6">
        <f t="shared" ca="1" si="101"/>
        <v>0</v>
      </c>
      <c r="AB61" s="6">
        <f t="shared" ca="1" si="101"/>
        <v>0</v>
      </c>
      <c r="AC61" s="6">
        <f t="shared" ca="1" si="101"/>
        <v>0</v>
      </c>
      <c r="AD61" s="6">
        <f t="shared" ca="1" si="101"/>
        <v>0</v>
      </c>
      <c r="AE61" s="6">
        <f t="shared" ca="1" si="101"/>
        <v>0</v>
      </c>
      <c r="AF61" s="6">
        <f t="shared" ca="1" si="101"/>
        <v>0</v>
      </c>
      <c r="AG61" s="6">
        <f t="shared" ca="1" si="101"/>
        <v>0</v>
      </c>
      <c r="AH61" s="6">
        <f t="shared" ca="1" si="102"/>
        <v>0</v>
      </c>
      <c r="AI61" s="6">
        <f t="shared" ca="1" si="102"/>
        <v>0</v>
      </c>
      <c r="AJ61" s="6">
        <f t="shared" ca="1" si="102"/>
        <v>0</v>
      </c>
      <c r="AK61" s="6">
        <f t="shared" ca="1" si="102"/>
        <v>0</v>
      </c>
      <c r="AL61" s="6">
        <f t="shared" ca="1" si="102"/>
        <v>0</v>
      </c>
      <c r="AM61" s="8">
        <f t="shared" ca="1" si="102"/>
        <v>0</v>
      </c>
      <c r="AO61" s="81" t="str">
        <f t="shared" si="98"/>
        <v>Real Sociedad</v>
      </c>
      <c r="AP61" s="7" t="e">
        <f ca="1">IF(AP$1&lt;'1-Configuracion'!$P$874,'1-Estadisticas'!B61,NA())</f>
        <v>#N/A</v>
      </c>
      <c r="AQ61" s="6" t="e">
        <f ca="1">IF(AQ$1&lt;'1-Configuracion'!$P$874,'1-Estadisticas'!C61,NA())</f>
        <v>#N/A</v>
      </c>
      <c r="AR61" s="6" t="e">
        <f ca="1">IF(AR$1&lt;'1-Configuracion'!$P$874,'1-Estadisticas'!D61,NA())</f>
        <v>#N/A</v>
      </c>
      <c r="AS61" s="6" t="e">
        <f ca="1">IF(AS$1&lt;'1-Configuracion'!$P$874,'1-Estadisticas'!E61,NA())</f>
        <v>#N/A</v>
      </c>
      <c r="AT61" s="6" t="e">
        <f ca="1">IF(AT$1&lt;'1-Configuracion'!$P$874,'1-Estadisticas'!F61,NA())</f>
        <v>#N/A</v>
      </c>
      <c r="AU61" s="6" t="e">
        <f ca="1">IF(AU$1&lt;'1-Configuracion'!$P$874,'1-Estadisticas'!G61,NA())</f>
        <v>#N/A</v>
      </c>
      <c r="AV61" s="6" t="e">
        <f ca="1">IF(AV$1&lt;'1-Configuracion'!$P$874,'1-Estadisticas'!H61,NA())</f>
        <v>#N/A</v>
      </c>
      <c r="AW61" s="6" t="e">
        <f ca="1">IF(AW$1&lt;'1-Configuracion'!$P$874,'1-Estadisticas'!I61,NA())</f>
        <v>#N/A</v>
      </c>
      <c r="AX61" s="6" t="e">
        <f ca="1">IF(AX$1&lt;'1-Configuracion'!$P$874,'1-Estadisticas'!J61,NA())</f>
        <v>#N/A</v>
      </c>
      <c r="AY61" s="6" t="e">
        <f ca="1">IF(AY$1&lt;'1-Configuracion'!$P$874,'1-Estadisticas'!K61,NA())</f>
        <v>#N/A</v>
      </c>
      <c r="AZ61" s="6" t="e">
        <f ca="1">IF(AZ$1&lt;'1-Configuracion'!$P$874,'1-Estadisticas'!L61,NA())</f>
        <v>#N/A</v>
      </c>
      <c r="BA61" s="6" t="e">
        <f ca="1">IF(BA$1&lt;'1-Configuracion'!$P$874,'1-Estadisticas'!M61,NA())</f>
        <v>#N/A</v>
      </c>
      <c r="BB61" s="6" t="e">
        <f ca="1">IF(BB$1&lt;'1-Configuracion'!$P$874,'1-Estadisticas'!N61,NA())</f>
        <v>#N/A</v>
      </c>
      <c r="BC61" s="6" t="e">
        <f ca="1">IF(BC$1&lt;'1-Configuracion'!$P$874,'1-Estadisticas'!O61,NA())</f>
        <v>#N/A</v>
      </c>
      <c r="BD61" s="6" t="e">
        <f ca="1">IF(BD$1&lt;'1-Configuracion'!$P$874,'1-Estadisticas'!P61,NA())</f>
        <v>#N/A</v>
      </c>
      <c r="BE61" s="6" t="e">
        <f ca="1">IF(BE$1&lt;'1-Configuracion'!$P$874,'1-Estadisticas'!Q61,NA())</f>
        <v>#N/A</v>
      </c>
      <c r="BF61" s="6" t="e">
        <f ca="1">IF(BF$1&lt;'1-Configuracion'!$P$874,'1-Estadisticas'!R61,NA())</f>
        <v>#N/A</v>
      </c>
      <c r="BG61" s="6" t="e">
        <f ca="1">IF(BG$1&lt;'1-Configuracion'!$P$874,'1-Estadisticas'!S61,NA())</f>
        <v>#N/A</v>
      </c>
      <c r="BH61" s="8" t="e">
        <f ca="1">IF(BH$1&lt;'1-Configuracion'!$P$874,'1-Estadisticas'!T61,NA())</f>
        <v>#N/A</v>
      </c>
      <c r="BI61" s="113" t="e">
        <f ca="1">IF(BI$1&lt;'1-Configuracion'!$P$874,'1-Estadisticas'!U61,NA())</f>
        <v>#N/A</v>
      </c>
      <c r="BJ61" s="6" t="e">
        <f ca="1">IF(BJ$1&lt;'1-Configuracion'!$P$874,'1-Estadisticas'!V61,NA())</f>
        <v>#N/A</v>
      </c>
      <c r="BK61" s="6" t="e">
        <f ca="1">IF(BK$1&lt;'1-Configuracion'!$P$874,'1-Estadisticas'!W61,NA())</f>
        <v>#N/A</v>
      </c>
      <c r="BL61" s="6" t="e">
        <f ca="1">IF(BL$1&lt;'1-Configuracion'!$P$874,'1-Estadisticas'!X61,NA())</f>
        <v>#N/A</v>
      </c>
      <c r="BM61" s="6" t="e">
        <f ca="1">IF(BM$1&lt;'1-Configuracion'!$P$874,'1-Estadisticas'!Y61,NA())</f>
        <v>#N/A</v>
      </c>
      <c r="BN61" s="6" t="e">
        <f ca="1">IF(BN$1&lt;'1-Configuracion'!$P$874,'1-Estadisticas'!Z61,NA())</f>
        <v>#N/A</v>
      </c>
      <c r="BO61" s="6" t="e">
        <f ca="1">IF(BO$1&lt;'1-Configuracion'!$P$874,'1-Estadisticas'!AA61,NA())</f>
        <v>#N/A</v>
      </c>
      <c r="BP61" s="6" t="e">
        <f ca="1">IF(BP$1&lt;'1-Configuracion'!$P$874,'1-Estadisticas'!AB61,NA())</f>
        <v>#N/A</v>
      </c>
      <c r="BQ61" s="6" t="e">
        <f ca="1">IF(BQ$1&lt;'1-Configuracion'!$P$874,'1-Estadisticas'!AC61,NA())</f>
        <v>#N/A</v>
      </c>
      <c r="BR61" s="6" t="e">
        <f ca="1">IF(BR$1&lt;'1-Configuracion'!$P$874,'1-Estadisticas'!AD61,NA())</f>
        <v>#N/A</v>
      </c>
      <c r="BS61" s="6" t="e">
        <f ca="1">IF(BS$1&lt;'1-Configuracion'!$P$874,'1-Estadisticas'!AE61,NA())</f>
        <v>#N/A</v>
      </c>
      <c r="BT61" s="6" t="e">
        <f ca="1">IF(BT$1&lt;'1-Configuracion'!$P$874,'1-Estadisticas'!AF61,NA())</f>
        <v>#N/A</v>
      </c>
      <c r="BU61" s="6" t="e">
        <f ca="1">IF(BU$1&lt;'1-Configuracion'!$P$874,'1-Estadisticas'!AG61,NA())</f>
        <v>#N/A</v>
      </c>
      <c r="BV61" s="6" t="e">
        <f ca="1">IF(BV$1&lt;'1-Configuracion'!$P$874,'1-Estadisticas'!AH61,NA())</f>
        <v>#N/A</v>
      </c>
      <c r="BW61" s="6" t="e">
        <f ca="1">IF(BW$1&lt;'1-Configuracion'!$P$874,'1-Estadisticas'!AI61,NA())</f>
        <v>#N/A</v>
      </c>
      <c r="BX61" s="6" t="e">
        <f ca="1">IF(BX$1&lt;'1-Configuracion'!$P$874,'1-Estadisticas'!AJ61,NA())</f>
        <v>#N/A</v>
      </c>
      <c r="BY61" s="6" t="e">
        <f ca="1">IF(BY$1&lt;'1-Configuracion'!$P$874,'1-Estadisticas'!AK61,NA())</f>
        <v>#N/A</v>
      </c>
      <c r="BZ61" s="6" t="e">
        <f ca="1">IF(BZ$1&lt;'1-Configuracion'!$P$874,'1-Estadisticas'!AL61,NA())</f>
        <v>#N/A</v>
      </c>
      <c r="CA61" s="8" t="e">
        <f ca="1">IF(CA$1&lt;'1-Configuracion'!$P$874,'1-Estadisticas'!AM61,NA())</f>
        <v>#N/A</v>
      </c>
    </row>
    <row r="62" spans="1:79" x14ac:dyDescent="0.25">
      <c r="A62" s="81" t="s">
        <v>90</v>
      </c>
      <c r="B62" s="7">
        <f t="shared" ca="1" si="99"/>
        <v>0</v>
      </c>
      <c r="C62" s="6">
        <f t="shared" ca="1" si="99"/>
        <v>0</v>
      </c>
      <c r="D62" s="6">
        <f t="shared" ca="1" si="99"/>
        <v>0</v>
      </c>
      <c r="E62" s="6">
        <f t="shared" ca="1" si="99"/>
        <v>0</v>
      </c>
      <c r="F62" s="6">
        <f t="shared" ca="1" si="99"/>
        <v>0</v>
      </c>
      <c r="G62" s="6">
        <f t="shared" ca="1" si="99"/>
        <v>0</v>
      </c>
      <c r="H62" s="6">
        <f t="shared" ca="1" si="99"/>
        <v>0</v>
      </c>
      <c r="I62" s="6">
        <f t="shared" ca="1" si="99"/>
        <v>0</v>
      </c>
      <c r="J62" s="6">
        <f t="shared" ca="1" si="99"/>
        <v>0</v>
      </c>
      <c r="K62" s="6">
        <f t="shared" ca="1" si="99"/>
        <v>0</v>
      </c>
      <c r="L62" s="6">
        <f t="shared" ca="1" si="99"/>
        <v>0</v>
      </c>
      <c r="M62" s="6">
        <f t="shared" ca="1" si="99"/>
        <v>0</v>
      </c>
      <c r="N62" s="6">
        <f t="shared" ca="1" si="99"/>
        <v>0</v>
      </c>
      <c r="O62" s="6">
        <f t="shared" ca="1" si="99"/>
        <v>0</v>
      </c>
      <c r="P62" s="6">
        <f t="shared" ca="1" si="99"/>
        <v>0</v>
      </c>
      <c r="Q62" s="6">
        <f t="shared" ca="1" si="99"/>
        <v>0</v>
      </c>
      <c r="R62" s="6">
        <f t="shared" ca="1" si="101"/>
        <v>0</v>
      </c>
      <c r="S62" s="6">
        <f t="shared" ca="1" si="101"/>
        <v>0</v>
      </c>
      <c r="T62" s="8">
        <f t="shared" ca="1" si="101"/>
        <v>0</v>
      </c>
      <c r="U62" s="113">
        <f t="shared" ca="1" si="101"/>
        <v>0</v>
      </c>
      <c r="V62" s="6">
        <f t="shared" ca="1" si="101"/>
        <v>0</v>
      </c>
      <c r="W62" s="6">
        <f t="shared" ca="1" si="101"/>
        <v>0</v>
      </c>
      <c r="X62" s="6">
        <f t="shared" ca="1" si="101"/>
        <v>0</v>
      </c>
      <c r="Y62" s="6">
        <f t="shared" ca="1" si="101"/>
        <v>0</v>
      </c>
      <c r="Z62" s="6">
        <f t="shared" ca="1" si="101"/>
        <v>0</v>
      </c>
      <c r="AA62" s="6">
        <f t="shared" ca="1" si="101"/>
        <v>0</v>
      </c>
      <c r="AB62" s="6">
        <f t="shared" ca="1" si="101"/>
        <v>0</v>
      </c>
      <c r="AC62" s="6">
        <f t="shared" ca="1" si="101"/>
        <v>0</v>
      </c>
      <c r="AD62" s="6">
        <f t="shared" ca="1" si="101"/>
        <v>0</v>
      </c>
      <c r="AE62" s="6">
        <f t="shared" ca="1" si="101"/>
        <v>0</v>
      </c>
      <c r="AF62" s="6">
        <f t="shared" ca="1" si="101"/>
        <v>0</v>
      </c>
      <c r="AG62" s="6">
        <f t="shared" ca="1" si="101"/>
        <v>0</v>
      </c>
      <c r="AH62" s="6">
        <f t="shared" ca="1" si="102"/>
        <v>0</v>
      </c>
      <c r="AI62" s="6">
        <f t="shared" ca="1" si="102"/>
        <v>0</v>
      </c>
      <c r="AJ62" s="6">
        <f t="shared" ca="1" si="102"/>
        <v>0</v>
      </c>
      <c r="AK62" s="6">
        <f t="shared" ca="1" si="102"/>
        <v>0</v>
      </c>
      <c r="AL62" s="6">
        <f t="shared" ca="1" si="102"/>
        <v>0</v>
      </c>
      <c r="AM62" s="8">
        <f t="shared" ca="1" si="102"/>
        <v>0</v>
      </c>
      <c r="AO62" s="81" t="str">
        <f t="shared" si="98"/>
        <v>Real Valladolid</v>
      </c>
      <c r="AP62" s="7" t="e">
        <f ca="1">IF(AP$1&lt;'1-Configuracion'!$P$874,'1-Estadisticas'!B62,NA())</f>
        <v>#N/A</v>
      </c>
      <c r="AQ62" s="6" t="e">
        <f ca="1">IF(AQ$1&lt;'1-Configuracion'!$P$874,'1-Estadisticas'!C62,NA())</f>
        <v>#N/A</v>
      </c>
      <c r="AR62" s="6" t="e">
        <f ca="1">IF(AR$1&lt;'1-Configuracion'!$P$874,'1-Estadisticas'!D62,NA())</f>
        <v>#N/A</v>
      </c>
      <c r="AS62" s="6" t="e">
        <f ca="1">IF(AS$1&lt;'1-Configuracion'!$P$874,'1-Estadisticas'!E62,NA())</f>
        <v>#N/A</v>
      </c>
      <c r="AT62" s="6" t="e">
        <f ca="1">IF(AT$1&lt;'1-Configuracion'!$P$874,'1-Estadisticas'!F62,NA())</f>
        <v>#N/A</v>
      </c>
      <c r="AU62" s="6" t="e">
        <f ca="1">IF(AU$1&lt;'1-Configuracion'!$P$874,'1-Estadisticas'!G62,NA())</f>
        <v>#N/A</v>
      </c>
      <c r="AV62" s="6" t="e">
        <f ca="1">IF(AV$1&lt;'1-Configuracion'!$P$874,'1-Estadisticas'!H62,NA())</f>
        <v>#N/A</v>
      </c>
      <c r="AW62" s="6" t="e">
        <f ca="1">IF(AW$1&lt;'1-Configuracion'!$P$874,'1-Estadisticas'!I62,NA())</f>
        <v>#N/A</v>
      </c>
      <c r="AX62" s="6" t="e">
        <f ca="1">IF(AX$1&lt;'1-Configuracion'!$P$874,'1-Estadisticas'!J62,NA())</f>
        <v>#N/A</v>
      </c>
      <c r="AY62" s="6" t="e">
        <f ca="1">IF(AY$1&lt;'1-Configuracion'!$P$874,'1-Estadisticas'!K62,NA())</f>
        <v>#N/A</v>
      </c>
      <c r="AZ62" s="6" t="e">
        <f ca="1">IF(AZ$1&lt;'1-Configuracion'!$P$874,'1-Estadisticas'!L62,NA())</f>
        <v>#N/A</v>
      </c>
      <c r="BA62" s="6" t="e">
        <f ca="1">IF(BA$1&lt;'1-Configuracion'!$P$874,'1-Estadisticas'!M62,NA())</f>
        <v>#N/A</v>
      </c>
      <c r="BB62" s="6" t="e">
        <f ca="1">IF(BB$1&lt;'1-Configuracion'!$P$874,'1-Estadisticas'!N62,NA())</f>
        <v>#N/A</v>
      </c>
      <c r="BC62" s="6" t="e">
        <f ca="1">IF(BC$1&lt;'1-Configuracion'!$P$874,'1-Estadisticas'!O62,NA())</f>
        <v>#N/A</v>
      </c>
      <c r="BD62" s="6" t="e">
        <f ca="1">IF(BD$1&lt;'1-Configuracion'!$P$874,'1-Estadisticas'!P62,NA())</f>
        <v>#N/A</v>
      </c>
      <c r="BE62" s="6" t="e">
        <f ca="1">IF(BE$1&lt;'1-Configuracion'!$P$874,'1-Estadisticas'!Q62,NA())</f>
        <v>#N/A</v>
      </c>
      <c r="BF62" s="6" t="e">
        <f ca="1">IF(BF$1&lt;'1-Configuracion'!$P$874,'1-Estadisticas'!R62,NA())</f>
        <v>#N/A</v>
      </c>
      <c r="BG62" s="6" t="e">
        <f ca="1">IF(BG$1&lt;'1-Configuracion'!$P$874,'1-Estadisticas'!S62,NA())</f>
        <v>#N/A</v>
      </c>
      <c r="BH62" s="8" t="e">
        <f ca="1">IF(BH$1&lt;'1-Configuracion'!$P$874,'1-Estadisticas'!T62,NA())</f>
        <v>#N/A</v>
      </c>
      <c r="BI62" s="113" t="e">
        <f ca="1">IF(BI$1&lt;'1-Configuracion'!$P$874,'1-Estadisticas'!U62,NA())</f>
        <v>#N/A</v>
      </c>
      <c r="BJ62" s="6" t="e">
        <f ca="1">IF(BJ$1&lt;'1-Configuracion'!$P$874,'1-Estadisticas'!V62,NA())</f>
        <v>#N/A</v>
      </c>
      <c r="BK62" s="6" t="e">
        <f ca="1">IF(BK$1&lt;'1-Configuracion'!$P$874,'1-Estadisticas'!W62,NA())</f>
        <v>#N/A</v>
      </c>
      <c r="BL62" s="6" t="e">
        <f ca="1">IF(BL$1&lt;'1-Configuracion'!$P$874,'1-Estadisticas'!X62,NA())</f>
        <v>#N/A</v>
      </c>
      <c r="BM62" s="6" t="e">
        <f ca="1">IF(BM$1&lt;'1-Configuracion'!$P$874,'1-Estadisticas'!Y62,NA())</f>
        <v>#N/A</v>
      </c>
      <c r="BN62" s="6" t="e">
        <f ca="1">IF(BN$1&lt;'1-Configuracion'!$P$874,'1-Estadisticas'!Z62,NA())</f>
        <v>#N/A</v>
      </c>
      <c r="BO62" s="6" t="e">
        <f ca="1">IF(BO$1&lt;'1-Configuracion'!$P$874,'1-Estadisticas'!AA62,NA())</f>
        <v>#N/A</v>
      </c>
      <c r="BP62" s="6" t="e">
        <f ca="1">IF(BP$1&lt;'1-Configuracion'!$P$874,'1-Estadisticas'!AB62,NA())</f>
        <v>#N/A</v>
      </c>
      <c r="BQ62" s="6" t="e">
        <f ca="1">IF(BQ$1&lt;'1-Configuracion'!$P$874,'1-Estadisticas'!AC62,NA())</f>
        <v>#N/A</v>
      </c>
      <c r="BR62" s="6" t="e">
        <f ca="1">IF(BR$1&lt;'1-Configuracion'!$P$874,'1-Estadisticas'!AD62,NA())</f>
        <v>#N/A</v>
      </c>
      <c r="BS62" s="6" t="e">
        <f ca="1">IF(BS$1&lt;'1-Configuracion'!$P$874,'1-Estadisticas'!AE62,NA())</f>
        <v>#N/A</v>
      </c>
      <c r="BT62" s="6" t="e">
        <f ca="1">IF(BT$1&lt;'1-Configuracion'!$P$874,'1-Estadisticas'!AF62,NA())</f>
        <v>#N/A</v>
      </c>
      <c r="BU62" s="6" t="e">
        <f ca="1">IF(BU$1&lt;'1-Configuracion'!$P$874,'1-Estadisticas'!AG62,NA())</f>
        <v>#N/A</v>
      </c>
      <c r="BV62" s="6" t="e">
        <f ca="1">IF(BV$1&lt;'1-Configuracion'!$P$874,'1-Estadisticas'!AH62,NA())</f>
        <v>#N/A</v>
      </c>
      <c r="BW62" s="6" t="e">
        <f ca="1">IF(BW$1&lt;'1-Configuracion'!$P$874,'1-Estadisticas'!AI62,NA())</f>
        <v>#N/A</v>
      </c>
      <c r="BX62" s="6" t="e">
        <f ca="1">IF(BX$1&lt;'1-Configuracion'!$P$874,'1-Estadisticas'!AJ62,NA())</f>
        <v>#N/A</v>
      </c>
      <c r="BY62" s="6" t="e">
        <f ca="1">IF(BY$1&lt;'1-Configuracion'!$P$874,'1-Estadisticas'!AK62,NA())</f>
        <v>#N/A</v>
      </c>
      <c r="BZ62" s="6" t="e">
        <f ca="1">IF(BZ$1&lt;'1-Configuracion'!$P$874,'1-Estadisticas'!AL62,NA())</f>
        <v>#N/A</v>
      </c>
      <c r="CA62" s="8" t="e">
        <f ca="1">IF(CA$1&lt;'1-Configuracion'!$P$874,'1-Estadisticas'!AM62,NA())</f>
        <v>#N/A</v>
      </c>
    </row>
    <row r="63" spans="1:79" x14ac:dyDescent="0.25">
      <c r="A63" s="81" t="s">
        <v>91</v>
      </c>
      <c r="B63" s="7">
        <f t="shared" ca="1" si="99"/>
        <v>0</v>
      </c>
      <c r="C63" s="6">
        <f t="shared" ca="1" si="99"/>
        <v>0</v>
      </c>
      <c r="D63" s="6">
        <f t="shared" ca="1" si="99"/>
        <v>0</v>
      </c>
      <c r="E63" s="6">
        <f t="shared" ca="1" si="99"/>
        <v>0</v>
      </c>
      <c r="F63" s="6">
        <f t="shared" ca="1" si="99"/>
        <v>0</v>
      </c>
      <c r="G63" s="6">
        <f t="shared" ca="1" si="99"/>
        <v>0</v>
      </c>
      <c r="H63" s="6">
        <f t="shared" ca="1" si="99"/>
        <v>0</v>
      </c>
      <c r="I63" s="6">
        <f t="shared" ca="1" si="99"/>
        <v>0</v>
      </c>
      <c r="J63" s="6">
        <f t="shared" ca="1" si="99"/>
        <v>0</v>
      </c>
      <c r="K63" s="6">
        <f t="shared" ca="1" si="99"/>
        <v>0</v>
      </c>
      <c r="L63" s="6">
        <f t="shared" ca="1" si="99"/>
        <v>0</v>
      </c>
      <c r="M63" s="6">
        <f t="shared" ca="1" si="99"/>
        <v>0</v>
      </c>
      <c r="N63" s="6">
        <f t="shared" ca="1" si="99"/>
        <v>0</v>
      </c>
      <c r="O63" s="6">
        <f t="shared" ca="1" si="99"/>
        <v>0</v>
      </c>
      <c r="P63" s="6">
        <f t="shared" ca="1" si="99"/>
        <v>0</v>
      </c>
      <c r="Q63" s="6">
        <f t="shared" ca="1" si="99"/>
        <v>0</v>
      </c>
      <c r="R63" s="6">
        <f t="shared" ca="1" si="101"/>
        <v>0</v>
      </c>
      <c r="S63" s="6">
        <f t="shared" ca="1" si="101"/>
        <v>0</v>
      </c>
      <c r="T63" s="8">
        <f t="shared" ca="1" si="101"/>
        <v>0</v>
      </c>
      <c r="U63" s="113">
        <f t="shared" ca="1" si="101"/>
        <v>0</v>
      </c>
      <c r="V63" s="6">
        <f t="shared" ca="1" si="101"/>
        <v>0</v>
      </c>
      <c r="W63" s="6">
        <f t="shared" ca="1" si="101"/>
        <v>0</v>
      </c>
      <c r="X63" s="6">
        <f t="shared" ca="1" si="101"/>
        <v>0</v>
      </c>
      <c r="Y63" s="6">
        <f t="shared" ca="1" si="101"/>
        <v>0</v>
      </c>
      <c r="Z63" s="6">
        <f t="shared" ca="1" si="101"/>
        <v>0</v>
      </c>
      <c r="AA63" s="6">
        <f t="shared" ca="1" si="101"/>
        <v>0</v>
      </c>
      <c r="AB63" s="6">
        <f t="shared" ca="1" si="101"/>
        <v>0</v>
      </c>
      <c r="AC63" s="6">
        <f t="shared" ca="1" si="101"/>
        <v>0</v>
      </c>
      <c r="AD63" s="6">
        <f t="shared" ca="1" si="101"/>
        <v>0</v>
      </c>
      <c r="AE63" s="6">
        <f t="shared" ca="1" si="101"/>
        <v>0</v>
      </c>
      <c r="AF63" s="6">
        <f t="shared" ca="1" si="101"/>
        <v>0</v>
      </c>
      <c r="AG63" s="6">
        <f t="shared" ca="1" si="101"/>
        <v>0</v>
      </c>
      <c r="AH63" s="6">
        <f t="shared" ca="1" si="102"/>
        <v>0</v>
      </c>
      <c r="AI63" s="6">
        <f t="shared" ca="1" si="102"/>
        <v>0</v>
      </c>
      <c r="AJ63" s="6">
        <f t="shared" ca="1" si="102"/>
        <v>0</v>
      </c>
      <c r="AK63" s="6">
        <f t="shared" ca="1" si="102"/>
        <v>0</v>
      </c>
      <c r="AL63" s="6">
        <f t="shared" ca="1" si="102"/>
        <v>0</v>
      </c>
      <c r="AM63" s="8">
        <f t="shared" ca="1" si="102"/>
        <v>0</v>
      </c>
      <c r="AO63" s="81" t="str">
        <f t="shared" si="98"/>
        <v>Real Zaragoza</v>
      </c>
      <c r="AP63" s="7" t="e">
        <f ca="1">IF(AP$1&lt;'1-Configuracion'!$P$874,'1-Estadisticas'!B63,NA())</f>
        <v>#N/A</v>
      </c>
      <c r="AQ63" s="6" t="e">
        <f ca="1">IF(AQ$1&lt;'1-Configuracion'!$P$874,'1-Estadisticas'!C63,NA())</f>
        <v>#N/A</v>
      </c>
      <c r="AR63" s="6" t="e">
        <f ca="1">IF(AR$1&lt;'1-Configuracion'!$P$874,'1-Estadisticas'!D63,NA())</f>
        <v>#N/A</v>
      </c>
      <c r="AS63" s="6" t="e">
        <f ca="1">IF(AS$1&lt;'1-Configuracion'!$P$874,'1-Estadisticas'!E63,NA())</f>
        <v>#N/A</v>
      </c>
      <c r="AT63" s="6" t="e">
        <f ca="1">IF(AT$1&lt;'1-Configuracion'!$P$874,'1-Estadisticas'!F63,NA())</f>
        <v>#N/A</v>
      </c>
      <c r="AU63" s="6" t="e">
        <f ca="1">IF(AU$1&lt;'1-Configuracion'!$P$874,'1-Estadisticas'!G63,NA())</f>
        <v>#N/A</v>
      </c>
      <c r="AV63" s="6" t="e">
        <f ca="1">IF(AV$1&lt;'1-Configuracion'!$P$874,'1-Estadisticas'!H63,NA())</f>
        <v>#N/A</v>
      </c>
      <c r="AW63" s="6" t="e">
        <f ca="1">IF(AW$1&lt;'1-Configuracion'!$P$874,'1-Estadisticas'!I63,NA())</f>
        <v>#N/A</v>
      </c>
      <c r="AX63" s="6" t="e">
        <f ca="1">IF(AX$1&lt;'1-Configuracion'!$P$874,'1-Estadisticas'!J63,NA())</f>
        <v>#N/A</v>
      </c>
      <c r="AY63" s="6" t="e">
        <f ca="1">IF(AY$1&lt;'1-Configuracion'!$P$874,'1-Estadisticas'!K63,NA())</f>
        <v>#N/A</v>
      </c>
      <c r="AZ63" s="6" t="e">
        <f ca="1">IF(AZ$1&lt;'1-Configuracion'!$P$874,'1-Estadisticas'!L63,NA())</f>
        <v>#N/A</v>
      </c>
      <c r="BA63" s="6" t="e">
        <f ca="1">IF(BA$1&lt;'1-Configuracion'!$P$874,'1-Estadisticas'!M63,NA())</f>
        <v>#N/A</v>
      </c>
      <c r="BB63" s="6" t="e">
        <f ca="1">IF(BB$1&lt;'1-Configuracion'!$P$874,'1-Estadisticas'!N63,NA())</f>
        <v>#N/A</v>
      </c>
      <c r="BC63" s="6" t="e">
        <f ca="1">IF(BC$1&lt;'1-Configuracion'!$P$874,'1-Estadisticas'!O63,NA())</f>
        <v>#N/A</v>
      </c>
      <c r="BD63" s="6" t="e">
        <f ca="1">IF(BD$1&lt;'1-Configuracion'!$P$874,'1-Estadisticas'!P63,NA())</f>
        <v>#N/A</v>
      </c>
      <c r="BE63" s="6" t="e">
        <f ca="1">IF(BE$1&lt;'1-Configuracion'!$P$874,'1-Estadisticas'!Q63,NA())</f>
        <v>#N/A</v>
      </c>
      <c r="BF63" s="6" t="e">
        <f ca="1">IF(BF$1&lt;'1-Configuracion'!$P$874,'1-Estadisticas'!R63,NA())</f>
        <v>#N/A</v>
      </c>
      <c r="BG63" s="6" t="e">
        <f ca="1">IF(BG$1&lt;'1-Configuracion'!$P$874,'1-Estadisticas'!S63,NA())</f>
        <v>#N/A</v>
      </c>
      <c r="BH63" s="8" t="e">
        <f ca="1">IF(BH$1&lt;'1-Configuracion'!$P$874,'1-Estadisticas'!T63,NA())</f>
        <v>#N/A</v>
      </c>
      <c r="BI63" s="113" t="e">
        <f ca="1">IF(BI$1&lt;'1-Configuracion'!$P$874,'1-Estadisticas'!U63,NA())</f>
        <v>#N/A</v>
      </c>
      <c r="BJ63" s="6" t="e">
        <f ca="1">IF(BJ$1&lt;'1-Configuracion'!$P$874,'1-Estadisticas'!V63,NA())</f>
        <v>#N/A</v>
      </c>
      <c r="BK63" s="6" t="e">
        <f ca="1">IF(BK$1&lt;'1-Configuracion'!$P$874,'1-Estadisticas'!W63,NA())</f>
        <v>#N/A</v>
      </c>
      <c r="BL63" s="6" t="e">
        <f ca="1">IF(BL$1&lt;'1-Configuracion'!$P$874,'1-Estadisticas'!X63,NA())</f>
        <v>#N/A</v>
      </c>
      <c r="BM63" s="6" t="e">
        <f ca="1">IF(BM$1&lt;'1-Configuracion'!$P$874,'1-Estadisticas'!Y63,NA())</f>
        <v>#N/A</v>
      </c>
      <c r="BN63" s="6" t="e">
        <f ca="1">IF(BN$1&lt;'1-Configuracion'!$P$874,'1-Estadisticas'!Z63,NA())</f>
        <v>#N/A</v>
      </c>
      <c r="BO63" s="6" t="e">
        <f ca="1">IF(BO$1&lt;'1-Configuracion'!$P$874,'1-Estadisticas'!AA63,NA())</f>
        <v>#N/A</v>
      </c>
      <c r="BP63" s="6" t="e">
        <f ca="1">IF(BP$1&lt;'1-Configuracion'!$P$874,'1-Estadisticas'!AB63,NA())</f>
        <v>#N/A</v>
      </c>
      <c r="BQ63" s="6" t="e">
        <f ca="1">IF(BQ$1&lt;'1-Configuracion'!$P$874,'1-Estadisticas'!AC63,NA())</f>
        <v>#N/A</v>
      </c>
      <c r="BR63" s="6" t="e">
        <f ca="1">IF(BR$1&lt;'1-Configuracion'!$P$874,'1-Estadisticas'!AD63,NA())</f>
        <v>#N/A</v>
      </c>
      <c r="BS63" s="6" t="e">
        <f ca="1">IF(BS$1&lt;'1-Configuracion'!$P$874,'1-Estadisticas'!AE63,NA())</f>
        <v>#N/A</v>
      </c>
      <c r="BT63" s="6" t="e">
        <f ca="1">IF(BT$1&lt;'1-Configuracion'!$P$874,'1-Estadisticas'!AF63,NA())</f>
        <v>#N/A</v>
      </c>
      <c r="BU63" s="6" t="e">
        <f ca="1">IF(BU$1&lt;'1-Configuracion'!$P$874,'1-Estadisticas'!AG63,NA())</f>
        <v>#N/A</v>
      </c>
      <c r="BV63" s="6" t="e">
        <f ca="1">IF(BV$1&lt;'1-Configuracion'!$P$874,'1-Estadisticas'!AH63,NA())</f>
        <v>#N/A</v>
      </c>
      <c r="BW63" s="6" t="e">
        <f ca="1">IF(BW$1&lt;'1-Configuracion'!$P$874,'1-Estadisticas'!AI63,NA())</f>
        <v>#N/A</v>
      </c>
      <c r="BX63" s="6" t="e">
        <f ca="1">IF(BX$1&lt;'1-Configuracion'!$P$874,'1-Estadisticas'!AJ63,NA())</f>
        <v>#N/A</v>
      </c>
      <c r="BY63" s="6" t="e">
        <f ca="1">IF(BY$1&lt;'1-Configuracion'!$P$874,'1-Estadisticas'!AK63,NA())</f>
        <v>#N/A</v>
      </c>
      <c r="BZ63" s="6" t="e">
        <f ca="1">IF(BZ$1&lt;'1-Configuracion'!$P$874,'1-Estadisticas'!AL63,NA())</f>
        <v>#N/A</v>
      </c>
      <c r="CA63" s="8" t="e">
        <f ca="1">IF(CA$1&lt;'1-Configuracion'!$P$874,'1-Estadisticas'!AM63,NA())</f>
        <v>#N/A</v>
      </c>
    </row>
    <row r="64" spans="1:79" x14ac:dyDescent="0.25">
      <c r="A64" s="81" t="s">
        <v>31</v>
      </c>
      <c r="B64" s="7">
        <f t="shared" ca="1" si="99"/>
        <v>0</v>
      </c>
      <c r="C64" s="6">
        <f t="shared" ca="1" si="99"/>
        <v>0</v>
      </c>
      <c r="D64" s="6">
        <f t="shared" ca="1" si="99"/>
        <v>0</v>
      </c>
      <c r="E64" s="6">
        <f t="shared" ca="1" si="99"/>
        <v>0</v>
      </c>
      <c r="F64" s="6">
        <f t="shared" ca="1" si="99"/>
        <v>0</v>
      </c>
      <c r="G64" s="6">
        <f t="shared" ca="1" si="99"/>
        <v>0</v>
      </c>
      <c r="H64" s="6">
        <f t="shared" ca="1" si="99"/>
        <v>0</v>
      </c>
      <c r="I64" s="6">
        <f t="shared" ca="1" si="99"/>
        <v>0</v>
      </c>
      <c r="J64" s="6">
        <f t="shared" ca="1" si="99"/>
        <v>0</v>
      </c>
      <c r="K64" s="6">
        <f t="shared" ca="1" si="99"/>
        <v>0</v>
      </c>
      <c r="L64" s="6">
        <f t="shared" ca="1" si="99"/>
        <v>0</v>
      </c>
      <c r="M64" s="6">
        <f t="shared" ca="1" si="99"/>
        <v>0</v>
      </c>
      <c r="N64" s="6">
        <f t="shared" ca="1" si="99"/>
        <v>0</v>
      </c>
      <c r="O64" s="6">
        <f t="shared" ca="1" si="99"/>
        <v>0</v>
      </c>
      <c r="P64" s="6">
        <f t="shared" ca="1" si="99"/>
        <v>0</v>
      </c>
      <c r="Q64" s="6">
        <f t="shared" ca="1" si="99"/>
        <v>0</v>
      </c>
      <c r="R64" s="6">
        <f t="shared" ca="1" si="101"/>
        <v>0</v>
      </c>
      <c r="S64" s="6">
        <f t="shared" ca="1" si="101"/>
        <v>0</v>
      </c>
      <c r="T64" s="8">
        <f t="shared" ca="1" si="101"/>
        <v>0</v>
      </c>
      <c r="U64" s="113">
        <f t="shared" ca="1" si="101"/>
        <v>0</v>
      </c>
      <c r="V64" s="6">
        <f t="shared" ca="1" si="101"/>
        <v>0</v>
      </c>
      <c r="W64" s="6">
        <f t="shared" ca="1" si="101"/>
        <v>0</v>
      </c>
      <c r="X64" s="6">
        <f t="shared" ca="1" si="101"/>
        <v>0</v>
      </c>
      <c r="Y64" s="6">
        <f t="shared" ca="1" si="101"/>
        <v>0</v>
      </c>
      <c r="Z64" s="6">
        <f t="shared" ca="1" si="101"/>
        <v>0</v>
      </c>
      <c r="AA64" s="6">
        <f t="shared" ca="1" si="101"/>
        <v>0</v>
      </c>
      <c r="AB64" s="6">
        <f t="shared" ca="1" si="101"/>
        <v>0</v>
      </c>
      <c r="AC64" s="6">
        <f t="shared" ca="1" si="101"/>
        <v>0</v>
      </c>
      <c r="AD64" s="6">
        <f t="shared" ca="1" si="101"/>
        <v>0</v>
      </c>
      <c r="AE64" s="6">
        <f t="shared" ca="1" si="101"/>
        <v>0</v>
      </c>
      <c r="AF64" s="6">
        <f t="shared" ca="1" si="101"/>
        <v>0</v>
      </c>
      <c r="AG64" s="6">
        <f t="shared" ca="1" si="101"/>
        <v>0</v>
      </c>
      <c r="AH64" s="6">
        <f t="shared" ca="1" si="102"/>
        <v>0</v>
      </c>
      <c r="AI64" s="6">
        <f t="shared" ca="1" si="102"/>
        <v>0</v>
      </c>
      <c r="AJ64" s="6">
        <f t="shared" ca="1" si="102"/>
        <v>0</v>
      </c>
      <c r="AK64" s="6">
        <f t="shared" ca="1" si="102"/>
        <v>0</v>
      </c>
      <c r="AL64" s="6">
        <f t="shared" ca="1" si="102"/>
        <v>0</v>
      </c>
      <c r="AM64" s="8">
        <f t="shared" ca="1" si="102"/>
        <v>0</v>
      </c>
      <c r="AO64" s="81" t="str">
        <f t="shared" si="98"/>
        <v>Sevilla F.C.</v>
      </c>
      <c r="AP64" s="7" t="e">
        <f ca="1">IF(AP$1&lt;'1-Configuracion'!$P$874,'1-Estadisticas'!B64,NA())</f>
        <v>#N/A</v>
      </c>
      <c r="AQ64" s="6" t="e">
        <f ca="1">IF(AQ$1&lt;'1-Configuracion'!$P$874,'1-Estadisticas'!C64,NA())</f>
        <v>#N/A</v>
      </c>
      <c r="AR64" s="6" t="e">
        <f ca="1">IF(AR$1&lt;'1-Configuracion'!$P$874,'1-Estadisticas'!D64,NA())</f>
        <v>#N/A</v>
      </c>
      <c r="AS64" s="6" t="e">
        <f ca="1">IF(AS$1&lt;'1-Configuracion'!$P$874,'1-Estadisticas'!E64,NA())</f>
        <v>#N/A</v>
      </c>
      <c r="AT64" s="6" t="e">
        <f ca="1">IF(AT$1&lt;'1-Configuracion'!$P$874,'1-Estadisticas'!F64,NA())</f>
        <v>#N/A</v>
      </c>
      <c r="AU64" s="6" t="e">
        <f ca="1">IF(AU$1&lt;'1-Configuracion'!$P$874,'1-Estadisticas'!G64,NA())</f>
        <v>#N/A</v>
      </c>
      <c r="AV64" s="6" t="e">
        <f ca="1">IF(AV$1&lt;'1-Configuracion'!$P$874,'1-Estadisticas'!H64,NA())</f>
        <v>#N/A</v>
      </c>
      <c r="AW64" s="6" t="e">
        <f ca="1">IF(AW$1&lt;'1-Configuracion'!$P$874,'1-Estadisticas'!I64,NA())</f>
        <v>#N/A</v>
      </c>
      <c r="AX64" s="6" t="e">
        <f ca="1">IF(AX$1&lt;'1-Configuracion'!$P$874,'1-Estadisticas'!J64,NA())</f>
        <v>#N/A</v>
      </c>
      <c r="AY64" s="6" t="e">
        <f ca="1">IF(AY$1&lt;'1-Configuracion'!$P$874,'1-Estadisticas'!K64,NA())</f>
        <v>#N/A</v>
      </c>
      <c r="AZ64" s="6" t="e">
        <f ca="1">IF(AZ$1&lt;'1-Configuracion'!$P$874,'1-Estadisticas'!L64,NA())</f>
        <v>#N/A</v>
      </c>
      <c r="BA64" s="6" t="e">
        <f ca="1">IF(BA$1&lt;'1-Configuracion'!$P$874,'1-Estadisticas'!M64,NA())</f>
        <v>#N/A</v>
      </c>
      <c r="BB64" s="6" t="e">
        <f ca="1">IF(BB$1&lt;'1-Configuracion'!$P$874,'1-Estadisticas'!N64,NA())</f>
        <v>#N/A</v>
      </c>
      <c r="BC64" s="6" t="e">
        <f ca="1">IF(BC$1&lt;'1-Configuracion'!$P$874,'1-Estadisticas'!O64,NA())</f>
        <v>#N/A</v>
      </c>
      <c r="BD64" s="6" t="e">
        <f ca="1">IF(BD$1&lt;'1-Configuracion'!$P$874,'1-Estadisticas'!P64,NA())</f>
        <v>#N/A</v>
      </c>
      <c r="BE64" s="6" t="e">
        <f ca="1">IF(BE$1&lt;'1-Configuracion'!$P$874,'1-Estadisticas'!Q64,NA())</f>
        <v>#N/A</v>
      </c>
      <c r="BF64" s="6" t="e">
        <f ca="1">IF(BF$1&lt;'1-Configuracion'!$P$874,'1-Estadisticas'!R64,NA())</f>
        <v>#N/A</v>
      </c>
      <c r="BG64" s="6" t="e">
        <f ca="1">IF(BG$1&lt;'1-Configuracion'!$P$874,'1-Estadisticas'!S64,NA())</f>
        <v>#N/A</v>
      </c>
      <c r="BH64" s="8" t="e">
        <f ca="1">IF(BH$1&lt;'1-Configuracion'!$P$874,'1-Estadisticas'!T64,NA())</f>
        <v>#N/A</v>
      </c>
      <c r="BI64" s="113" t="e">
        <f ca="1">IF(BI$1&lt;'1-Configuracion'!$P$874,'1-Estadisticas'!U64,NA())</f>
        <v>#N/A</v>
      </c>
      <c r="BJ64" s="6" t="e">
        <f ca="1">IF(BJ$1&lt;'1-Configuracion'!$P$874,'1-Estadisticas'!V64,NA())</f>
        <v>#N/A</v>
      </c>
      <c r="BK64" s="6" t="e">
        <f ca="1">IF(BK$1&lt;'1-Configuracion'!$P$874,'1-Estadisticas'!W64,NA())</f>
        <v>#N/A</v>
      </c>
      <c r="BL64" s="6" t="e">
        <f ca="1">IF(BL$1&lt;'1-Configuracion'!$P$874,'1-Estadisticas'!X64,NA())</f>
        <v>#N/A</v>
      </c>
      <c r="BM64" s="6" t="e">
        <f ca="1">IF(BM$1&lt;'1-Configuracion'!$P$874,'1-Estadisticas'!Y64,NA())</f>
        <v>#N/A</v>
      </c>
      <c r="BN64" s="6" t="e">
        <f ca="1">IF(BN$1&lt;'1-Configuracion'!$P$874,'1-Estadisticas'!Z64,NA())</f>
        <v>#N/A</v>
      </c>
      <c r="BO64" s="6" t="e">
        <f ca="1">IF(BO$1&lt;'1-Configuracion'!$P$874,'1-Estadisticas'!AA64,NA())</f>
        <v>#N/A</v>
      </c>
      <c r="BP64" s="6" t="e">
        <f ca="1">IF(BP$1&lt;'1-Configuracion'!$P$874,'1-Estadisticas'!AB64,NA())</f>
        <v>#N/A</v>
      </c>
      <c r="BQ64" s="6" t="e">
        <f ca="1">IF(BQ$1&lt;'1-Configuracion'!$P$874,'1-Estadisticas'!AC64,NA())</f>
        <v>#N/A</v>
      </c>
      <c r="BR64" s="6" t="e">
        <f ca="1">IF(BR$1&lt;'1-Configuracion'!$P$874,'1-Estadisticas'!AD64,NA())</f>
        <v>#N/A</v>
      </c>
      <c r="BS64" s="6" t="e">
        <f ca="1">IF(BS$1&lt;'1-Configuracion'!$P$874,'1-Estadisticas'!AE64,NA())</f>
        <v>#N/A</v>
      </c>
      <c r="BT64" s="6" t="e">
        <f ca="1">IF(BT$1&lt;'1-Configuracion'!$P$874,'1-Estadisticas'!AF64,NA())</f>
        <v>#N/A</v>
      </c>
      <c r="BU64" s="6" t="e">
        <f ca="1">IF(BU$1&lt;'1-Configuracion'!$P$874,'1-Estadisticas'!AG64,NA())</f>
        <v>#N/A</v>
      </c>
      <c r="BV64" s="6" t="e">
        <f ca="1">IF(BV$1&lt;'1-Configuracion'!$P$874,'1-Estadisticas'!AH64,NA())</f>
        <v>#N/A</v>
      </c>
      <c r="BW64" s="6" t="e">
        <f ca="1">IF(BW$1&lt;'1-Configuracion'!$P$874,'1-Estadisticas'!AI64,NA())</f>
        <v>#N/A</v>
      </c>
      <c r="BX64" s="6" t="e">
        <f ca="1">IF(BX$1&lt;'1-Configuracion'!$P$874,'1-Estadisticas'!AJ64,NA())</f>
        <v>#N/A</v>
      </c>
      <c r="BY64" s="6" t="e">
        <f ca="1">IF(BY$1&lt;'1-Configuracion'!$P$874,'1-Estadisticas'!AK64,NA())</f>
        <v>#N/A</v>
      </c>
      <c r="BZ64" s="6" t="e">
        <f ca="1">IF(BZ$1&lt;'1-Configuracion'!$P$874,'1-Estadisticas'!AL64,NA())</f>
        <v>#N/A</v>
      </c>
      <c r="CA64" s="8" t="e">
        <f ca="1">IF(CA$1&lt;'1-Configuracion'!$P$874,'1-Estadisticas'!AM64,NA())</f>
        <v>#N/A</v>
      </c>
    </row>
    <row r="65" spans="1:79" ht="15.75" thickBot="1" x14ac:dyDescent="0.3">
      <c r="A65" s="82" t="s">
        <v>30</v>
      </c>
      <c r="B65" s="33">
        <f t="shared" ca="1" si="99"/>
        <v>0</v>
      </c>
      <c r="C65" s="34">
        <f t="shared" ca="1" si="99"/>
        <v>0</v>
      </c>
      <c r="D65" s="34">
        <f t="shared" ca="1" si="99"/>
        <v>0</v>
      </c>
      <c r="E65" s="34">
        <f t="shared" ca="1" si="99"/>
        <v>0</v>
      </c>
      <c r="F65" s="34">
        <f t="shared" ca="1" si="99"/>
        <v>0</v>
      </c>
      <c r="G65" s="34">
        <f t="shared" ca="1" si="99"/>
        <v>0</v>
      </c>
      <c r="H65" s="34">
        <f t="shared" ca="1" si="99"/>
        <v>0</v>
      </c>
      <c r="I65" s="34">
        <f t="shared" ca="1" si="99"/>
        <v>0</v>
      </c>
      <c r="J65" s="34">
        <f t="shared" ca="1" si="99"/>
        <v>0</v>
      </c>
      <c r="K65" s="34">
        <f t="shared" ca="1" si="99"/>
        <v>0</v>
      </c>
      <c r="L65" s="34">
        <f t="shared" ca="1" si="99"/>
        <v>0</v>
      </c>
      <c r="M65" s="34">
        <f t="shared" ca="1" si="99"/>
        <v>0</v>
      </c>
      <c r="N65" s="34">
        <f t="shared" ca="1" si="99"/>
        <v>0</v>
      </c>
      <c r="O65" s="34">
        <f t="shared" ca="1" si="99"/>
        <v>0</v>
      </c>
      <c r="P65" s="34">
        <f t="shared" ca="1" si="99"/>
        <v>0</v>
      </c>
      <c r="Q65" s="34">
        <f t="shared" ca="1" si="99"/>
        <v>0</v>
      </c>
      <c r="R65" s="34">
        <f t="shared" ca="1" si="101"/>
        <v>0</v>
      </c>
      <c r="S65" s="34">
        <f t="shared" ca="1" si="101"/>
        <v>0</v>
      </c>
      <c r="T65" s="37">
        <f t="shared" ca="1" si="101"/>
        <v>0</v>
      </c>
      <c r="U65" s="114">
        <f t="shared" ca="1" si="101"/>
        <v>0</v>
      </c>
      <c r="V65" s="34">
        <f t="shared" ca="1" si="101"/>
        <v>0</v>
      </c>
      <c r="W65" s="34">
        <f t="shared" ca="1" si="101"/>
        <v>0</v>
      </c>
      <c r="X65" s="34">
        <f t="shared" ca="1" si="101"/>
        <v>0</v>
      </c>
      <c r="Y65" s="34">
        <f t="shared" ca="1" si="101"/>
        <v>0</v>
      </c>
      <c r="Z65" s="34">
        <f t="shared" ca="1" si="101"/>
        <v>0</v>
      </c>
      <c r="AA65" s="34">
        <f t="shared" ca="1" si="101"/>
        <v>0</v>
      </c>
      <c r="AB65" s="34">
        <f t="shared" ca="1" si="101"/>
        <v>0</v>
      </c>
      <c r="AC65" s="34">
        <f t="shared" ca="1" si="101"/>
        <v>0</v>
      </c>
      <c r="AD65" s="34">
        <f t="shared" ca="1" si="101"/>
        <v>0</v>
      </c>
      <c r="AE65" s="34">
        <f t="shared" ca="1" si="101"/>
        <v>0</v>
      </c>
      <c r="AF65" s="34">
        <f t="shared" ca="1" si="101"/>
        <v>0</v>
      </c>
      <c r="AG65" s="34">
        <f t="shared" ca="1" si="101"/>
        <v>0</v>
      </c>
      <c r="AH65" s="34">
        <f t="shared" ca="1" si="102"/>
        <v>0</v>
      </c>
      <c r="AI65" s="34">
        <f t="shared" ca="1" si="102"/>
        <v>0</v>
      </c>
      <c r="AJ65" s="34">
        <f t="shared" ca="1" si="102"/>
        <v>0</v>
      </c>
      <c r="AK65" s="34">
        <f t="shared" ca="1" si="102"/>
        <v>0</v>
      </c>
      <c r="AL65" s="34">
        <f t="shared" ca="1" si="102"/>
        <v>0</v>
      </c>
      <c r="AM65" s="37">
        <f t="shared" ca="1" si="102"/>
        <v>0</v>
      </c>
      <c r="AO65" s="82" t="str">
        <f t="shared" si="98"/>
        <v>Valencia C.F.</v>
      </c>
      <c r="AP65" s="33" t="e">
        <f ca="1">IF(AP$1&lt;'1-Configuracion'!$P$874,'1-Estadisticas'!B65,NA())</f>
        <v>#N/A</v>
      </c>
      <c r="AQ65" s="34" t="e">
        <f ca="1">IF(AQ$1&lt;'1-Configuracion'!$P$874,'1-Estadisticas'!C65,NA())</f>
        <v>#N/A</v>
      </c>
      <c r="AR65" s="34" t="e">
        <f ca="1">IF(AR$1&lt;'1-Configuracion'!$P$874,'1-Estadisticas'!D65,NA())</f>
        <v>#N/A</v>
      </c>
      <c r="AS65" s="34" t="e">
        <f ca="1">IF(AS$1&lt;'1-Configuracion'!$P$874,'1-Estadisticas'!E65,NA())</f>
        <v>#N/A</v>
      </c>
      <c r="AT65" s="34" t="e">
        <f ca="1">IF(AT$1&lt;'1-Configuracion'!$P$874,'1-Estadisticas'!F65,NA())</f>
        <v>#N/A</v>
      </c>
      <c r="AU65" s="34" t="e">
        <f ca="1">IF(AU$1&lt;'1-Configuracion'!$P$874,'1-Estadisticas'!G65,NA())</f>
        <v>#N/A</v>
      </c>
      <c r="AV65" s="34" t="e">
        <f ca="1">IF(AV$1&lt;'1-Configuracion'!$P$874,'1-Estadisticas'!H65,NA())</f>
        <v>#N/A</v>
      </c>
      <c r="AW65" s="34" t="e">
        <f ca="1">IF(AW$1&lt;'1-Configuracion'!$P$874,'1-Estadisticas'!I65,NA())</f>
        <v>#N/A</v>
      </c>
      <c r="AX65" s="34" t="e">
        <f ca="1">IF(AX$1&lt;'1-Configuracion'!$P$874,'1-Estadisticas'!J65,NA())</f>
        <v>#N/A</v>
      </c>
      <c r="AY65" s="34" t="e">
        <f ca="1">IF(AY$1&lt;'1-Configuracion'!$P$874,'1-Estadisticas'!K65,NA())</f>
        <v>#N/A</v>
      </c>
      <c r="AZ65" s="34" t="e">
        <f ca="1">IF(AZ$1&lt;'1-Configuracion'!$P$874,'1-Estadisticas'!L65,NA())</f>
        <v>#N/A</v>
      </c>
      <c r="BA65" s="34" t="e">
        <f ca="1">IF(BA$1&lt;'1-Configuracion'!$P$874,'1-Estadisticas'!M65,NA())</f>
        <v>#N/A</v>
      </c>
      <c r="BB65" s="34" t="e">
        <f ca="1">IF(BB$1&lt;'1-Configuracion'!$P$874,'1-Estadisticas'!N65,NA())</f>
        <v>#N/A</v>
      </c>
      <c r="BC65" s="34" t="e">
        <f ca="1">IF(BC$1&lt;'1-Configuracion'!$P$874,'1-Estadisticas'!O65,NA())</f>
        <v>#N/A</v>
      </c>
      <c r="BD65" s="34" t="e">
        <f ca="1">IF(BD$1&lt;'1-Configuracion'!$P$874,'1-Estadisticas'!P65,NA())</f>
        <v>#N/A</v>
      </c>
      <c r="BE65" s="34" t="e">
        <f ca="1">IF(BE$1&lt;'1-Configuracion'!$P$874,'1-Estadisticas'!Q65,NA())</f>
        <v>#N/A</v>
      </c>
      <c r="BF65" s="34" t="e">
        <f ca="1">IF(BF$1&lt;'1-Configuracion'!$P$874,'1-Estadisticas'!R65,NA())</f>
        <v>#N/A</v>
      </c>
      <c r="BG65" s="34" t="e">
        <f ca="1">IF(BG$1&lt;'1-Configuracion'!$P$874,'1-Estadisticas'!S65,NA())</f>
        <v>#N/A</v>
      </c>
      <c r="BH65" s="37" t="e">
        <f ca="1">IF(BH$1&lt;'1-Configuracion'!$P$874,'1-Estadisticas'!T65,NA())</f>
        <v>#N/A</v>
      </c>
      <c r="BI65" s="114" t="e">
        <f ca="1">IF(BI$1&lt;'1-Configuracion'!$P$874,'1-Estadisticas'!U65,NA())</f>
        <v>#N/A</v>
      </c>
      <c r="BJ65" s="34" t="e">
        <f ca="1">IF(BJ$1&lt;'1-Configuracion'!$P$874,'1-Estadisticas'!V65,NA())</f>
        <v>#N/A</v>
      </c>
      <c r="BK65" s="34" t="e">
        <f ca="1">IF(BK$1&lt;'1-Configuracion'!$P$874,'1-Estadisticas'!W65,NA())</f>
        <v>#N/A</v>
      </c>
      <c r="BL65" s="34" t="e">
        <f ca="1">IF(BL$1&lt;'1-Configuracion'!$P$874,'1-Estadisticas'!X65,NA())</f>
        <v>#N/A</v>
      </c>
      <c r="BM65" s="34" t="e">
        <f ca="1">IF(BM$1&lt;'1-Configuracion'!$P$874,'1-Estadisticas'!Y65,NA())</f>
        <v>#N/A</v>
      </c>
      <c r="BN65" s="34" t="e">
        <f ca="1">IF(BN$1&lt;'1-Configuracion'!$P$874,'1-Estadisticas'!Z65,NA())</f>
        <v>#N/A</v>
      </c>
      <c r="BO65" s="34" t="e">
        <f ca="1">IF(BO$1&lt;'1-Configuracion'!$P$874,'1-Estadisticas'!AA65,NA())</f>
        <v>#N/A</v>
      </c>
      <c r="BP65" s="34" t="e">
        <f ca="1">IF(BP$1&lt;'1-Configuracion'!$P$874,'1-Estadisticas'!AB65,NA())</f>
        <v>#N/A</v>
      </c>
      <c r="BQ65" s="34" t="e">
        <f ca="1">IF(BQ$1&lt;'1-Configuracion'!$P$874,'1-Estadisticas'!AC65,NA())</f>
        <v>#N/A</v>
      </c>
      <c r="BR65" s="34" t="e">
        <f ca="1">IF(BR$1&lt;'1-Configuracion'!$P$874,'1-Estadisticas'!AD65,NA())</f>
        <v>#N/A</v>
      </c>
      <c r="BS65" s="34" t="e">
        <f ca="1">IF(BS$1&lt;'1-Configuracion'!$P$874,'1-Estadisticas'!AE65,NA())</f>
        <v>#N/A</v>
      </c>
      <c r="BT65" s="34" t="e">
        <f ca="1">IF(BT$1&lt;'1-Configuracion'!$P$874,'1-Estadisticas'!AF65,NA())</f>
        <v>#N/A</v>
      </c>
      <c r="BU65" s="34" t="e">
        <f ca="1">IF(BU$1&lt;'1-Configuracion'!$P$874,'1-Estadisticas'!AG65,NA())</f>
        <v>#N/A</v>
      </c>
      <c r="BV65" s="34" t="e">
        <f ca="1">IF(BV$1&lt;'1-Configuracion'!$P$874,'1-Estadisticas'!AH65,NA())</f>
        <v>#N/A</v>
      </c>
      <c r="BW65" s="34" t="e">
        <f ca="1">IF(BW$1&lt;'1-Configuracion'!$P$874,'1-Estadisticas'!AI65,NA())</f>
        <v>#N/A</v>
      </c>
      <c r="BX65" s="34" t="e">
        <f ca="1">IF(BX$1&lt;'1-Configuracion'!$P$874,'1-Estadisticas'!AJ65,NA())</f>
        <v>#N/A</v>
      </c>
      <c r="BY65" s="34" t="e">
        <f ca="1">IF(BY$1&lt;'1-Configuracion'!$P$874,'1-Estadisticas'!AK65,NA())</f>
        <v>#N/A</v>
      </c>
      <c r="BZ65" s="34" t="e">
        <f ca="1">IF(BZ$1&lt;'1-Configuracion'!$P$874,'1-Estadisticas'!AL65,NA())</f>
        <v>#N/A</v>
      </c>
      <c r="CA65" s="37" t="e">
        <f ca="1">IF(CA$1&lt;'1-Configuracion'!$P$874,'1-Estadisticas'!AM65,NA())</f>
        <v>#N/A</v>
      </c>
    </row>
    <row r="66" spans="1:79" ht="15.75" thickBot="1" x14ac:dyDescent="0.3"/>
    <row r="67" spans="1:79" ht="15.75" thickBot="1" x14ac:dyDescent="0.3">
      <c r="A67" s="116" t="s">
        <v>176</v>
      </c>
      <c r="B67" s="117">
        <v>1</v>
      </c>
      <c r="C67" s="118">
        <v>2</v>
      </c>
      <c r="D67" s="118">
        <v>3</v>
      </c>
      <c r="E67" s="118">
        <v>4</v>
      </c>
      <c r="F67" s="118">
        <v>5</v>
      </c>
      <c r="G67" s="118">
        <v>6</v>
      </c>
      <c r="H67" s="118">
        <v>7</v>
      </c>
      <c r="I67" s="118">
        <v>8</v>
      </c>
      <c r="J67" s="118">
        <v>9</v>
      </c>
      <c r="K67" s="118">
        <v>10</v>
      </c>
      <c r="L67" s="118">
        <v>11</v>
      </c>
      <c r="M67" s="118">
        <v>12</v>
      </c>
      <c r="N67" s="118">
        <v>13</v>
      </c>
      <c r="O67" s="118">
        <v>14</v>
      </c>
      <c r="P67" s="118">
        <v>15</v>
      </c>
      <c r="Q67" s="118">
        <v>16</v>
      </c>
      <c r="R67" s="118">
        <v>17</v>
      </c>
      <c r="S67" s="118">
        <v>18</v>
      </c>
      <c r="T67" s="119">
        <v>19</v>
      </c>
      <c r="U67" s="120">
        <v>20</v>
      </c>
      <c r="V67" s="118">
        <v>21</v>
      </c>
      <c r="W67" s="118">
        <v>22</v>
      </c>
      <c r="X67" s="118">
        <v>23</v>
      </c>
      <c r="Y67" s="118">
        <v>24</v>
      </c>
      <c r="Z67" s="118">
        <v>25</v>
      </c>
      <c r="AA67" s="118">
        <v>26</v>
      </c>
      <c r="AB67" s="118">
        <v>27</v>
      </c>
      <c r="AC67" s="118">
        <v>28</v>
      </c>
      <c r="AD67" s="118">
        <v>29</v>
      </c>
      <c r="AE67" s="118">
        <v>30</v>
      </c>
      <c r="AF67" s="118">
        <v>31</v>
      </c>
      <c r="AG67" s="118">
        <v>32</v>
      </c>
      <c r="AH67" s="118">
        <v>33</v>
      </c>
      <c r="AI67" s="118">
        <v>34</v>
      </c>
      <c r="AJ67" s="118">
        <v>35</v>
      </c>
      <c r="AK67" s="118">
        <v>36</v>
      </c>
      <c r="AL67" s="118">
        <v>37</v>
      </c>
      <c r="AM67" s="119">
        <v>38</v>
      </c>
      <c r="AO67" s="116" t="str">
        <f>A67</f>
        <v>Posiciones</v>
      </c>
      <c r="AP67" s="117">
        <f t="shared" ref="AP67" si="103">B67</f>
        <v>1</v>
      </c>
      <c r="AQ67" s="118">
        <f t="shared" ref="AQ67" si="104">C67</f>
        <v>2</v>
      </c>
      <c r="AR67" s="118">
        <f t="shared" ref="AR67" si="105">D67</f>
        <v>3</v>
      </c>
      <c r="AS67" s="118">
        <f t="shared" ref="AS67" si="106">E67</f>
        <v>4</v>
      </c>
      <c r="AT67" s="118">
        <f t="shared" ref="AT67" si="107">F67</f>
        <v>5</v>
      </c>
      <c r="AU67" s="118">
        <f t="shared" ref="AU67" si="108">G67</f>
        <v>6</v>
      </c>
      <c r="AV67" s="118">
        <f t="shared" ref="AV67" si="109">H67</f>
        <v>7</v>
      </c>
      <c r="AW67" s="118">
        <f t="shared" ref="AW67" si="110">I67</f>
        <v>8</v>
      </c>
      <c r="AX67" s="118">
        <f t="shared" ref="AX67" si="111">J67</f>
        <v>9</v>
      </c>
      <c r="AY67" s="118">
        <f t="shared" ref="AY67" si="112">K67</f>
        <v>10</v>
      </c>
      <c r="AZ67" s="118">
        <f t="shared" ref="AZ67" si="113">L67</f>
        <v>11</v>
      </c>
      <c r="BA67" s="118">
        <f t="shared" ref="BA67" si="114">M67</f>
        <v>12</v>
      </c>
      <c r="BB67" s="118">
        <f t="shared" ref="BB67" si="115">N67</f>
        <v>13</v>
      </c>
      <c r="BC67" s="118">
        <f t="shared" ref="BC67" si="116">O67</f>
        <v>14</v>
      </c>
      <c r="BD67" s="118">
        <f t="shared" ref="BD67" si="117">P67</f>
        <v>15</v>
      </c>
      <c r="BE67" s="118">
        <f t="shared" ref="BE67" si="118">Q67</f>
        <v>16</v>
      </c>
      <c r="BF67" s="118">
        <f t="shared" ref="BF67" si="119">R67</f>
        <v>17</v>
      </c>
      <c r="BG67" s="118">
        <f t="shared" ref="BG67" si="120">S67</f>
        <v>18</v>
      </c>
      <c r="BH67" s="119">
        <f t="shared" ref="BH67" si="121">T67</f>
        <v>19</v>
      </c>
      <c r="BI67" s="120">
        <f t="shared" ref="BI67" si="122">U67</f>
        <v>20</v>
      </c>
      <c r="BJ67" s="118">
        <f t="shared" ref="BJ67" si="123">V67</f>
        <v>21</v>
      </c>
      <c r="BK67" s="118">
        <f t="shared" ref="BK67" si="124">W67</f>
        <v>22</v>
      </c>
      <c r="BL67" s="118">
        <f t="shared" ref="BL67" si="125">X67</f>
        <v>23</v>
      </c>
      <c r="BM67" s="118">
        <f t="shared" ref="BM67" si="126">Y67</f>
        <v>24</v>
      </c>
      <c r="BN67" s="118">
        <f t="shared" ref="BN67" si="127">Z67</f>
        <v>25</v>
      </c>
      <c r="BO67" s="118">
        <f t="shared" ref="BO67" si="128">AA67</f>
        <v>26</v>
      </c>
      <c r="BP67" s="118">
        <f t="shared" ref="BP67" si="129">AB67</f>
        <v>27</v>
      </c>
      <c r="BQ67" s="118">
        <f t="shared" ref="BQ67" si="130">AC67</f>
        <v>28</v>
      </c>
      <c r="BR67" s="118">
        <f t="shared" ref="BR67" si="131">AD67</f>
        <v>29</v>
      </c>
      <c r="BS67" s="118">
        <f t="shared" ref="BS67" si="132">AE67</f>
        <v>30</v>
      </c>
      <c r="BT67" s="118">
        <f>AF67</f>
        <v>31</v>
      </c>
      <c r="BU67" s="118">
        <f t="shared" ref="BU67" si="133">AG67</f>
        <v>32</v>
      </c>
      <c r="BV67" s="118">
        <f t="shared" ref="BV67" si="134">AH67</f>
        <v>33</v>
      </c>
      <c r="BW67" s="118">
        <f t="shared" ref="BW67" si="135">AI67</f>
        <v>34</v>
      </c>
      <c r="BX67" s="118">
        <f t="shared" ref="BX67" si="136">AJ67</f>
        <v>35</v>
      </c>
      <c r="BY67" s="118">
        <f t="shared" ref="BY67" si="137">AK67</f>
        <v>36</v>
      </c>
      <c r="BZ67" s="118">
        <f t="shared" ref="BZ67" si="138">AL67</f>
        <v>37</v>
      </c>
      <c r="CA67" s="119">
        <f t="shared" ref="CA67" si="139">AM67</f>
        <v>38</v>
      </c>
    </row>
    <row r="68" spans="1:79" x14ac:dyDescent="0.25">
      <c r="A68" s="108" t="s">
        <v>81</v>
      </c>
      <c r="B68" s="107">
        <f ca="1">INDIRECT(ADDRESS((COLUMN()-2)*23+ROW()-65,26,,,"1-Configuracion"))</f>
        <v>1</v>
      </c>
      <c r="C68" s="35">
        <f t="shared" ref="C68:AM74" ca="1" si="140">INDIRECT(ADDRESS((COLUMN()-2)*23+ROW()-65,26,,,"1-Configuracion"))</f>
        <v>1</v>
      </c>
      <c r="D68" s="35">
        <f t="shared" ca="1" si="140"/>
        <v>1</v>
      </c>
      <c r="E68" s="35">
        <f t="shared" ca="1" si="140"/>
        <v>1</v>
      </c>
      <c r="F68" s="35">
        <f t="shared" ca="1" si="140"/>
        <v>1</v>
      </c>
      <c r="G68" s="35">
        <f t="shared" ca="1" si="140"/>
        <v>1</v>
      </c>
      <c r="H68" s="35">
        <f t="shared" ca="1" si="140"/>
        <v>1</v>
      </c>
      <c r="I68" s="35">
        <f t="shared" ca="1" si="140"/>
        <v>1</v>
      </c>
      <c r="J68" s="35">
        <f t="shared" ca="1" si="140"/>
        <v>1</v>
      </c>
      <c r="K68" s="35">
        <f t="shared" ca="1" si="140"/>
        <v>1</v>
      </c>
      <c r="L68" s="35">
        <f t="shared" ca="1" si="140"/>
        <v>1</v>
      </c>
      <c r="M68" s="35">
        <f t="shared" ca="1" si="140"/>
        <v>1</v>
      </c>
      <c r="N68" s="35">
        <f t="shared" ca="1" si="140"/>
        <v>1</v>
      </c>
      <c r="O68" s="35">
        <f t="shared" ca="1" si="140"/>
        <v>1</v>
      </c>
      <c r="P68" s="35">
        <f t="shared" ca="1" si="140"/>
        <v>1</v>
      </c>
      <c r="Q68" s="35">
        <f t="shared" ca="1" si="140"/>
        <v>1</v>
      </c>
      <c r="R68" s="35">
        <f t="shared" ca="1" si="140"/>
        <v>1</v>
      </c>
      <c r="S68" s="35">
        <f t="shared" ca="1" si="140"/>
        <v>1</v>
      </c>
      <c r="T68" s="48">
        <f t="shared" ca="1" si="140"/>
        <v>1</v>
      </c>
      <c r="U68" s="115">
        <f t="shared" ca="1" si="140"/>
        <v>1</v>
      </c>
      <c r="V68" s="35">
        <f t="shared" ca="1" si="140"/>
        <v>1</v>
      </c>
      <c r="W68" s="35">
        <f t="shared" ca="1" si="140"/>
        <v>1</v>
      </c>
      <c r="X68" s="35">
        <f t="shared" ca="1" si="140"/>
        <v>1</v>
      </c>
      <c r="Y68" s="35">
        <f t="shared" ca="1" si="140"/>
        <v>1</v>
      </c>
      <c r="Z68" s="35">
        <f t="shared" ca="1" si="140"/>
        <v>1</v>
      </c>
      <c r="AA68" s="35">
        <f t="shared" ca="1" si="140"/>
        <v>1</v>
      </c>
      <c r="AB68" s="35">
        <f t="shared" ca="1" si="140"/>
        <v>1</v>
      </c>
      <c r="AC68" s="35">
        <f t="shared" ca="1" si="140"/>
        <v>1</v>
      </c>
      <c r="AD68" s="35">
        <f t="shared" ca="1" si="140"/>
        <v>1</v>
      </c>
      <c r="AE68" s="35">
        <f t="shared" ca="1" si="140"/>
        <v>1</v>
      </c>
      <c r="AF68" s="35">
        <f t="shared" ca="1" si="140"/>
        <v>1</v>
      </c>
      <c r="AG68" s="35">
        <f t="shared" ca="1" si="140"/>
        <v>1</v>
      </c>
      <c r="AH68" s="35">
        <f t="shared" ca="1" si="140"/>
        <v>1</v>
      </c>
      <c r="AI68" s="35">
        <f t="shared" ca="1" si="140"/>
        <v>1</v>
      </c>
      <c r="AJ68" s="35">
        <f t="shared" ca="1" si="140"/>
        <v>1</v>
      </c>
      <c r="AK68" s="35">
        <f t="shared" ca="1" si="140"/>
        <v>1</v>
      </c>
      <c r="AL68" s="35">
        <f t="shared" ca="1" si="140"/>
        <v>1</v>
      </c>
      <c r="AM68" s="48">
        <f t="shared" ca="1" si="140"/>
        <v>1</v>
      </c>
      <c r="AO68" s="108" t="str">
        <f t="shared" ref="AO68:AO87" si="141">A68</f>
        <v>Atlethic Club</v>
      </c>
      <c r="AP68" s="107" t="e">
        <f ca="1">IF(AP$1&lt;'1-Configuracion'!$P$874,'1-Estadisticas'!B68,NA())</f>
        <v>#N/A</v>
      </c>
      <c r="AQ68" s="35" t="e">
        <f ca="1">IF(AQ$1&lt;'1-Configuracion'!$P$874,'1-Estadisticas'!C68,NA())</f>
        <v>#N/A</v>
      </c>
      <c r="AR68" s="35" t="e">
        <f ca="1">IF(AR$1&lt;'1-Configuracion'!$P$874,'1-Estadisticas'!D68,NA())</f>
        <v>#N/A</v>
      </c>
      <c r="AS68" s="35" t="e">
        <f ca="1">IF(AS$1&lt;'1-Configuracion'!$P$874,'1-Estadisticas'!E68,NA())</f>
        <v>#N/A</v>
      </c>
      <c r="AT68" s="35" t="e">
        <f ca="1">IF(AT$1&lt;'1-Configuracion'!$P$874,'1-Estadisticas'!F68,NA())</f>
        <v>#N/A</v>
      </c>
      <c r="AU68" s="35" t="e">
        <f ca="1">IF(AU$1&lt;'1-Configuracion'!$P$874,'1-Estadisticas'!G68,NA())</f>
        <v>#N/A</v>
      </c>
      <c r="AV68" s="35" t="e">
        <f ca="1">IF(AV$1&lt;'1-Configuracion'!$P$874,'1-Estadisticas'!H68,NA())</f>
        <v>#N/A</v>
      </c>
      <c r="AW68" s="35" t="e">
        <f ca="1">IF(AW$1&lt;'1-Configuracion'!$P$874,'1-Estadisticas'!I68,NA())</f>
        <v>#N/A</v>
      </c>
      <c r="AX68" s="35" t="e">
        <f ca="1">IF(AX$1&lt;'1-Configuracion'!$P$874,'1-Estadisticas'!J68,NA())</f>
        <v>#N/A</v>
      </c>
      <c r="AY68" s="35" t="e">
        <f ca="1">IF(AY$1&lt;'1-Configuracion'!$P$874,'1-Estadisticas'!K68,NA())</f>
        <v>#N/A</v>
      </c>
      <c r="AZ68" s="35" t="e">
        <f ca="1">IF(AZ$1&lt;'1-Configuracion'!$P$874,'1-Estadisticas'!L68,NA())</f>
        <v>#N/A</v>
      </c>
      <c r="BA68" s="35" t="e">
        <f ca="1">IF(BA$1&lt;'1-Configuracion'!$P$874,'1-Estadisticas'!M68,NA())</f>
        <v>#N/A</v>
      </c>
      <c r="BB68" s="35" t="e">
        <f ca="1">IF(BB$1&lt;'1-Configuracion'!$P$874,'1-Estadisticas'!N68,NA())</f>
        <v>#N/A</v>
      </c>
      <c r="BC68" s="35" t="e">
        <f ca="1">IF(BC$1&lt;'1-Configuracion'!$P$874,'1-Estadisticas'!O68,NA())</f>
        <v>#N/A</v>
      </c>
      <c r="BD68" s="35" t="e">
        <f ca="1">IF(BD$1&lt;'1-Configuracion'!$P$874,'1-Estadisticas'!P68,NA())</f>
        <v>#N/A</v>
      </c>
      <c r="BE68" s="35" t="e">
        <f ca="1">IF(BE$1&lt;'1-Configuracion'!$P$874,'1-Estadisticas'!Q68,NA())</f>
        <v>#N/A</v>
      </c>
      <c r="BF68" s="35" t="e">
        <f ca="1">IF(BF$1&lt;'1-Configuracion'!$P$874,'1-Estadisticas'!R68,NA())</f>
        <v>#N/A</v>
      </c>
      <c r="BG68" s="35" t="e">
        <f ca="1">IF(BG$1&lt;'1-Configuracion'!$P$874,'1-Estadisticas'!S68,NA())</f>
        <v>#N/A</v>
      </c>
      <c r="BH68" s="48" t="e">
        <f ca="1">IF(BH$1&lt;'1-Configuracion'!$P$874,'1-Estadisticas'!T68,NA())</f>
        <v>#N/A</v>
      </c>
      <c r="BI68" s="115" t="e">
        <f ca="1">IF(BI$1&lt;'1-Configuracion'!$P$874,'1-Estadisticas'!U68,NA())</f>
        <v>#N/A</v>
      </c>
      <c r="BJ68" s="35" t="e">
        <f ca="1">IF(BJ$1&lt;'1-Configuracion'!$P$874,'1-Estadisticas'!V68,NA())</f>
        <v>#N/A</v>
      </c>
      <c r="BK68" s="35" t="e">
        <f ca="1">IF(BK$1&lt;'1-Configuracion'!$P$874,'1-Estadisticas'!W68,NA())</f>
        <v>#N/A</v>
      </c>
      <c r="BL68" s="35" t="e">
        <f ca="1">IF(BL$1&lt;'1-Configuracion'!$P$874,'1-Estadisticas'!X68,NA())</f>
        <v>#N/A</v>
      </c>
      <c r="BM68" s="35" t="e">
        <f ca="1">IF(BM$1&lt;'1-Configuracion'!$P$874,'1-Estadisticas'!Y68,NA())</f>
        <v>#N/A</v>
      </c>
      <c r="BN68" s="35" t="e">
        <f ca="1">IF(BN$1&lt;'1-Configuracion'!$P$874,'1-Estadisticas'!Z68,NA())</f>
        <v>#N/A</v>
      </c>
      <c r="BO68" s="35" t="e">
        <f ca="1">IF(BO$1&lt;'1-Configuracion'!$P$874,'1-Estadisticas'!AA68,NA())</f>
        <v>#N/A</v>
      </c>
      <c r="BP68" s="35" t="e">
        <f ca="1">IF(BP$1&lt;'1-Configuracion'!$P$874,'1-Estadisticas'!AB68,NA())</f>
        <v>#N/A</v>
      </c>
      <c r="BQ68" s="35" t="e">
        <f ca="1">IF(BQ$1&lt;'1-Configuracion'!$P$874,'1-Estadisticas'!AC68,NA())</f>
        <v>#N/A</v>
      </c>
      <c r="BR68" s="35" t="e">
        <f ca="1">IF(BR$1&lt;'1-Configuracion'!$P$874,'1-Estadisticas'!AD68,NA())</f>
        <v>#N/A</v>
      </c>
      <c r="BS68" s="35" t="e">
        <f ca="1">IF(BS$1&lt;'1-Configuracion'!$P$874,'1-Estadisticas'!AE68,NA())</f>
        <v>#N/A</v>
      </c>
      <c r="BT68" s="35" t="e">
        <f ca="1">IF(BT$1&lt;'1-Configuracion'!$P$874,'1-Estadisticas'!AF68,NA())</f>
        <v>#N/A</v>
      </c>
      <c r="BU68" s="35" t="e">
        <f ca="1">IF(BU$1&lt;'1-Configuracion'!$P$874,'1-Estadisticas'!AG68,NA())</f>
        <v>#N/A</v>
      </c>
      <c r="BV68" s="35" t="e">
        <f ca="1">IF(BV$1&lt;'1-Configuracion'!$P$874,'1-Estadisticas'!AH68,NA())</f>
        <v>#N/A</v>
      </c>
      <c r="BW68" s="35" t="e">
        <f ca="1">IF(BW$1&lt;'1-Configuracion'!$P$874,'1-Estadisticas'!AI68,NA())</f>
        <v>#N/A</v>
      </c>
      <c r="BX68" s="35" t="e">
        <f ca="1">IF(BX$1&lt;'1-Configuracion'!$P$874,'1-Estadisticas'!AJ68,NA())</f>
        <v>#N/A</v>
      </c>
      <c r="BY68" s="35" t="e">
        <f ca="1">IF(BY$1&lt;'1-Configuracion'!$P$874,'1-Estadisticas'!AK68,NA())</f>
        <v>#N/A</v>
      </c>
      <c r="BZ68" s="35" t="e">
        <f ca="1">IF(BZ$1&lt;'1-Configuracion'!$P$874,'1-Estadisticas'!AL68,NA())</f>
        <v>#N/A</v>
      </c>
      <c r="CA68" s="48" t="e">
        <f ca="1">IF(CA$1&lt;'1-Configuracion'!$P$874,'1-Estadisticas'!AM68,NA())</f>
        <v>#N/A</v>
      </c>
    </row>
    <row r="69" spans="1:79" x14ac:dyDescent="0.25">
      <c r="A69" s="81" t="s">
        <v>82</v>
      </c>
      <c r="B69" s="7" t="e">
        <f t="shared" ref="B69:Q87" ca="1" si="142">INDIRECT(ADDRESS((COLUMN()-2)*23+ROW()-65,26,,,"1-Configuracion"))</f>
        <v>#N/A</v>
      </c>
      <c r="C69" s="6" t="e">
        <f t="shared" ca="1" si="140"/>
        <v>#N/A</v>
      </c>
      <c r="D69" s="6" t="e">
        <f t="shared" ca="1" si="140"/>
        <v>#N/A</v>
      </c>
      <c r="E69" s="6" t="e">
        <f t="shared" ca="1" si="140"/>
        <v>#N/A</v>
      </c>
      <c r="F69" s="6" t="e">
        <f t="shared" ca="1" si="140"/>
        <v>#N/A</v>
      </c>
      <c r="G69" s="6" t="e">
        <f t="shared" ca="1" si="140"/>
        <v>#N/A</v>
      </c>
      <c r="H69" s="6" t="e">
        <f t="shared" ca="1" si="140"/>
        <v>#N/A</v>
      </c>
      <c r="I69" s="6" t="e">
        <f t="shared" ca="1" si="140"/>
        <v>#N/A</v>
      </c>
      <c r="J69" s="6" t="e">
        <f t="shared" ca="1" si="140"/>
        <v>#N/A</v>
      </c>
      <c r="K69" s="6" t="e">
        <f t="shared" ca="1" si="140"/>
        <v>#N/A</v>
      </c>
      <c r="L69" s="6" t="e">
        <f t="shared" ca="1" si="140"/>
        <v>#N/A</v>
      </c>
      <c r="M69" s="6" t="e">
        <f t="shared" ca="1" si="140"/>
        <v>#N/A</v>
      </c>
      <c r="N69" s="6" t="e">
        <f t="shared" ca="1" si="140"/>
        <v>#N/A</v>
      </c>
      <c r="O69" s="6" t="e">
        <f t="shared" ca="1" si="140"/>
        <v>#N/A</v>
      </c>
      <c r="P69" s="6" t="e">
        <f t="shared" ca="1" si="140"/>
        <v>#N/A</v>
      </c>
      <c r="Q69" s="6" t="e">
        <f t="shared" ca="1" si="140"/>
        <v>#N/A</v>
      </c>
      <c r="R69" s="6" t="e">
        <f t="shared" ca="1" si="140"/>
        <v>#N/A</v>
      </c>
      <c r="S69" s="6" t="e">
        <f t="shared" ca="1" si="140"/>
        <v>#N/A</v>
      </c>
      <c r="T69" s="8" t="e">
        <f t="shared" ca="1" si="140"/>
        <v>#N/A</v>
      </c>
      <c r="U69" s="113" t="e">
        <f t="shared" ca="1" si="140"/>
        <v>#N/A</v>
      </c>
      <c r="V69" s="6" t="e">
        <f t="shared" ca="1" si="140"/>
        <v>#N/A</v>
      </c>
      <c r="W69" s="6" t="e">
        <f t="shared" ca="1" si="140"/>
        <v>#N/A</v>
      </c>
      <c r="X69" s="6" t="e">
        <f t="shared" ca="1" si="140"/>
        <v>#N/A</v>
      </c>
      <c r="Y69" s="6" t="e">
        <f t="shared" ca="1" si="140"/>
        <v>#N/A</v>
      </c>
      <c r="Z69" s="6" t="e">
        <f t="shared" ca="1" si="140"/>
        <v>#N/A</v>
      </c>
      <c r="AA69" s="6" t="e">
        <f t="shared" ca="1" si="140"/>
        <v>#N/A</v>
      </c>
      <c r="AB69" s="6" t="e">
        <f t="shared" ca="1" si="140"/>
        <v>#N/A</v>
      </c>
      <c r="AC69" s="6" t="e">
        <f t="shared" ca="1" si="140"/>
        <v>#N/A</v>
      </c>
      <c r="AD69" s="6" t="e">
        <f t="shared" ca="1" si="140"/>
        <v>#N/A</v>
      </c>
      <c r="AE69" s="6" t="e">
        <f t="shared" ca="1" si="140"/>
        <v>#N/A</v>
      </c>
      <c r="AF69" s="6" t="e">
        <f t="shared" ca="1" si="140"/>
        <v>#N/A</v>
      </c>
      <c r="AG69" s="6" t="e">
        <f t="shared" ca="1" si="140"/>
        <v>#N/A</v>
      </c>
      <c r="AH69" s="6" t="e">
        <f t="shared" ca="1" si="140"/>
        <v>#N/A</v>
      </c>
      <c r="AI69" s="6" t="e">
        <f t="shared" ca="1" si="140"/>
        <v>#N/A</v>
      </c>
      <c r="AJ69" s="6" t="e">
        <f t="shared" ca="1" si="140"/>
        <v>#N/A</v>
      </c>
      <c r="AK69" s="6" t="e">
        <f t="shared" ca="1" si="140"/>
        <v>#N/A</v>
      </c>
      <c r="AL69" s="6" t="e">
        <f t="shared" ca="1" si="140"/>
        <v>#N/A</v>
      </c>
      <c r="AM69" s="8" t="e">
        <f t="shared" ca="1" si="140"/>
        <v>#N/A</v>
      </c>
      <c r="AO69" s="81" t="str">
        <f t="shared" si="141"/>
        <v>Atlético Madrid</v>
      </c>
      <c r="AP69" s="7" t="e">
        <f ca="1">IF(AP$1&lt;'1-Configuracion'!$P$874,'1-Estadisticas'!B69,NA())</f>
        <v>#N/A</v>
      </c>
      <c r="AQ69" s="6" t="e">
        <f ca="1">IF(AQ$1&lt;'1-Configuracion'!$P$874,'1-Estadisticas'!C69,NA())</f>
        <v>#N/A</v>
      </c>
      <c r="AR69" s="6" t="e">
        <f ca="1">IF(AR$1&lt;'1-Configuracion'!$P$874,'1-Estadisticas'!D69,NA())</f>
        <v>#N/A</v>
      </c>
      <c r="AS69" s="6" t="e">
        <f ca="1">IF(AS$1&lt;'1-Configuracion'!$P$874,'1-Estadisticas'!E69,NA())</f>
        <v>#N/A</v>
      </c>
      <c r="AT69" s="6" t="e">
        <f ca="1">IF(AT$1&lt;'1-Configuracion'!$P$874,'1-Estadisticas'!F69,NA())</f>
        <v>#N/A</v>
      </c>
      <c r="AU69" s="6" t="e">
        <f ca="1">IF(AU$1&lt;'1-Configuracion'!$P$874,'1-Estadisticas'!G69,NA())</f>
        <v>#N/A</v>
      </c>
      <c r="AV69" s="6" t="e">
        <f ca="1">IF(AV$1&lt;'1-Configuracion'!$P$874,'1-Estadisticas'!H69,NA())</f>
        <v>#N/A</v>
      </c>
      <c r="AW69" s="6" t="e">
        <f ca="1">IF(AW$1&lt;'1-Configuracion'!$P$874,'1-Estadisticas'!I69,NA())</f>
        <v>#N/A</v>
      </c>
      <c r="AX69" s="6" t="e">
        <f ca="1">IF(AX$1&lt;'1-Configuracion'!$P$874,'1-Estadisticas'!J69,NA())</f>
        <v>#N/A</v>
      </c>
      <c r="AY69" s="6" t="e">
        <f ca="1">IF(AY$1&lt;'1-Configuracion'!$P$874,'1-Estadisticas'!K69,NA())</f>
        <v>#N/A</v>
      </c>
      <c r="AZ69" s="6" t="e">
        <f ca="1">IF(AZ$1&lt;'1-Configuracion'!$P$874,'1-Estadisticas'!L69,NA())</f>
        <v>#N/A</v>
      </c>
      <c r="BA69" s="6" t="e">
        <f ca="1">IF(BA$1&lt;'1-Configuracion'!$P$874,'1-Estadisticas'!M69,NA())</f>
        <v>#N/A</v>
      </c>
      <c r="BB69" s="6" t="e">
        <f ca="1">IF(BB$1&lt;'1-Configuracion'!$P$874,'1-Estadisticas'!N69,NA())</f>
        <v>#N/A</v>
      </c>
      <c r="BC69" s="6" t="e">
        <f ca="1">IF(BC$1&lt;'1-Configuracion'!$P$874,'1-Estadisticas'!O69,NA())</f>
        <v>#N/A</v>
      </c>
      <c r="BD69" s="6" t="e">
        <f ca="1">IF(BD$1&lt;'1-Configuracion'!$P$874,'1-Estadisticas'!P69,NA())</f>
        <v>#N/A</v>
      </c>
      <c r="BE69" s="6" t="e">
        <f ca="1">IF(BE$1&lt;'1-Configuracion'!$P$874,'1-Estadisticas'!Q69,NA())</f>
        <v>#N/A</v>
      </c>
      <c r="BF69" s="6" t="e">
        <f ca="1">IF(BF$1&lt;'1-Configuracion'!$P$874,'1-Estadisticas'!R69,NA())</f>
        <v>#N/A</v>
      </c>
      <c r="BG69" s="6" t="e">
        <f ca="1">IF(BG$1&lt;'1-Configuracion'!$P$874,'1-Estadisticas'!S69,NA())</f>
        <v>#N/A</v>
      </c>
      <c r="BH69" s="8" t="e">
        <f ca="1">IF(BH$1&lt;'1-Configuracion'!$P$874,'1-Estadisticas'!T69,NA())</f>
        <v>#N/A</v>
      </c>
      <c r="BI69" s="113" t="e">
        <f ca="1">IF(BI$1&lt;'1-Configuracion'!$P$874,'1-Estadisticas'!U69,NA())</f>
        <v>#N/A</v>
      </c>
      <c r="BJ69" s="6" t="e">
        <f ca="1">IF(BJ$1&lt;'1-Configuracion'!$P$874,'1-Estadisticas'!V69,NA())</f>
        <v>#N/A</v>
      </c>
      <c r="BK69" s="6" t="e">
        <f ca="1">IF(BK$1&lt;'1-Configuracion'!$P$874,'1-Estadisticas'!W69,NA())</f>
        <v>#N/A</v>
      </c>
      <c r="BL69" s="6" t="e">
        <f ca="1">IF(BL$1&lt;'1-Configuracion'!$P$874,'1-Estadisticas'!X69,NA())</f>
        <v>#N/A</v>
      </c>
      <c r="BM69" s="6" t="e">
        <f ca="1">IF(BM$1&lt;'1-Configuracion'!$P$874,'1-Estadisticas'!Y69,NA())</f>
        <v>#N/A</v>
      </c>
      <c r="BN69" s="6" t="e">
        <f ca="1">IF(BN$1&lt;'1-Configuracion'!$P$874,'1-Estadisticas'!Z69,NA())</f>
        <v>#N/A</v>
      </c>
      <c r="BO69" s="6" t="e">
        <f ca="1">IF(BO$1&lt;'1-Configuracion'!$P$874,'1-Estadisticas'!AA69,NA())</f>
        <v>#N/A</v>
      </c>
      <c r="BP69" s="6" t="e">
        <f ca="1">IF(BP$1&lt;'1-Configuracion'!$P$874,'1-Estadisticas'!AB69,NA())</f>
        <v>#N/A</v>
      </c>
      <c r="BQ69" s="6" t="e">
        <f ca="1">IF(BQ$1&lt;'1-Configuracion'!$P$874,'1-Estadisticas'!AC69,NA())</f>
        <v>#N/A</v>
      </c>
      <c r="BR69" s="6" t="e">
        <f ca="1">IF(BR$1&lt;'1-Configuracion'!$P$874,'1-Estadisticas'!AD69,NA())</f>
        <v>#N/A</v>
      </c>
      <c r="BS69" s="6" t="e">
        <f ca="1">IF(BS$1&lt;'1-Configuracion'!$P$874,'1-Estadisticas'!AE69,NA())</f>
        <v>#N/A</v>
      </c>
      <c r="BT69" s="6" t="e">
        <f ca="1">IF(BT$1&lt;'1-Configuracion'!$P$874,'1-Estadisticas'!AF69,NA())</f>
        <v>#N/A</v>
      </c>
      <c r="BU69" s="6" t="e">
        <f ca="1">IF(BU$1&lt;'1-Configuracion'!$P$874,'1-Estadisticas'!AG69,NA())</f>
        <v>#N/A</v>
      </c>
      <c r="BV69" s="6" t="e">
        <f ca="1">IF(BV$1&lt;'1-Configuracion'!$P$874,'1-Estadisticas'!AH69,NA())</f>
        <v>#N/A</v>
      </c>
      <c r="BW69" s="6" t="e">
        <f ca="1">IF(BW$1&lt;'1-Configuracion'!$P$874,'1-Estadisticas'!AI69,NA())</f>
        <v>#N/A</v>
      </c>
      <c r="BX69" s="6" t="e">
        <f ca="1">IF(BX$1&lt;'1-Configuracion'!$P$874,'1-Estadisticas'!AJ69,NA())</f>
        <v>#N/A</v>
      </c>
      <c r="BY69" s="6" t="e">
        <f ca="1">IF(BY$1&lt;'1-Configuracion'!$P$874,'1-Estadisticas'!AK69,NA())</f>
        <v>#N/A</v>
      </c>
      <c r="BZ69" s="6" t="e">
        <f ca="1">IF(BZ$1&lt;'1-Configuracion'!$P$874,'1-Estadisticas'!AL69,NA())</f>
        <v>#N/A</v>
      </c>
      <c r="CA69" s="8" t="e">
        <f ca="1">IF(CA$1&lt;'1-Configuracion'!$P$874,'1-Estadisticas'!AM69,NA())</f>
        <v>#N/A</v>
      </c>
    </row>
    <row r="70" spans="1:79" x14ac:dyDescent="0.25">
      <c r="A70" s="81" t="s">
        <v>92</v>
      </c>
      <c r="B70" s="7" t="e">
        <f t="shared" ca="1" si="142"/>
        <v>#N/A</v>
      </c>
      <c r="C70" s="6" t="e">
        <f t="shared" ca="1" si="140"/>
        <v>#N/A</v>
      </c>
      <c r="D70" s="6" t="e">
        <f t="shared" ca="1" si="140"/>
        <v>#N/A</v>
      </c>
      <c r="E70" s="6" t="e">
        <f t="shared" ca="1" si="140"/>
        <v>#N/A</v>
      </c>
      <c r="F70" s="6" t="e">
        <f t="shared" ca="1" si="140"/>
        <v>#N/A</v>
      </c>
      <c r="G70" s="6" t="e">
        <f t="shared" ca="1" si="140"/>
        <v>#N/A</v>
      </c>
      <c r="H70" s="6" t="e">
        <f t="shared" ca="1" si="140"/>
        <v>#N/A</v>
      </c>
      <c r="I70" s="6" t="e">
        <f t="shared" ca="1" si="140"/>
        <v>#N/A</v>
      </c>
      <c r="J70" s="6" t="e">
        <f t="shared" ca="1" si="140"/>
        <v>#N/A</v>
      </c>
      <c r="K70" s="6" t="e">
        <f t="shared" ca="1" si="140"/>
        <v>#N/A</v>
      </c>
      <c r="L70" s="6" t="e">
        <f t="shared" ca="1" si="140"/>
        <v>#N/A</v>
      </c>
      <c r="M70" s="6" t="e">
        <f t="shared" ca="1" si="140"/>
        <v>#N/A</v>
      </c>
      <c r="N70" s="6" t="e">
        <f t="shared" ca="1" si="140"/>
        <v>#N/A</v>
      </c>
      <c r="O70" s="6" t="e">
        <f t="shared" ca="1" si="140"/>
        <v>#N/A</v>
      </c>
      <c r="P70" s="6" t="e">
        <f t="shared" ca="1" si="140"/>
        <v>#N/A</v>
      </c>
      <c r="Q70" s="6" t="e">
        <f t="shared" ca="1" si="140"/>
        <v>#N/A</v>
      </c>
      <c r="R70" s="6" t="e">
        <f t="shared" ca="1" si="140"/>
        <v>#N/A</v>
      </c>
      <c r="S70" s="6" t="e">
        <f t="shared" ca="1" si="140"/>
        <v>#N/A</v>
      </c>
      <c r="T70" s="8" t="e">
        <f t="shared" ca="1" si="140"/>
        <v>#N/A</v>
      </c>
      <c r="U70" s="113" t="e">
        <f t="shared" ca="1" si="140"/>
        <v>#N/A</v>
      </c>
      <c r="V70" s="6" t="e">
        <f t="shared" ca="1" si="140"/>
        <v>#N/A</v>
      </c>
      <c r="W70" s="6" t="e">
        <f t="shared" ca="1" si="140"/>
        <v>#N/A</v>
      </c>
      <c r="X70" s="6" t="e">
        <f t="shared" ca="1" si="140"/>
        <v>#N/A</v>
      </c>
      <c r="Y70" s="6" t="e">
        <f t="shared" ca="1" si="140"/>
        <v>#N/A</v>
      </c>
      <c r="Z70" s="6" t="e">
        <f t="shared" ca="1" si="140"/>
        <v>#N/A</v>
      </c>
      <c r="AA70" s="6" t="e">
        <f t="shared" ca="1" si="140"/>
        <v>#N/A</v>
      </c>
      <c r="AB70" s="6" t="e">
        <f t="shared" ca="1" si="140"/>
        <v>#N/A</v>
      </c>
      <c r="AC70" s="6" t="e">
        <f t="shared" ca="1" si="140"/>
        <v>#N/A</v>
      </c>
      <c r="AD70" s="6" t="e">
        <f t="shared" ca="1" si="140"/>
        <v>#N/A</v>
      </c>
      <c r="AE70" s="6" t="e">
        <f t="shared" ca="1" si="140"/>
        <v>#N/A</v>
      </c>
      <c r="AF70" s="6" t="e">
        <f t="shared" ca="1" si="140"/>
        <v>#N/A</v>
      </c>
      <c r="AG70" s="6" t="e">
        <f t="shared" ca="1" si="140"/>
        <v>#N/A</v>
      </c>
      <c r="AH70" s="6" t="e">
        <f t="shared" ca="1" si="140"/>
        <v>#N/A</v>
      </c>
      <c r="AI70" s="6" t="e">
        <f t="shared" ca="1" si="140"/>
        <v>#N/A</v>
      </c>
      <c r="AJ70" s="6" t="e">
        <f t="shared" ca="1" si="140"/>
        <v>#N/A</v>
      </c>
      <c r="AK70" s="6" t="e">
        <f t="shared" ca="1" si="140"/>
        <v>#N/A</v>
      </c>
      <c r="AL70" s="6" t="e">
        <f t="shared" ca="1" si="140"/>
        <v>#N/A</v>
      </c>
      <c r="AM70" s="8" t="e">
        <f t="shared" ca="1" si="140"/>
        <v>#N/A</v>
      </c>
      <c r="AO70" s="81" t="str">
        <f t="shared" si="141"/>
        <v>C.A. Osasuna</v>
      </c>
      <c r="AP70" s="7" t="e">
        <f ca="1">IF(AP$1&lt;'1-Configuracion'!$P$874,'1-Estadisticas'!B70,NA())</f>
        <v>#N/A</v>
      </c>
      <c r="AQ70" s="6" t="e">
        <f ca="1">IF(AQ$1&lt;'1-Configuracion'!$P$874,'1-Estadisticas'!C70,NA())</f>
        <v>#N/A</v>
      </c>
      <c r="AR70" s="6" t="e">
        <f ca="1">IF(AR$1&lt;'1-Configuracion'!$P$874,'1-Estadisticas'!D70,NA())</f>
        <v>#N/A</v>
      </c>
      <c r="AS70" s="6" t="e">
        <f ca="1">IF(AS$1&lt;'1-Configuracion'!$P$874,'1-Estadisticas'!E70,NA())</f>
        <v>#N/A</v>
      </c>
      <c r="AT70" s="6" t="e">
        <f ca="1">IF(AT$1&lt;'1-Configuracion'!$P$874,'1-Estadisticas'!F70,NA())</f>
        <v>#N/A</v>
      </c>
      <c r="AU70" s="6" t="e">
        <f ca="1">IF(AU$1&lt;'1-Configuracion'!$P$874,'1-Estadisticas'!G70,NA())</f>
        <v>#N/A</v>
      </c>
      <c r="AV70" s="6" t="e">
        <f ca="1">IF(AV$1&lt;'1-Configuracion'!$P$874,'1-Estadisticas'!H70,NA())</f>
        <v>#N/A</v>
      </c>
      <c r="AW70" s="6" t="e">
        <f ca="1">IF(AW$1&lt;'1-Configuracion'!$P$874,'1-Estadisticas'!I70,NA())</f>
        <v>#N/A</v>
      </c>
      <c r="AX70" s="6" t="e">
        <f ca="1">IF(AX$1&lt;'1-Configuracion'!$P$874,'1-Estadisticas'!J70,NA())</f>
        <v>#N/A</v>
      </c>
      <c r="AY70" s="6" t="e">
        <f ca="1">IF(AY$1&lt;'1-Configuracion'!$P$874,'1-Estadisticas'!K70,NA())</f>
        <v>#N/A</v>
      </c>
      <c r="AZ70" s="6" t="e">
        <f ca="1">IF(AZ$1&lt;'1-Configuracion'!$P$874,'1-Estadisticas'!L70,NA())</f>
        <v>#N/A</v>
      </c>
      <c r="BA70" s="6" t="e">
        <f ca="1">IF(BA$1&lt;'1-Configuracion'!$P$874,'1-Estadisticas'!M70,NA())</f>
        <v>#N/A</v>
      </c>
      <c r="BB70" s="6" t="e">
        <f ca="1">IF(BB$1&lt;'1-Configuracion'!$P$874,'1-Estadisticas'!N70,NA())</f>
        <v>#N/A</v>
      </c>
      <c r="BC70" s="6" t="e">
        <f ca="1">IF(BC$1&lt;'1-Configuracion'!$P$874,'1-Estadisticas'!O70,NA())</f>
        <v>#N/A</v>
      </c>
      <c r="BD70" s="6" t="e">
        <f ca="1">IF(BD$1&lt;'1-Configuracion'!$P$874,'1-Estadisticas'!P70,NA())</f>
        <v>#N/A</v>
      </c>
      <c r="BE70" s="6" t="e">
        <f ca="1">IF(BE$1&lt;'1-Configuracion'!$P$874,'1-Estadisticas'!Q70,NA())</f>
        <v>#N/A</v>
      </c>
      <c r="BF70" s="6" t="e">
        <f ca="1">IF(BF$1&lt;'1-Configuracion'!$P$874,'1-Estadisticas'!R70,NA())</f>
        <v>#N/A</v>
      </c>
      <c r="BG70" s="6" t="e">
        <f ca="1">IF(BG$1&lt;'1-Configuracion'!$P$874,'1-Estadisticas'!S70,NA())</f>
        <v>#N/A</v>
      </c>
      <c r="BH70" s="8" t="e">
        <f ca="1">IF(BH$1&lt;'1-Configuracion'!$P$874,'1-Estadisticas'!T70,NA())</f>
        <v>#N/A</v>
      </c>
      <c r="BI70" s="113" t="e">
        <f ca="1">IF(BI$1&lt;'1-Configuracion'!$P$874,'1-Estadisticas'!U70,NA())</f>
        <v>#N/A</v>
      </c>
      <c r="BJ70" s="6" t="e">
        <f ca="1">IF(BJ$1&lt;'1-Configuracion'!$P$874,'1-Estadisticas'!V70,NA())</f>
        <v>#N/A</v>
      </c>
      <c r="BK70" s="6" t="e">
        <f ca="1">IF(BK$1&lt;'1-Configuracion'!$P$874,'1-Estadisticas'!W70,NA())</f>
        <v>#N/A</v>
      </c>
      <c r="BL70" s="6" t="e">
        <f ca="1">IF(BL$1&lt;'1-Configuracion'!$P$874,'1-Estadisticas'!X70,NA())</f>
        <v>#N/A</v>
      </c>
      <c r="BM70" s="6" t="e">
        <f ca="1">IF(BM$1&lt;'1-Configuracion'!$P$874,'1-Estadisticas'!Y70,NA())</f>
        <v>#N/A</v>
      </c>
      <c r="BN70" s="6" t="e">
        <f ca="1">IF(BN$1&lt;'1-Configuracion'!$P$874,'1-Estadisticas'!Z70,NA())</f>
        <v>#N/A</v>
      </c>
      <c r="BO70" s="6" t="e">
        <f ca="1">IF(BO$1&lt;'1-Configuracion'!$P$874,'1-Estadisticas'!AA70,NA())</f>
        <v>#N/A</v>
      </c>
      <c r="BP70" s="6" t="e">
        <f ca="1">IF(BP$1&lt;'1-Configuracion'!$P$874,'1-Estadisticas'!AB70,NA())</f>
        <v>#N/A</v>
      </c>
      <c r="BQ70" s="6" t="e">
        <f ca="1">IF(BQ$1&lt;'1-Configuracion'!$P$874,'1-Estadisticas'!AC70,NA())</f>
        <v>#N/A</v>
      </c>
      <c r="BR70" s="6" t="e">
        <f ca="1">IF(BR$1&lt;'1-Configuracion'!$P$874,'1-Estadisticas'!AD70,NA())</f>
        <v>#N/A</v>
      </c>
      <c r="BS70" s="6" t="e">
        <f ca="1">IF(BS$1&lt;'1-Configuracion'!$P$874,'1-Estadisticas'!AE70,NA())</f>
        <v>#N/A</v>
      </c>
      <c r="BT70" s="6" t="e">
        <f ca="1">IF(BT$1&lt;'1-Configuracion'!$P$874,'1-Estadisticas'!AF70,NA())</f>
        <v>#N/A</v>
      </c>
      <c r="BU70" s="6" t="e">
        <f ca="1">IF(BU$1&lt;'1-Configuracion'!$P$874,'1-Estadisticas'!AG70,NA())</f>
        <v>#N/A</v>
      </c>
      <c r="BV70" s="6" t="e">
        <f ca="1">IF(BV$1&lt;'1-Configuracion'!$P$874,'1-Estadisticas'!AH70,NA())</f>
        <v>#N/A</v>
      </c>
      <c r="BW70" s="6" t="e">
        <f ca="1">IF(BW$1&lt;'1-Configuracion'!$P$874,'1-Estadisticas'!AI70,NA())</f>
        <v>#N/A</v>
      </c>
      <c r="BX70" s="6" t="e">
        <f ca="1">IF(BX$1&lt;'1-Configuracion'!$P$874,'1-Estadisticas'!AJ70,NA())</f>
        <v>#N/A</v>
      </c>
      <c r="BY70" s="6" t="e">
        <f ca="1">IF(BY$1&lt;'1-Configuracion'!$P$874,'1-Estadisticas'!AK70,NA())</f>
        <v>#N/A</v>
      </c>
      <c r="BZ70" s="6" t="e">
        <f ca="1">IF(BZ$1&lt;'1-Configuracion'!$P$874,'1-Estadisticas'!AL70,NA())</f>
        <v>#N/A</v>
      </c>
      <c r="CA70" s="8" t="e">
        <f ca="1">IF(CA$1&lt;'1-Configuracion'!$P$874,'1-Estadisticas'!AM70,NA())</f>
        <v>#N/A</v>
      </c>
    </row>
    <row r="71" spans="1:79" x14ac:dyDescent="0.25">
      <c r="A71" s="81" t="s">
        <v>84</v>
      </c>
      <c r="B71" s="7" t="e">
        <f t="shared" ca="1" si="142"/>
        <v>#N/A</v>
      </c>
      <c r="C71" s="6" t="e">
        <f t="shared" ca="1" si="140"/>
        <v>#N/A</v>
      </c>
      <c r="D71" s="6" t="e">
        <f t="shared" ca="1" si="140"/>
        <v>#N/A</v>
      </c>
      <c r="E71" s="6" t="e">
        <f t="shared" ca="1" si="140"/>
        <v>#N/A</v>
      </c>
      <c r="F71" s="6" t="e">
        <f t="shared" ca="1" si="140"/>
        <v>#N/A</v>
      </c>
      <c r="G71" s="6" t="e">
        <f t="shared" ca="1" si="140"/>
        <v>#N/A</v>
      </c>
      <c r="H71" s="6" t="e">
        <f t="shared" ca="1" si="140"/>
        <v>#N/A</v>
      </c>
      <c r="I71" s="6" t="e">
        <f t="shared" ca="1" si="140"/>
        <v>#N/A</v>
      </c>
      <c r="J71" s="6" t="e">
        <f t="shared" ca="1" si="140"/>
        <v>#N/A</v>
      </c>
      <c r="K71" s="6" t="e">
        <f t="shared" ca="1" si="140"/>
        <v>#N/A</v>
      </c>
      <c r="L71" s="6" t="e">
        <f t="shared" ca="1" si="140"/>
        <v>#N/A</v>
      </c>
      <c r="M71" s="6" t="e">
        <f t="shared" ca="1" si="140"/>
        <v>#N/A</v>
      </c>
      <c r="N71" s="6" t="e">
        <f t="shared" ca="1" si="140"/>
        <v>#N/A</v>
      </c>
      <c r="O71" s="6" t="e">
        <f t="shared" ca="1" si="140"/>
        <v>#N/A</v>
      </c>
      <c r="P71" s="6" t="e">
        <f t="shared" ca="1" si="140"/>
        <v>#N/A</v>
      </c>
      <c r="Q71" s="6" t="e">
        <f t="shared" ca="1" si="140"/>
        <v>#N/A</v>
      </c>
      <c r="R71" s="6" t="e">
        <f t="shared" ca="1" si="140"/>
        <v>#N/A</v>
      </c>
      <c r="S71" s="6" t="e">
        <f t="shared" ca="1" si="140"/>
        <v>#N/A</v>
      </c>
      <c r="T71" s="8" t="e">
        <f t="shared" ca="1" si="140"/>
        <v>#N/A</v>
      </c>
      <c r="U71" s="113" t="e">
        <f t="shared" ca="1" si="140"/>
        <v>#N/A</v>
      </c>
      <c r="V71" s="6" t="e">
        <f t="shared" ca="1" si="140"/>
        <v>#N/A</v>
      </c>
      <c r="W71" s="6" t="e">
        <f t="shared" ca="1" si="140"/>
        <v>#N/A</v>
      </c>
      <c r="X71" s="6" t="e">
        <f t="shared" ca="1" si="140"/>
        <v>#N/A</v>
      </c>
      <c r="Y71" s="6" t="e">
        <f t="shared" ca="1" si="140"/>
        <v>#N/A</v>
      </c>
      <c r="Z71" s="6" t="e">
        <f t="shared" ca="1" si="140"/>
        <v>#N/A</v>
      </c>
      <c r="AA71" s="6" t="e">
        <f t="shared" ca="1" si="140"/>
        <v>#N/A</v>
      </c>
      <c r="AB71" s="6" t="e">
        <f t="shared" ca="1" si="140"/>
        <v>#N/A</v>
      </c>
      <c r="AC71" s="6" t="e">
        <f t="shared" ca="1" si="140"/>
        <v>#N/A</v>
      </c>
      <c r="AD71" s="6" t="e">
        <f t="shared" ca="1" si="140"/>
        <v>#N/A</v>
      </c>
      <c r="AE71" s="6" t="e">
        <f t="shared" ca="1" si="140"/>
        <v>#N/A</v>
      </c>
      <c r="AF71" s="6" t="e">
        <f t="shared" ca="1" si="140"/>
        <v>#N/A</v>
      </c>
      <c r="AG71" s="6" t="e">
        <f t="shared" ca="1" si="140"/>
        <v>#N/A</v>
      </c>
      <c r="AH71" s="6" t="e">
        <f t="shared" ca="1" si="140"/>
        <v>#N/A</v>
      </c>
      <c r="AI71" s="6" t="e">
        <f t="shared" ca="1" si="140"/>
        <v>#N/A</v>
      </c>
      <c r="AJ71" s="6" t="e">
        <f t="shared" ca="1" si="140"/>
        <v>#N/A</v>
      </c>
      <c r="AK71" s="6" t="e">
        <f t="shared" ca="1" si="140"/>
        <v>#N/A</v>
      </c>
      <c r="AL71" s="6" t="e">
        <f t="shared" ca="1" si="140"/>
        <v>#N/A</v>
      </c>
      <c r="AM71" s="8" t="e">
        <f t="shared" ca="1" si="140"/>
        <v>#N/A</v>
      </c>
      <c r="AO71" s="81" t="str">
        <f t="shared" si="141"/>
        <v>Celta de Vigo</v>
      </c>
      <c r="AP71" s="7" t="e">
        <f ca="1">IF(AP$1&lt;'1-Configuracion'!$P$874,'1-Estadisticas'!B71,NA())</f>
        <v>#N/A</v>
      </c>
      <c r="AQ71" s="6" t="e">
        <f ca="1">IF(AQ$1&lt;'1-Configuracion'!$P$874,'1-Estadisticas'!C71,NA())</f>
        <v>#N/A</v>
      </c>
      <c r="AR71" s="6" t="e">
        <f ca="1">IF(AR$1&lt;'1-Configuracion'!$P$874,'1-Estadisticas'!D71,NA())</f>
        <v>#N/A</v>
      </c>
      <c r="AS71" s="6" t="e">
        <f ca="1">IF(AS$1&lt;'1-Configuracion'!$P$874,'1-Estadisticas'!E71,NA())</f>
        <v>#N/A</v>
      </c>
      <c r="AT71" s="6" t="e">
        <f ca="1">IF(AT$1&lt;'1-Configuracion'!$P$874,'1-Estadisticas'!F71,NA())</f>
        <v>#N/A</v>
      </c>
      <c r="AU71" s="6" t="e">
        <f ca="1">IF(AU$1&lt;'1-Configuracion'!$P$874,'1-Estadisticas'!G71,NA())</f>
        <v>#N/A</v>
      </c>
      <c r="AV71" s="6" t="e">
        <f ca="1">IF(AV$1&lt;'1-Configuracion'!$P$874,'1-Estadisticas'!H71,NA())</f>
        <v>#N/A</v>
      </c>
      <c r="AW71" s="6" t="e">
        <f ca="1">IF(AW$1&lt;'1-Configuracion'!$P$874,'1-Estadisticas'!I71,NA())</f>
        <v>#N/A</v>
      </c>
      <c r="AX71" s="6" t="e">
        <f ca="1">IF(AX$1&lt;'1-Configuracion'!$P$874,'1-Estadisticas'!J71,NA())</f>
        <v>#N/A</v>
      </c>
      <c r="AY71" s="6" t="e">
        <f ca="1">IF(AY$1&lt;'1-Configuracion'!$P$874,'1-Estadisticas'!K71,NA())</f>
        <v>#N/A</v>
      </c>
      <c r="AZ71" s="6" t="e">
        <f ca="1">IF(AZ$1&lt;'1-Configuracion'!$P$874,'1-Estadisticas'!L71,NA())</f>
        <v>#N/A</v>
      </c>
      <c r="BA71" s="6" t="e">
        <f ca="1">IF(BA$1&lt;'1-Configuracion'!$P$874,'1-Estadisticas'!M71,NA())</f>
        <v>#N/A</v>
      </c>
      <c r="BB71" s="6" t="e">
        <f ca="1">IF(BB$1&lt;'1-Configuracion'!$P$874,'1-Estadisticas'!N71,NA())</f>
        <v>#N/A</v>
      </c>
      <c r="BC71" s="6" t="e">
        <f ca="1">IF(BC$1&lt;'1-Configuracion'!$P$874,'1-Estadisticas'!O71,NA())</f>
        <v>#N/A</v>
      </c>
      <c r="BD71" s="6" t="e">
        <f ca="1">IF(BD$1&lt;'1-Configuracion'!$P$874,'1-Estadisticas'!P71,NA())</f>
        <v>#N/A</v>
      </c>
      <c r="BE71" s="6" t="e">
        <f ca="1">IF(BE$1&lt;'1-Configuracion'!$P$874,'1-Estadisticas'!Q71,NA())</f>
        <v>#N/A</v>
      </c>
      <c r="BF71" s="6" t="e">
        <f ca="1">IF(BF$1&lt;'1-Configuracion'!$P$874,'1-Estadisticas'!R71,NA())</f>
        <v>#N/A</v>
      </c>
      <c r="BG71" s="6" t="e">
        <f ca="1">IF(BG$1&lt;'1-Configuracion'!$P$874,'1-Estadisticas'!S71,NA())</f>
        <v>#N/A</v>
      </c>
      <c r="BH71" s="8" t="e">
        <f ca="1">IF(BH$1&lt;'1-Configuracion'!$P$874,'1-Estadisticas'!T71,NA())</f>
        <v>#N/A</v>
      </c>
      <c r="BI71" s="113" t="e">
        <f ca="1">IF(BI$1&lt;'1-Configuracion'!$P$874,'1-Estadisticas'!U71,NA())</f>
        <v>#N/A</v>
      </c>
      <c r="BJ71" s="6" t="e">
        <f ca="1">IF(BJ$1&lt;'1-Configuracion'!$P$874,'1-Estadisticas'!V71,NA())</f>
        <v>#N/A</v>
      </c>
      <c r="BK71" s="6" t="e">
        <f ca="1">IF(BK$1&lt;'1-Configuracion'!$P$874,'1-Estadisticas'!W71,NA())</f>
        <v>#N/A</v>
      </c>
      <c r="BL71" s="6" t="e">
        <f ca="1">IF(BL$1&lt;'1-Configuracion'!$P$874,'1-Estadisticas'!X71,NA())</f>
        <v>#N/A</v>
      </c>
      <c r="BM71" s="6" t="e">
        <f ca="1">IF(BM$1&lt;'1-Configuracion'!$P$874,'1-Estadisticas'!Y71,NA())</f>
        <v>#N/A</v>
      </c>
      <c r="BN71" s="6" t="e">
        <f ca="1">IF(BN$1&lt;'1-Configuracion'!$P$874,'1-Estadisticas'!Z71,NA())</f>
        <v>#N/A</v>
      </c>
      <c r="BO71" s="6" t="e">
        <f ca="1">IF(BO$1&lt;'1-Configuracion'!$P$874,'1-Estadisticas'!AA71,NA())</f>
        <v>#N/A</v>
      </c>
      <c r="BP71" s="6" t="e">
        <f ca="1">IF(BP$1&lt;'1-Configuracion'!$P$874,'1-Estadisticas'!AB71,NA())</f>
        <v>#N/A</v>
      </c>
      <c r="BQ71" s="6" t="e">
        <f ca="1">IF(BQ$1&lt;'1-Configuracion'!$P$874,'1-Estadisticas'!AC71,NA())</f>
        <v>#N/A</v>
      </c>
      <c r="BR71" s="6" t="e">
        <f ca="1">IF(BR$1&lt;'1-Configuracion'!$P$874,'1-Estadisticas'!AD71,NA())</f>
        <v>#N/A</v>
      </c>
      <c r="BS71" s="6" t="e">
        <f ca="1">IF(BS$1&lt;'1-Configuracion'!$P$874,'1-Estadisticas'!AE71,NA())</f>
        <v>#N/A</v>
      </c>
      <c r="BT71" s="6" t="e">
        <f ca="1">IF(BT$1&lt;'1-Configuracion'!$P$874,'1-Estadisticas'!AF71,NA())</f>
        <v>#N/A</v>
      </c>
      <c r="BU71" s="6" t="e">
        <f ca="1">IF(BU$1&lt;'1-Configuracion'!$P$874,'1-Estadisticas'!AG71,NA())</f>
        <v>#N/A</v>
      </c>
      <c r="BV71" s="6" t="e">
        <f ca="1">IF(BV$1&lt;'1-Configuracion'!$P$874,'1-Estadisticas'!AH71,NA())</f>
        <v>#N/A</v>
      </c>
      <c r="BW71" s="6" t="e">
        <f ca="1">IF(BW$1&lt;'1-Configuracion'!$P$874,'1-Estadisticas'!AI71,NA())</f>
        <v>#N/A</v>
      </c>
      <c r="BX71" s="6" t="e">
        <f ca="1">IF(BX$1&lt;'1-Configuracion'!$P$874,'1-Estadisticas'!AJ71,NA())</f>
        <v>#N/A</v>
      </c>
      <c r="BY71" s="6" t="e">
        <f ca="1">IF(BY$1&lt;'1-Configuracion'!$P$874,'1-Estadisticas'!AK71,NA())</f>
        <v>#N/A</v>
      </c>
      <c r="BZ71" s="6" t="e">
        <f ca="1">IF(BZ$1&lt;'1-Configuracion'!$P$874,'1-Estadisticas'!AL71,NA())</f>
        <v>#N/A</v>
      </c>
      <c r="CA71" s="8" t="e">
        <f ca="1">IF(CA$1&lt;'1-Configuracion'!$P$874,'1-Estadisticas'!AM71,NA())</f>
        <v>#N/A</v>
      </c>
    </row>
    <row r="72" spans="1:79" x14ac:dyDescent="0.25">
      <c r="A72" s="81" t="s">
        <v>85</v>
      </c>
      <c r="B72" s="7" t="e">
        <f t="shared" ca="1" si="142"/>
        <v>#N/A</v>
      </c>
      <c r="C72" s="6" t="e">
        <f t="shared" ca="1" si="140"/>
        <v>#N/A</v>
      </c>
      <c r="D72" s="6" t="e">
        <f t="shared" ca="1" si="140"/>
        <v>#N/A</v>
      </c>
      <c r="E72" s="6" t="e">
        <f t="shared" ca="1" si="140"/>
        <v>#N/A</v>
      </c>
      <c r="F72" s="6" t="e">
        <f t="shared" ca="1" si="140"/>
        <v>#N/A</v>
      </c>
      <c r="G72" s="6" t="e">
        <f t="shared" ca="1" si="140"/>
        <v>#N/A</v>
      </c>
      <c r="H72" s="6" t="e">
        <f t="shared" ca="1" si="140"/>
        <v>#N/A</v>
      </c>
      <c r="I72" s="6" t="e">
        <f t="shared" ca="1" si="140"/>
        <v>#N/A</v>
      </c>
      <c r="J72" s="6" t="e">
        <f t="shared" ca="1" si="140"/>
        <v>#N/A</v>
      </c>
      <c r="K72" s="6" t="e">
        <f t="shared" ca="1" si="140"/>
        <v>#N/A</v>
      </c>
      <c r="L72" s="6" t="e">
        <f t="shared" ca="1" si="140"/>
        <v>#N/A</v>
      </c>
      <c r="M72" s="6" t="e">
        <f t="shared" ca="1" si="140"/>
        <v>#N/A</v>
      </c>
      <c r="N72" s="6" t="e">
        <f t="shared" ca="1" si="140"/>
        <v>#N/A</v>
      </c>
      <c r="O72" s="6" t="e">
        <f t="shared" ca="1" si="140"/>
        <v>#N/A</v>
      </c>
      <c r="P72" s="6" t="e">
        <f t="shared" ca="1" si="140"/>
        <v>#N/A</v>
      </c>
      <c r="Q72" s="6" t="e">
        <f t="shared" ca="1" si="140"/>
        <v>#N/A</v>
      </c>
      <c r="R72" s="6" t="e">
        <f t="shared" ca="1" si="140"/>
        <v>#N/A</v>
      </c>
      <c r="S72" s="6" t="e">
        <f t="shared" ca="1" si="140"/>
        <v>#N/A</v>
      </c>
      <c r="T72" s="8" t="e">
        <f t="shared" ca="1" si="140"/>
        <v>#N/A</v>
      </c>
      <c r="U72" s="113" t="e">
        <f t="shared" ca="1" si="140"/>
        <v>#N/A</v>
      </c>
      <c r="V72" s="6" t="e">
        <f t="shared" ca="1" si="140"/>
        <v>#N/A</v>
      </c>
      <c r="W72" s="6" t="e">
        <f t="shared" ca="1" si="140"/>
        <v>#N/A</v>
      </c>
      <c r="X72" s="6" t="e">
        <f t="shared" ca="1" si="140"/>
        <v>#N/A</v>
      </c>
      <c r="Y72" s="6" t="e">
        <f t="shared" ca="1" si="140"/>
        <v>#N/A</v>
      </c>
      <c r="Z72" s="6" t="e">
        <f t="shared" ca="1" si="140"/>
        <v>#N/A</v>
      </c>
      <c r="AA72" s="6" t="e">
        <f t="shared" ca="1" si="140"/>
        <v>#N/A</v>
      </c>
      <c r="AB72" s="6" t="e">
        <f t="shared" ca="1" si="140"/>
        <v>#N/A</v>
      </c>
      <c r="AC72" s="6" t="e">
        <f t="shared" ca="1" si="140"/>
        <v>#N/A</v>
      </c>
      <c r="AD72" s="6" t="e">
        <f t="shared" ca="1" si="140"/>
        <v>#N/A</v>
      </c>
      <c r="AE72" s="6" t="e">
        <f t="shared" ca="1" si="140"/>
        <v>#N/A</v>
      </c>
      <c r="AF72" s="6" t="e">
        <f t="shared" ca="1" si="140"/>
        <v>#N/A</v>
      </c>
      <c r="AG72" s="6" t="e">
        <f t="shared" ca="1" si="140"/>
        <v>#N/A</v>
      </c>
      <c r="AH72" s="6" t="e">
        <f t="shared" ca="1" si="140"/>
        <v>#N/A</v>
      </c>
      <c r="AI72" s="6" t="e">
        <f t="shared" ca="1" si="140"/>
        <v>#N/A</v>
      </c>
      <c r="AJ72" s="6" t="e">
        <f t="shared" ca="1" si="140"/>
        <v>#N/A</v>
      </c>
      <c r="AK72" s="6" t="e">
        <f t="shared" ca="1" si="140"/>
        <v>#N/A</v>
      </c>
      <c r="AL72" s="6" t="e">
        <f t="shared" ca="1" si="140"/>
        <v>#N/A</v>
      </c>
      <c r="AM72" s="8" t="e">
        <f t="shared" ca="1" si="140"/>
        <v>#N/A</v>
      </c>
      <c r="AO72" s="81" t="str">
        <f t="shared" si="141"/>
        <v>Deportivo de la Coruña</v>
      </c>
      <c r="AP72" s="7" t="e">
        <f ca="1">IF(AP$1&lt;'1-Configuracion'!$P$874,'1-Estadisticas'!B72,NA())</f>
        <v>#N/A</v>
      </c>
      <c r="AQ72" s="6" t="e">
        <f ca="1">IF(AQ$1&lt;'1-Configuracion'!$P$874,'1-Estadisticas'!C72,NA())</f>
        <v>#N/A</v>
      </c>
      <c r="AR72" s="6" t="e">
        <f ca="1">IF(AR$1&lt;'1-Configuracion'!$P$874,'1-Estadisticas'!D72,NA())</f>
        <v>#N/A</v>
      </c>
      <c r="AS72" s="6" t="e">
        <f ca="1">IF(AS$1&lt;'1-Configuracion'!$P$874,'1-Estadisticas'!E72,NA())</f>
        <v>#N/A</v>
      </c>
      <c r="AT72" s="6" t="e">
        <f ca="1">IF(AT$1&lt;'1-Configuracion'!$P$874,'1-Estadisticas'!F72,NA())</f>
        <v>#N/A</v>
      </c>
      <c r="AU72" s="6" t="e">
        <f ca="1">IF(AU$1&lt;'1-Configuracion'!$P$874,'1-Estadisticas'!G72,NA())</f>
        <v>#N/A</v>
      </c>
      <c r="AV72" s="6" t="e">
        <f ca="1">IF(AV$1&lt;'1-Configuracion'!$P$874,'1-Estadisticas'!H72,NA())</f>
        <v>#N/A</v>
      </c>
      <c r="AW72" s="6" t="e">
        <f ca="1">IF(AW$1&lt;'1-Configuracion'!$P$874,'1-Estadisticas'!I72,NA())</f>
        <v>#N/A</v>
      </c>
      <c r="AX72" s="6" t="e">
        <f ca="1">IF(AX$1&lt;'1-Configuracion'!$P$874,'1-Estadisticas'!J72,NA())</f>
        <v>#N/A</v>
      </c>
      <c r="AY72" s="6" t="e">
        <f ca="1">IF(AY$1&lt;'1-Configuracion'!$P$874,'1-Estadisticas'!K72,NA())</f>
        <v>#N/A</v>
      </c>
      <c r="AZ72" s="6" t="e">
        <f ca="1">IF(AZ$1&lt;'1-Configuracion'!$P$874,'1-Estadisticas'!L72,NA())</f>
        <v>#N/A</v>
      </c>
      <c r="BA72" s="6" t="e">
        <f ca="1">IF(BA$1&lt;'1-Configuracion'!$P$874,'1-Estadisticas'!M72,NA())</f>
        <v>#N/A</v>
      </c>
      <c r="BB72" s="6" t="e">
        <f ca="1">IF(BB$1&lt;'1-Configuracion'!$P$874,'1-Estadisticas'!N72,NA())</f>
        <v>#N/A</v>
      </c>
      <c r="BC72" s="6" t="e">
        <f ca="1">IF(BC$1&lt;'1-Configuracion'!$P$874,'1-Estadisticas'!O72,NA())</f>
        <v>#N/A</v>
      </c>
      <c r="BD72" s="6" t="e">
        <f ca="1">IF(BD$1&lt;'1-Configuracion'!$P$874,'1-Estadisticas'!P72,NA())</f>
        <v>#N/A</v>
      </c>
      <c r="BE72" s="6" t="e">
        <f ca="1">IF(BE$1&lt;'1-Configuracion'!$P$874,'1-Estadisticas'!Q72,NA())</f>
        <v>#N/A</v>
      </c>
      <c r="BF72" s="6" t="e">
        <f ca="1">IF(BF$1&lt;'1-Configuracion'!$P$874,'1-Estadisticas'!R72,NA())</f>
        <v>#N/A</v>
      </c>
      <c r="BG72" s="6" t="e">
        <f ca="1">IF(BG$1&lt;'1-Configuracion'!$P$874,'1-Estadisticas'!S72,NA())</f>
        <v>#N/A</v>
      </c>
      <c r="BH72" s="8" t="e">
        <f ca="1">IF(BH$1&lt;'1-Configuracion'!$P$874,'1-Estadisticas'!T72,NA())</f>
        <v>#N/A</v>
      </c>
      <c r="BI72" s="113" t="e">
        <f ca="1">IF(BI$1&lt;'1-Configuracion'!$P$874,'1-Estadisticas'!U72,NA())</f>
        <v>#N/A</v>
      </c>
      <c r="BJ72" s="6" t="e">
        <f ca="1">IF(BJ$1&lt;'1-Configuracion'!$P$874,'1-Estadisticas'!V72,NA())</f>
        <v>#N/A</v>
      </c>
      <c r="BK72" s="6" t="e">
        <f ca="1">IF(BK$1&lt;'1-Configuracion'!$P$874,'1-Estadisticas'!W72,NA())</f>
        <v>#N/A</v>
      </c>
      <c r="BL72" s="6" t="e">
        <f ca="1">IF(BL$1&lt;'1-Configuracion'!$P$874,'1-Estadisticas'!X72,NA())</f>
        <v>#N/A</v>
      </c>
      <c r="BM72" s="6" t="e">
        <f ca="1">IF(BM$1&lt;'1-Configuracion'!$P$874,'1-Estadisticas'!Y72,NA())</f>
        <v>#N/A</v>
      </c>
      <c r="BN72" s="6" t="e">
        <f ca="1">IF(BN$1&lt;'1-Configuracion'!$P$874,'1-Estadisticas'!Z72,NA())</f>
        <v>#N/A</v>
      </c>
      <c r="BO72" s="6" t="e">
        <f ca="1">IF(BO$1&lt;'1-Configuracion'!$P$874,'1-Estadisticas'!AA72,NA())</f>
        <v>#N/A</v>
      </c>
      <c r="BP72" s="6" t="e">
        <f ca="1">IF(BP$1&lt;'1-Configuracion'!$P$874,'1-Estadisticas'!AB72,NA())</f>
        <v>#N/A</v>
      </c>
      <c r="BQ72" s="6" t="e">
        <f ca="1">IF(BQ$1&lt;'1-Configuracion'!$P$874,'1-Estadisticas'!AC72,NA())</f>
        <v>#N/A</v>
      </c>
      <c r="BR72" s="6" t="e">
        <f ca="1">IF(BR$1&lt;'1-Configuracion'!$P$874,'1-Estadisticas'!AD72,NA())</f>
        <v>#N/A</v>
      </c>
      <c r="BS72" s="6" t="e">
        <f ca="1">IF(BS$1&lt;'1-Configuracion'!$P$874,'1-Estadisticas'!AE72,NA())</f>
        <v>#N/A</v>
      </c>
      <c r="BT72" s="6" t="e">
        <f ca="1">IF(BT$1&lt;'1-Configuracion'!$P$874,'1-Estadisticas'!AF72,NA())</f>
        <v>#N/A</v>
      </c>
      <c r="BU72" s="6" t="e">
        <f ca="1">IF(BU$1&lt;'1-Configuracion'!$P$874,'1-Estadisticas'!AG72,NA())</f>
        <v>#N/A</v>
      </c>
      <c r="BV72" s="6" t="e">
        <f ca="1">IF(BV$1&lt;'1-Configuracion'!$P$874,'1-Estadisticas'!AH72,NA())</f>
        <v>#N/A</v>
      </c>
      <c r="BW72" s="6" t="e">
        <f ca="1">IF(BW$1&lt;'1-Configuracion'!$P$874,'1-Estadisticas'!AI72,NA())</f>
        <v>#N/A</v>
      </c>
      <c r="BX72" s="6" t="e">
        <f ca="1">IF(BX$1&lt;'1-Configuracion'!$P$874,'1-Estadisticas'!AJ72,NA())</f>
        <v>#N/A</v>
      </c>
      <c r="BY72" s="6" t="e">
        <f ca="1">IF(BY$1&lt;'1-Configuracion'!$P$874,'1-Estadisticas'!AK72,NA())</f>
        <v>#N/A</v>
      </c>
      <c r="BZ72" s="6" t="e">
        <f ca="1">IF(BZ$1&lt;'1-Configuracion'!$P$874,'1-Estadisticas'!AL72,NA())</f>
        <v>#N/A</v>
      </c>
      <c r="CA72" s="8" t="e">
        <f ca="1">IF(CA$1&lt;'1-Configuracion'!$P$874,'1-Estadisticas'!AM72,NA())</f>
        <v>#N/A</v>
      </c>
    </row>
    <row r="73" spans="1:79" x14ac:dyDescent="0.25">
      <c r="A73" s="81" t="s">
        <v>28</v>
      </c>
      <c r="B73" s="7" t="e">
        <f t="shared" ca="1" si="142"/>
        <v>#N/A</v>
      </c>
      <c r="C73" s="6" t="e">
        <f t="shared" ca="1" si="140"/>
        <v>#N/A</v>
      </c>
      <c r="D73" s="6" t="e">
        <f t="shared" ca="1" si="140"/>
        <v>#N/A</v>
      </c>
      <c r="E73" s="6" t="e">
        <f t="shared" ca="1" si="140"/>
        <v>#N/A</v>
      </c>
      <c r="F73" s="6" t="e">
        <f t="shared" ca="1" si="140"/>
        <v>#N/A</v>
      </c>
      <c r="G73" s="6" t="e">
        <f t="shared" ca="1" si="140"/>
        <v>#N/A</v>
      </c>
      <c r="H73" s="6" t="e">
        <f t="shared" ca="1" si="140"/>
        <v>#N/A</v>
      </c>
      <c r="I73" s="6" t="e">
        <f t="shared" ca="1" si="140"/>
        <v>#N/A</v>
      </c>
      <c r="J73" s="6" t="e">
        <f t="shared" ca="1" si="140"/>
        <v>#N/A</v>
      </c>
      <c r="K73" s="6" t="e">
        <f t="shared" ca="1" si="140"/>
        <v>#N/A</v>
      </c>
      <c r="L73" s="6" t="e">
        <f t="shared" ca="1" si="140"/>
        <v>#N/A</v>
      </c>
      <c r="M73" s="6" t="e">
        <f t="shared" ca="1" si="140"/>
        <v>#N/A</v>
      </c>
      <c r="N73" s="6" t="e">
        <f t="shared" ca="1" si="140"/>
        <v>#N/A</v>
      </c>
      <c r="O73" s="6" t="e">
        <f t="shared" ca="1" si="140"/>
        <v>#N/A</v>
      </c>
      <c r="P73" s="6" t="e">
        <f t="shared" ca="1" si="140"/>
        <v>#N/A</v>
      </c>
      <c r="Q73" s="6" t="e">
        <f t="shared" ca="1" si="140"/>
        <v>#N/A</v>
      </c>
      <c r="R73" s="6" t="e">
        <f t="shared" ca="1" si="140"/>
        <v>#N/A</v>
      </c>
      <c r="S73" s="6" t="e">
        <f t="shared" ca="1" si="140"/>
        <v>#N/A</v>
      </c>
      <c r="T73" s="8" t="e">
        <f t="shared" ca="1" si="140"/>
        <v>#N/A</v>
      </c>
      <c r="U73" s="113" t="e">
        <f t="shared" ca="1" si="140"/>
        <v>#N/A</v>
      </c>
      <c r="V73" s="6" t="e">
        <f t="shared" ca="1" si="140"/>
        <v>#N/A</v>
      </c>
      <c r="W73" s="6" t="e">
        <f t="shared" ca="1" si="140"/>
        <v>#N/A</v>
      </c>
      <c r="X73" s="6" t="e">
        <f t="shared" ca="1" si="140"/>
        <v>#N/A</v>
      </c>
      <c r="Y73" s="6" t="e">
        <f t="shared" ca="1" si="140"/>
        <v>#N/A</v>
      </c>
      <c r="Z73" s="6" t="e">
        <f t="shared" ca="1" si="140"/>
        <v>#N/A</v>
      </c>
      <c r="AA73" s="6" t="e">
        <f t="shared" ca="1" si="140"/>
        <v>#N/A</v>
      </c>
      <c r="AB73" s="6" t="e">
        <f t="shared" ca="1" si="140"/>
        <v>#N/A</v>
      </c>
      <c r="AC73" s="6" t="e">
        <f t="shared" ca="1" si="140"/>
        <v>#N/A</v>
      </c>
      <c r="AD73" s="6" t="e">
        <f t="shared" ca="1" si="140"/>
        <v>#N/A</v>
      </c>
      <c r="AE73" s="6" t="e">
        <f t="shared" ca="1" si="140"/>
        <v>#N/A</v>
      </c>
      <c r="AF73" s="6" t="e">
        <f t="shared" ca="1" si="140"/>
        <v>#N/A</v>
      </c>
      <c r="AG73" s="6" t="e">
        <f t="shared" ca="1" si="140"/>
        <v>#N/A</v>
      </c>
      <c r="AH73" s="6" t="e">
        <f t="shared" ca="1" si="140"/>
        <v>#N/A</v>
      </c>
      <c r="AI73" s="6" t="e">
        <f t="shared" ca="1" si="140"/>
        <v>#N/A</v>
      </c>
      <c r="AJ73" s="6" t="e">
        <f t="shared" ca="1" si="140"/>
        <v>#N/A</v>
      </c>
      <c r="AK73" s="6" t="e">
        <f t="shared" ca="1" si="140"/>
        <v>#N/A</v>
      </c>
      <c r="AL73" s="6" t="e">
        <f t="shared" ca="1" si="140"/>
        <v>#N/A</v>
      </c>
      <c r="AM73" s="8" t="e">
        <f t="shared" ca="1" si="140"/>
        <v>#N/A</v>
      </c>
      <c r="AO73" s="81" t="str">
        <f t="shared" si="141"/>
        <v>F.C. Barcelona</v>
      </c>
      <c r="AP73" s="7" t="e">
        <f ca="1">IF(AP$1&lt;'1-Configuracion'!$P$874,'1-Estadisticas'!B73,NA())</f>
        <v>#N/A</v>
      </c>
      <c r="AQ73" s="6" t="e">
        <f ca="1">IF(AQ$1&lt;'1-Configuracion'!$P$874,'1-Estadisticas'!C73,NA())</f>
        <v>#N/A</v>
      </c>
      <c r="AR73" s="6" t="e">
        <f ca="1">IF(AR$1&lt;'1-Configuracion'!$P$874,'1-Estadisticas'!D73,NA())</f>
        <v>#N/A</v>
      </c>
      <c r="AS73" s="6" t="e">
        <f ca="1">IF(AS$1&lt;'1-Configuracion'!$P$874,'1-Estadisticas'!E73,NA())</f>
        <v>#N/A</v>
      </c>
      <c r="AT73" s="6" t="e">
        <f ca="1">IF(AT$1&lt;'1-Configuracion'!$P$874,'1-Estadisticas'!F73,NA())</f>
        <v>#N/A</v>
      </c>
      <c r="AU73" s="6" t="e">
        <f ca="1">IF(AU$1&lt;'1-Configuracion'!$P$874,'1-Estadisticas'!G73,NA())</f>
        <v>#N/A</v>
      </c>
      <c r="AV73" s="6" t="e">
        <f ca="1">IF(AV$1&lt;'1-Configuracion'!$P$874,'1-Estadisticas'!H73,NA())</f>
        <v>#N/A</v>
      </c>
      <c r="AW73" s="6" t="e">
        <f ca="1">IF(AW$1&lt;'1-Configuracion'!$P$874,'1-Estadisticas'!I73,NA())</f>
        <v>#N/A</v>
      </c>
      <c r="AX73" s="6" t="e">
        <f ca="1">IF(AX$1&lt;'1-Configuracion'!$P$874,'1-Estadisticas'!J73,NA())</f>
        <v>#N/A</v>
      </c>
      <c r="AY73" s="6" t="e">
        <f ca="1">IF(AY$1&lt;'1-Configuracion'!$P$874,'1-Estadisticas'!K73,NA())</f>
        <v>#N/A</v>
      </c>
      <c r="AZ73" s="6" t="e">
        <f ca="1">IF(AZ$1&lt;'1-Configuracion'!$P$874,'1-Estadisticas'!L73,NA())</f>
        <v>#N/A</v>
      </c>
      <c r="BA73" s="6" t="e">
        <f ca="1">IF(BA$1&lt;'1-Configuracion'!$P$874,'1-Estadisticas'!M73,NA())</f>
        <v>#N/A</v>
      </c>
      <c r="BB73" s="6" t="e">
        <f ca="1">IF(BB$1&lt;'1-Configuracion'!$P$874,'1-Estadisticas'!N73,NA())</f>
        <v>#N/A</v>
      </c>
      <c r="BC73" s="6" t="e">
        <f ca="1">IF(BC$1&lt;'1-Configuracion'!$P$874,'1-Estadisticas'!O73,NA())</f>
        <v>#N/A</v>
      </c>
      <c r="BD73" s="6" t="e">
        <f ca="1">IF(BD$1&lt;'1-Configuracion'!$P$874,'1-Estadisticas'!P73,NA())</f>
        <v>#N/A</v>
      </c>
      <c r="BE73" s="6" t="e">
        <f ca="1">IF(BE$1&lt;'1-Configuracion'!$P$874,'1-Estadisticas'!Q73,NA())</f>
        <v>#N/A</v>
      </c>
      <c r="BF73" s="6" t="e">
        <f ca="1">IF(BF$1&lt;'1-Configuracion'!$P$874,'1-Estadisticas'!R73,NA())</f>
        <v>#N/A</v>
      </c>
      <c r="BG73" s="6" t="e">
        <f ca="1">IF(BG$1&lt;'1-Configuracion'!$P$874,'1-Estadisticas'!S73,NA())</f>
        <v>#N/A</v>
      </c>
      <c r="BH73" s="8" t="e">
        <f ca="1">IF(BH$1&lt;'1-Configuracion'!$P$874,'1-Estadisticas'!T73,NA())</f>
        <v>#N/A</v>
      </c>
      <c r="BI73" s="113" t="e">
        <f ca="1">IF(BI$1&lt;'1-Configuracion'!$P$874,'1-Estadisticas'!U73,NA())</f>
        <v>#N/A</v>
      </c>
      <c r="BJ73" s="6" t="e">
        <f ca="1">IF(BJ$1&lt;'1-Configuracion'!$P$874,'1-Estadisticas'!V73,NA())</f>
        <v>#N/A</v>
      </c>
      <c r="BK73" s="6" t="e">
        <f ca="1">IF(BK$1&lt;'1-Configuracion'!$P$874,'1-Estadisticas'!W73,NA())</f>
        <v>#N/A</v>
      </c>
      <c r="BL73" s="6" t="e">
        <f ca="1">IF(BL$1&lt;'1-Configuracion'!$P$874,'1-Estadisticas'!X73,NA())</f>
        <v>#N/A</v>
      </c>
      <c r="BM73" s="6" t="e">
        <f ca="1">IF(BM$1&lt;'1-Configuracion'!$P$874,'1-Estadisticas'!Y73,NA())</f>
        <v>#N/A</v>
      </c>
      <c r="BN73" s="6" t="e">
        <f ca="1">IF(BN$1&lt;'1-Configuracion'!$P$874,'1-Estadisticas'!Z73,NA())</f>
        <v>#N/A</v>
      </c>
      <c r="BO73" s="6" t="e">
        <f ca="1">IF(BO$1&lt;'1-Configuracion'!$P$874,'1-Estadisticas'!AA73,NA())</f>
        <v>#N/A</v>
      </c>
      <c r="BP73" s="6" t="e">
        <f ca="1">IF(BP$1&lt;'1-Configuracion'!$P$874,'1-Estadisticas'!AB73,NA())</f>
        <v>#N/A</v>
      </c>
      <c r="BQ73" s="6" t="e">
        <f ca="1">IF(BQ$1&lt;'1-Configuracion'!$P$874,'1-Estadisticas'!AC73,NA())</f>
        <v>#N/A</v>
      </c>
      <c r="BR73" s="6" t="e">
        <f ca="1">IF(BR$1&lt;'1-Configuracion'!$P$874,'1-Estadisticas'!AD73,NA())</f>
        <v>#N/A</v>
      </c>
      <c r="BS73" s="6" t="e">
        <f ca="1">IF(BS$1&lt;'1-Configuracion'!$P$874,'1-Estadisticas'!AE73,NA())</f>
        <v>#N/A</v>
      </c>
      <c r="BT73" s="6" t="e">
        <f ca="1">IF(BT$1&lt;'1-Configuracion'!$P$874,'1-Estadisticas'!AF73,NA())</f>
        <v>#N/A</v>
      </c>
      <c r="BU73" s="6" t="e">
        <f ca="1">IF(BU$1&lt;'1-Configuracion'!$P$874,'1-Estadisticas'!AG73,NA())</f>
        <v>#N/A</v>
      </c>
      <c r="BV73" s="6" t="e">
        <f ca="1">IF(BV$1&lt;'1-Configuracion'!$P$874,'1-Estadisticas'!AH73,NA())</f>
        <v>#N/A</v>
      </c>
      <c r="BW73" s="6" t="e">
        <f ca="1">IF(BW$1&lt;'1-Configuracion'!$P$874,'1-Estadisticas'!AI73,NA())</f>
        <v>#N/A</v>
      </c>
      <c r="BX73" s="6" t="e">
        <f ca="1">IF(BX$1&lt;'1-Configuracion'!$P$874,'1-Estadisticas'!AJ73,NA())</f>
        <v>#N/A</v>
      </c>
      <c r="BY73" s="6" t="e">
        <f ca="1">IF(BY$1&lt;'1-Configuracion'!$P$874,'1-Estadisticas'!AK73,NA())</f>
        <v>#N/A</v>
      </c>
      <c r="BZ73" s="6" t="e">
        <f ca="1">IF(BZ$1&lt;'1-Configuracion'!$P$874,'1-Estadisticas'!AL73,NA())</f>
        <v>#N/A</v>
      </c>
      <c r="CA73" s="8" t="e">
        <f ca="1">IF(CA$1&lt;'1-Configuracion'!$P$874,'1-Estadisticas'!AM73,NA())</f>
        <v>#N/A</v>
      </c>
    </row>
    <row r="74" spans="1:79" x14ac:dyDescent="0.25">
      <c r="A74" s="81" t="s">
        <v>54</v>
      </c>
      <c r="B74" s="7" t="e">
        <f t="shared" ca="1" si="142"/>
        <v>#N/A</v>
      </c>
      <c r="C74" s="6" t="e">
        <f t="shared" ca="1" si="140"/>
        <v>#N/A</v>
      </c>
      <c r="D74" s="6" t="e">
        <f t="shared" ca="1" si="140"/>
        <v>#N/A</v>
      </c>
      <c r="E74" s="6" t="e">
        <f t="shared" ca="1" si="140"/>
        <v>#N/A</v>
      </c>
      <c r="F74" s="6" t="e">
        <f t="shared" ca="1" si="140"/>
        <v>#N/A</v>
      </c>
      <c r="G74" s="6" t="e">
        <f t="shared" ca="1" si="140"/>
        <v>#N/A</v>
      </c>
      <c r="H74" s="6" t="e">
        <f t="shared" ca="1" si="140"/>
        <v>#N/A</v>
      </c>
      <c r="I74" s="6" t="e">
        <f t="shared" ca="1" si="140"/>
        <v>#N/A</v>
      </c>
      <c r="J74" s="6" t="e">
        <f t="shared" ca="1" si="140"/>
        <v>#N/A</v>
      </c>
      <c r="K74" s="6" t="e">
        <f t="shared" ca="1" si="140"/>
        <v>#N/A</v>
      </c>
      <c r="L74" s="6" t="e">
        <f t="shared" ca="1" si="140"/>
        <v>#N/A</v>
      </c>
      <c r="M74" s="6" t="e">
        <f t="shared" ca="1" si="140"/>
        <v>#N/A</v>
      </c>
      <c r="N74" s="6" t="e">
        <f t="shared" ca="1" si="140"/>
        <v>#N/A</v>
      </c>
      <c r="O74" s="6" t="e">
        <f t="shared" ca="1" si="140"/>
        <v>#N/A</v>
      </c>
      <c r="P74" s="6" t="e">
        <f t="shared" ca="1" si="140"/>
        <v>#N/A</v>
      </c>
      <c r="Q74" s="6" t="e">
        <f t="shared" ca="1" si="140"/>
        <v>#N/A</v>
      </c>
      <c r="R74" s="6" t="e">
        <f t="shared" ca="1" si="140"/>
        <v>#N/A</v>
      </c>
      <c r="S74" s="6" t="e">
        <f t="shared" ca="1" si="140"/>
        <v>#N/A</v>
      </c>
      <c r="T74" s="8" t="e">
        <f t="shared" ca="1" si="140"/>
        <v>#N/A</v>
      </c>
      <c r="U74" s="113" t="e">
        <f t="shared" ca="1" si="140"/>
        <v>#N/A</v>
      </c>
      <c r="V74" s="6" t="e">
        <f t="shared" ca="1" si="140"/>
        <v>#N/A</v>
      </c>
      <c r="W74" s="6" t="e">
        <f t="shared" ca="1" si="140"/>
        <v>#N/A</v>
      </c>
      <c r="X74" s="6" t="e">
        <f t="shared" ca="1" si="140"/>
        <v>#N/A</v>
      </c>
      <c r="Y74" s="6" t="e">
        <f t="shared" ca="1" si="140"/>
        <v>#N/A</v>
      </c>
      <c r="Z74" s="6" t="e">
        <f t="shared" ca="1" si="140"/>
        <v>#N/A</v>
      </c>
      <c r="AA74" s="6" t="e">
        <f t="shared" ca="1" si="140"/>
        <v>#N/A</v>
      </c>
      <c r="AB74" s="6" t="e">
        <f t="shared" ca="1" si="140"/>
        <v>#N/A</v>
      </c>
      <c r="AC74" s="6" t="e">
        <f t="shared" ca="1" si="140"/>
        <v>#N/A</v>
      </c>
      <c r="AD74" s="6" t="e">
        <f t="shared" ca="1" si="140"/>
        <v>#N/A</v>
      </c>
      <c r="AE74" s="6" t="e">
        <f t="shared" ca="1" si="140"/>
        <v>#N/A</v>
      </c>
      <c r="AF74" s="6" t="e">
        <f t="shared" ca="1" si="140"/>
        <v>#N/A</v>
      </c>
      <c r="AG74" s="6" t="e">
        <f t="shared" ca="1" si="140"/>
        <v>#N/A</v>
      </c>
      <c r="AH74" s="6" t="e">
        <f t="shared" ca="1" si="140"/>
        <v>#N/A</v>
      </c>
      <c r="AI74" s="6" t="e">
        <f t="shared" ca="1" si="140"/>
        <v>#N/A</v>
      </c>
      <c r="AJ74" s="6" t="e">
        <f t="shared" ref="AJ74:AM74" ca="1" si="143">INDIRECT(ADDRESS((COLUMN()-2)*23+ROW()-65,26,,,"1-Configuracion"))</f>
        <v>#N/A</v>
      </c>
      <c r="AK74" s="6" t="e">
        <f t="shared" ca="1" si="143"/>
        <v>#N/A</v>
      </c>
      <c r="AL74" s="6" t="e">
        <f t="shared" ca="1" si="143"/>
        <v>#N/A</v>
      </c>
      <c r="AM74" s="8" t="e">
        <f t="shared" ca="1" si="143"/>
        <v>#N/A</v>
      </c>
      <c r="AO74" s="81" t="str">
        <f t="shared" si="141"/>
        <v>Getafe C.F.</v>
      </c>
      <c r="AP74" s="7" t="e">
        <f ca="1">IF(AP$1&lt;'1-Configuracion'!$P$874,'1-Estadisticas'!B74,NA())</f>
        <v>#N/A</v>
      </c>
      <c r="AQ74" s="6" t="e">
        <f ca="1">IF(AQ$1&lt;'1-Configuracion'!$P$874,'1-Estadisticas'!C74,NA())</f>
        <v>#N/A</v>
      </c>
      <c r="AR74" s="6" t="e">
        <f ca="1">IF(AR$1&lt;'1-Configuracion'!$P$874,'1-Estadisticas'!D74,NA())</f>
        <v>#N/A</v>
      </c>
      <c r="AS74" s="6" t="e">
        <f ca="1">IF(AS$1&lt;'1-Configuracion'!$P$874,'1-Estadisticas'!E74,NA())</f>
        <v>#N/A</v>
      </c>
      <c r="AT74" s="6" t="e">
        <f ca="1">IF(AT$1&lt;'1-Configuracion'!$P$874,'1-Estadisticas'!F74,NA())</f>
        <v>#N/A</v>
      </c>
      <c r="AU74" s="6" t="e">
        <f ca="1">IF(AU$1&lt;'1-Configuracion'!$P$874,'1-Estadisticas'!G74,NA())</f>
        <v>#N/A</v>
      </c>
      <c r="AV74" s="6" t="e">
        <f ca="1">IF(AV$1&lt;'1-Configuracion'!$P$874,'1-Estadisticas'!H74,NA())</f>
        <v>#N/A</v>
      </c>
      <c r="AW74" s="6" t="e">
        <f ca="1">IF(AW$1&lt;'1-Configuracion'!$P$874,'1-Estadisticas'!I74,NA())</f>
        <v>#N/A</v>
      </c>
      <c r="AX74" s="6" t="e">
        <f ca="1">IF(AX$1&lt;'1-Configuracion'!$P$874,'1-Estadisticas'!J74,NA())</f>
        <v>#N/A</v>
      </c>
      <c r="AY74" s="6" t="e">
        <f ca="1">IF(AY$1&lt;'1-Configuracion'!$P$874,'1-Estadisticas'!K74,NA())</f>
        <v>#N/A</v>
      </c>
      <c r="AZ74" s="6" t="e">
        <f ca="1">IF(AZ$1&lt;'1-Configuracion'!$P$874,'1-Estadisticas'!L74,NA())</f>
        <v>#N/A</v>
      </c>
      <c r="BA74" s="6" t="e">
        <f ca="1">IF(BA$1&lt;'1-Configuracion'!$P$874,'1-Estadisticas'!M74,NA())</f>
        <v>#N/A</v>
      </c>
      <c r="BB74" s="6" t="e">
        <f ca="1">IF(BB$1&lt;'1-Configuracion'!$P$874,'1-Estadisticas'!N74,NA())</f>
        <v>#N/A</v>
      </c>
      <c r="BC74" s="6" t="e">
        <f ca="1">IF(BC$1&lt;'1-Configuracion'!$P$874,'1-Estadisticas'!O74,NA())</f>
        <v>#N/A</v>
      </c>
      <c r="BD74" s="6" t="e">
        <f ca="1">IF(BD$1&lt;'1-Configuracion'!$P$874,'1-Estadisticas'!P74,NA())</f>
        <v>#N/A</v>
      </c>
      <c r="BE74" s="6" t="e">
        <f ca="1">IF(BE$1&lt;'1-Configuracion'!$P$874,'1-Estadisticas'!Q74,NA())</f>
        <v>#N/A</v>
      </c>
      <c r="BF74" s="6" t="e">
        <f ca="1">IF(BF$1&lt;'1-Configuracion'!$P$874,'1-Estadisticas'!R74,NA())</f>
        <v>#N/A</v>
      </c>
      <c r="BG74" s="6" t="e">
        <f ca="1">IF(BG$1&lt;'1-Configuracion'!$P$874,'1-Estadisticas'!S74,NA())</f>
        <v>#N/A</v>
      </c>
      <c r="BH74" s="8" t="e">
        <f ca="1">IF(BH$1&lt;'1-Configuracion'!$P$874,'1-Estadisticas'!T74,NA())</f>
        <v>#N/A</v>
      </c>
      <c r="BI74" s="113" t="e">
        <f ca="1">IF(BI$1&lt;'1-Configuracion'!$P$874,'1-Estadisticas'!U74,NA())</f>
        <v>#N/A</v>
      </c>
      <c r="BJ74" s="6" t="e">
        <f ca="1">IF(BJ$1&lt;'1-Configuracion'!$P$874,'1-Estadisticas'!V74,NA())</f>
        <v>#N/A</v>
      </c>
      <c r="BK74" s="6" t="e">
        <f ca="1">IF(BK$1&lt;'1-Configuracion'!$P$874,'1-Estadisticas'!W74,NA())</f>
        <v>#N/A</v>
      </c>
      <c r="BL74" s="6" t="e">
        <f ca="1">IF(BL$1&lt;'1-Configuracion'!$P$874,'1-Estadisticas'!X74,NA())</f>
        <v>#N/A</v>
      </c>
      <c r="BM74" s="6" t="e">
        <f ca="1">IF(BM$1&lt;'1-Configuracion'!$P$874,'1-Estadisticas'!Y74,NA())</f>
        <v>#N/A</v>
      </c>
      <c r="BN74" s="6" t="e">
        <f ca="1">IF(BN$1&lt;'1-Configuracion'!$P$874,'1-Estadisticas'!Z74,NA())</f>
        <v>#N/A</v>
      </c>
      <c r="BO74" s="6" t="e">
        <f ca="1">IF(BO$1&lt;'1-Configuracion'!$P$874,'1-Estadisticas'!AA74,NA())</f>
        <v>#N/A</v>
      </c>
      <c r="BP74" s="6" t="e">
        <f ca="1">IF(BP$1&lt;'1-Configuracion'!$P$874,'1-Estadisticas'!AB74,NA())</f>
        <v>#N/A</v>
      </c>
      <c r="BQ74" s="6" t="e">
        <f ca="1">IF(BQ$1&lt;'1-Configuracion'!$P$874,'1-Estadisticas'!AC74,NA())</f>
        <v>#N/A</v>
      </c>
      <c r="BR74" s="6" t="e">
        <f ca="1">IF(BR$1&lt;'1-Configuracion'!$P$874,'1-Estadisticas'!AD74,NA())</f>
        <v>#N/A</v>
      </c>
      <c r="BS74" s="6" t="e">
        <f ca="1">IF(BS$1&lt;'1-Configuracion'!$P$874,'1-Estadisticas'!AE74,NA())</f>
        <v>#N/A</v>
      </c>
      <c r="BT74" s="6" t="e">
        <f ca="1">IF(BT$1&lt;'1-Configuracion'!$P$874,'1-Estadisticas'!AF74,NA())</f>
        <v>#N/A</v>
      </c>
      <c r="BU74" s="6" t="e">
        <f ca="1">IF(BU$1&lt;'1-Configuracion'!$P$874,'1-Estadisticas'!AG74,NA())</f>
        <v>#N/A</v>
      </c>
      <c r="BV74" s="6" t="e">
        <f ca="1">IF(BV$1&lt;'1-Configuracion'!$P$874,'1-Estadisticas'!AH74,NA())</f>
        <v>#N/A</v>
      </c>
      <c r="BW74" s="6" t="e">
        <f ca="1">IF(BW$1&lt;'1-Configuracion'!$P$874,'1-Estadisticas'!AI74,NA())</f>
        <v>#N/A</v>
      </c>
      <c r="BX74" s="6" t="e">
        <f ca="1">IF(BX$1&lt;'1-Configuracion'!$P$874,'1-Estadisticas'!AJ74,NA())</f>
        <v>#N/A</v>
      </c>
      <c r="BY74" s="6" t="e">
        <f ca="1">IF(BY$1&lt;'1-Configuracion'!$P$874,'1-Estadisticas'!AK74,NA())</f>
        <v>#N/A</v>
      </c>
      <c r="BZ74" s="6" t="e">
        <f ca="1">IF(BZ$1&lt;'1-Configuracion'!$P$874,'1-Estadisticas'!AL74,NA())</f>
        <v>#N/A</v>
      </c>
      <c r="CA74" s="8" t="e">
        <f ca="1">IF(CA$1&lt;'1-Configuracion'!$P$874,'1-Estadisticas'!AM74,NA())</f>
        <v>#N/A</v>
      </c>
    </row>
    <row r="75" spans="1:79" x14ac:dyDescent="0.25">
      <c r="A75" s="81" t="s">
        <v>93</v>
      </c>
      <c r="B75" s="7" t="e">
        <f t="shared" ca="1" si="142"/>
        <v>#N/A</v>
      </c>
      <c r="C75" s="6" t="e">
        <f t="shared" ca="1" si="142"/>
        <v>#N/A</v>
      </c>
      <c r="D75" s="6" t="e">
        <f t="shared" ca="1" si="142"/>
        <v>#N/A</v>
      </c>
      <c r="E75" s="6" t="e">
        <f t="shared" ca="1" si="142"/>
        <v>#N/A</v>
      </c>
      <c r="F75" s="6" t="e">
        <f t="shared" ca="1" si="142"/>
        <v>#N/A</v>
      </c>
      <c r="G75" s="6" t="e">
        <f t="shared" ca="1" si="142"/>
        <v>#N/A</v>
      </c>
      <c r="H75" s="6" t="e">
        <f t="shared" ca="1" si="142"/>
        <v>#N/A</v>
      </c>
      <c r="I75" s="6" t="e">
        <f t="shared" ca="1" si="142"/>
        <v>#N/A</v>
      </c>
      <c r="J75" s="6" t="e">
        <f t="shared" ca="1" si="142"/>
        <v>#N/A</v>
      </c>
      <c r="K75" s="6" t="e">
        <f t="shared" ca="1" si="142"/>
        <v>#N/A</v>
      </c>
      <c r="L75" s="6" t="e">
        <f t="shared" ca="1" si="142"/>
        <v>#N/A</v>
      </c>
      <c r="M75" s="6" t="e">
        <f t="shared" ca="1" si="142"/>
        <v>#N/A</v>
      </c>
      <c r="N75" s="6" t="e">
        <f t="shared" ca="1" si="142"/>
        <v>#N/A</v>
      </c>
      <c r="O75" s="6" t="e">
        <f t="shared" ca="1" si="142"/>
        <v>#N/A</v>
      </c>
      <c r="P75" s="6" t="e">
        <f t="shared" ca="1" si="142"/>
        <v>#N/A</v>
      </c>
      <c r="Q75" s="6" t="e">
        <f t="shared" ca="1" si="142"/>
        <v>#N/A</v>
      </c>
      <c r="R75" s="6" t="e">
        <f t="shared" ref="R75:AG87" ca="1" si="144">INDIRECT(ADDRESS((COLUMN()-2)*23+ROW()-65,26,,,"1-Configuracion"))</f>
        <v>#N/A</v>
      </c>
      <c r="S75" s="6" t="e">
        <f t="shared" ca="1" si="144"/>
        <v>#N/A</v>
      </c>
      <c r="T75" s="8" t="e">
        <f t="shared" ca="1" si="144"/>
        <v>#N/A</v>
      </c>
      <c r="U75" s="113" t="e">
        <f t="shared" ca="1" si="144"/>
        <v>#N/A</v>
      </c>
      <c r="V75" s="6" t="e">
        <f t="shared" ca="1" si="144"/>
        <v>#N/A</v>
      </c>
      <c r="W75" s="6" t="e">
        <f t="shared" ca="1" si="144"/>
        <v>#N/A</v>
      </c>
      <c r="X75" s="6" t="e">
        <f t="shared" ca="1" si="144"/>
        <v>#N/A</v>
      </c>
      <c r="Y75" s="6" t="e">
        <f t="shared" ca="1" si="144"/>
        <v>#N/A</v>
      </c>
      <c r="Z75" s="6" t="e">
        <f t="shared" ca="1" si="144"/>
        <v>#N/A</v>
      </c>
      <c r="AA75" s="6" t="e">
        <f t="shared" ca="1" si="144"/>
        <v>#N/A</v>
      </c>
      <c r="AB75" s="6" t="e">
        <f t="shared" ca="1" si="144"/>
        <v>#N/A</v>
      </c>
      <c r="AC75" s="6" t="e">
        <f t="shared" ca="1" si="144"/>
        <v>#N/A</v>
      </c>
      <c r="AD75" s="6" t="e">
        <f t="shared" ca="1" si="144"/>
        <v>#N/A</v>
      </c>
      <c r="AE75" s="6" t="e">
        <f t="shared" ca="1" si="144"/>
        <v>#N/A</v>
      </c>
      <c r="AF75" s="6" t="e">
        <f t="shared" ca="1" si="144"/>
        <v>#N/A</v>
      </c>
      <c r="AG75" s="6" t="e">
        <f t="shared" ca="1" si="144"/>
        <v>#N/A</v>
      </c>
      <c r="AH75" s="6" t="e">
        <f t="shared" ref="AH75:AM87" ca="1" si="145">INDIRECT(ADDRESS((COLUMN()-2)*23+ROW()-65,26,,,"1-Configuracion"))</f>
        <v>#N/A</v>
      </c>
      <c r="AI75" s="6" t="e">
        <f t="shared" ca="1" si="145"/>
        <v>#N/A</v>
      </c>
      <c r="AJ75" s="6" t="e">
        <f t="shared" ca="1" si="145"/>
        <v>#N/A</v>
      </c>
      <c r="AK75" s="6" t="e">
        <f t="shared" ca="1" si="145"/>
        <v>#N/A</v>
      </c>
      <c r="AL75" s="6" t="e">
        <f t="shared" ca="1" si="145"/>
        <v>#N/A</v>
      </c>
      <c r="AM75" s="8" t="e">
        <f t="shared" ca="1" si="145"/>
        <v>#N/A</v>
      </c>
      <c r="AO75" s="81" t="str">
        <f t="shared" si="141"/>
        <v>Granada C.F.</v>
      </c>
      <c r="AP75" s="7" t="e">
        <f ca="1">IF(AP$1&lt;'1-Configuracion'!$P$874,'1-Estadisticas'!B75,NA())</f>
        <v>#N/A</v>
      </c>
      <c r="AQ75" s="6" t="e">
        <f ca="1">IF(AQ$1&lt;'1-Configuracion'!$P$874,'1-Estadisticas'!C75,NA())</f>
        <v>#N/A</v>
      </c>
      <c r="AR75" s="6" t="e">
        <f ca="1">IF(AR$1&lt;'1-Configuracion'!$P$874,'1-Estadisticas'!D75,NA())</f>
        <v>#N/A</v>
      </c>
      <c r="AS75" s="6" t="e">
        <f ca="1">IF(AS$1&lt;'1-Configuracion'!$P$874,'1-Estadisticas'!E75,NA())</f>
        <v>#N/A</v>
      </c>
      <c r="AT75" s="6" t="e">
        <f ca="1">IF(AT$1&lt;'1-Configuracion'!$P$874,'1-Estadisticas'!F75,NA())</f>
        <v>#N/A</v>
      </c>
      <c r="AU75" s="6" t="e">
        <f ca="1">IF(AU$1&lt;'1-Configuracion'!$P$874,'1-Estadisticas'!G75,NA())</f>
        <v>#N/A</v>
      </c>
      <c r="AV75" s="6" t="e">
        <f ca="1">IF(AV$1&lt;'1-Configuracion'!$P$874,'1-Estadisticas'!H75,NA())</f>
        <v>#N/A</v>
      </c>
      <c r="AW75" s="6" t="e">
        <f ca="1">IF(AW$1&lt;'1-Configuracion'!$P$874,'1-Estadisticas'!I75,NA())</f>
        <v>#N/A</v>
      </c>
      <c r="AX75" s="6" t="e">
        <f ca="1">IF(AX$1&lt;'1-Configuracion'!$P$874,'1-Estadisticas'!J75,NA())</f>
        <v>#N/A</v>
      </c>
      <c r="AY75" s="6" t="e">
        <f ca="1">IF(AY$1&lt;'1-Configuracion'!$P$874,'1-Estadisticas'!K75,NA())</f>
        <v>#N/A</v>
      </c>
      <c r="AZ75" s="6" t="e">
        <f ca="1">IF(AZ$1&lt;'1-Configuracion'!$P$874,'1-Estadisticas'!L75,NA())</f>
        <v>#N/A</v>
      </c>
      <c r="BA75" s="6" t="e">
        <f ca="1">IF(BA$1&lt;'1-Configuracion'!$P$874,'1-Estadisticas'!M75,NA())</f>
        <v>#N/A</v>
      </c>
      <c r="BB75" s="6" t="e">
        <f ca="1">IF(BB$1&lt;'1-Configuracion'!$P$874,'1-Estadisticas'!N75,NA())</f>
        <v>#N/A</v>
      </c>
      <c r="BC75" s="6" t="e">
        <f ca="1">IF(BC$1&lt;'1-Configuracion'!$P$874,'1-Estadisticas'!O75,NA())</f>
        <v>#N/A</v>
      </c>
      <c r="BD75" s="6" t="e">
        <f ca="1">IF(BD$1&lt;'1-Configuracion'!$P$874,'1-Estadisticas'!P75,NA())</f>
        <v>#N/A</v>
      </c>
      <c r="BE75" s="6" t="e">
        <f ca="1">IF(BE$1&lt;'1-Configuracion'!$P$874,'1-Estadisticas'!Q75,NA())</f>
        <v>#N/A</v>
      </c>
      <c r="BF75" s="6" t="e">
        <f ca="1">IF(BF$1&lt;'1-Configuracion'!$P$874,'1-Estadisticas'!R75,NA())</f>
        <v>#N/A</v>
      </c>
      <c r="BG75" s="6" t="e">
        <f ca="1">IF(BG$1&lt;'1-Configuracion'!$P$874,'1-Estadisticas'!S75,NA())</f>
        <v>#N/A</v>
      </c>
      <c r="BH75" s="8" t="e">
        <f ca="1">IF(BH$1&lt;'1-Configuracion'!$P$874,'1-Estadisticas'!T75,NA())</f>
        <v>#N/A</v>
      </c>
      <c r="BI75" s="113" t="e">
        <f ca="1">IF(BI$1&lt;'1-Configuracion'!$P$874,'1-Estadisticas'!U75,NA())</f>
        <v>#N/A</v>
      </c>
      <c r="BJ75" s="6" t="e">
        <f ca="1">IF(BJ$1&lt;'1-Configuracion'!$P$874,'1-Estadisticas'!V75,NA())</f>
        <v>#N/A</v>
      </c>
      <c r="BK75" s="6" t="e">
        <f ca="1">IF(BK$1&lt;'1-Configuracion'!$P$874,'1-Estadisticas'!W75,NA())</f>
        <v>#N/A</v>
      </c>
      <c r="BL75" s="6" t="e">
        <f ca="1">IF(BL$1&lt;'1-Configuracion'!$P$874,'1-Estadisticas'!X75,NA())</f>
        <v>#N/A</v>
      </c>
      <c r="BM75" s="6" t="e">
        <f ca="1">IF(BM$1&lt;'1-Configuracion'!$P$874,'1-Estadisticas'!Y75,NA())</f>
        <v>#N/A</v>
      </c>
      <c r="BN75" s="6" t="e">
        <f ca="1">IF(BN$1&lt;'1-Configuracion'!$P$874,'1-Estadisticas'!Z75,NA())</f>
        <v>#N/A</v>
      </c>
      <c r="BO75" s="6" t="e">
        <f ca="1">IF(BO$1&lt;'1-Configuracion'!$P$874,'1-Estadisticas'!AA75,NA())</f>
        <v>#N/A</v>
      </c>
      <c r="BP75" s="6" t="e">
        <f ca="1">IF(BP$1&lt;'1-Configuracion'!$P$874,'1-Estadisticas'!AB75,NA())</f>
        <v>#N/A</v>
      </c>
      <c r="BQ75" s="6" t="e">
        <f ca="1">IF(BQ$1&lt;'1-Configuracion'!$P$874,'1-Estadisticas'!AC75,NA())</f>
        <v>#N/A</v>
      </c>
      <c r="BR75" s="6" t="e">
        <f ca="1">IF(BR$1&lt;'1-Configuracion'!$P$874,'1-Estadisticas'!AD75,NA())</f>
        <v>#N/A</v>
      </c>
      <c r="BS75" s="6" t="e">
        <f ca="1">IF(BS$1&lt;'1-Configuracion'!$P$874,'1-Estadisticas'!AE75,NA())</f>
        <v>#N/A</v>
      </c>
      <c r="BT75" s="6" t="e">
        <f ca="1">IF(BT$1&lt;'1-Configuracion'!$P$874,'1-Estadisticas'!AF75,NA())</f>
        <v>#N/A</v>
      </c>
      <c r="BU75" s="6" t="e">
        <f ca="1">IF(BU$1&lt;'1-Configuracion'!$P$874,'1-Estadisticas'!AG75,NA())</f>
        <v>#N/A</v>
      </c>
      <c r="BV75" s="6" t="e">
        <f ca="1">IF(BV$1&lt;'1-Configuracion'!$P$874,'1-Estadisticas'!AH75,NA())</f>
        <v>#N/A</v>
      </c>
      <c r="BW75" s="6" t="e">
        <f ca="1">IF(BW$1&lt;'1-Configuracion'!$P$874,'1-Estadisticas'!AI75,NA())</f>
        <v>#N/A</v>
      </c>
      <c r="BX75" s="6" t="e">
        <f ca="1">IF(BX$1&lt;'1-Configuracion'!$P$874,'1-Estadisticas'!AJ75,NA())</f>
        <v>#N/A</v>
      </c>
      <c r="BY75" s="6" t="e">
        <f ca="1">IF(BY$1&lt;'1-Configuracion'!$P$874,'1-Estadisticas'!AK75,NA())</f>
        <v>#N/A</v>
      </c>
      <c r="BZ75" s="6" t="e">
        <f ca="1">IF(BZ$1&lt;'1-Configuracion'!$P$874,'1-Estadisticas'!AL75,NA())</f>
        <v>#N/A</v>
      </c>
      <c r="CA75" s="8" t="e">
        <f ca="1">IF(CA$1&lt;'1-Configuracion'!$P$874,'1-Estadisticas'!AM75,NA())</f>
        <v>#N/A</v>
      </c>
    </row>
    <row r="76" spans="1:79" x14ac:dyDescent="0.25">
      <c r="A76" s="81" t="s">
        <v>53</v>
      </c>
      <c r="B76" s="7" t="e">
        <f t="shared" ca="1" si="142"/>
        <v>#N/A</v>
      </c>
      <c r="C76" s="6" t="e">
        <f t="shared" ca="1" si="142"/>
        <v>#N/A</v>
      </c>
      <c r="D76" s="6" t="e">
        <f t="shared" ca="1" si="142"/>
        <v>#N/A</v>
      </c>
      <c r="E76" s="6" t="e">
        <f t="shared" ca="1" si="142"/>
        <v>#N/A</v>
      </c>
      <c r="F76" s="6" t="e">
        <f t="shared" ca="1" si="142"/>
        <v>#N/A</v>
      </c>
      <c r="G76" s="6" t="e">
        <f t="shared" ca="1" si="142"/>
        <v>#N/A</v>
      </c>
      <c r="H76" s="6" t="e">
        <f t="shared" ca="1" si="142"/>
        <v>#N/A</v>
      </c>
      <c r="I76" s="6" t="e">
        <f t="shared" ca="1" si="142"/>
        <v>#N/A</v>
      </c>
      <c r="J76" s="6" t="e">
        <f t="shared" ca="1" si="142"/>
        <v>#N/A</v>
      </c>
      <c r="K76" s="6" t="e">
        <f t="shared" ca="1" si="142"/>
        <v>#N/A</v>
      </c>
      <c r="L76" s="6" t="e">
        <f t="shared" ca="1" si="142"/>
        <v>#N/A</v>
      </c>
      <c r="M76" s="6" t="e">
        <f t="shared" ca="1" si="142"/>
        <v>#N/A</v>
      </c>
      <c r="N76" s="6" t="e">
        <f t="shared" ca="1" si="142"/>
        <v>#N/A</v>
      </c>
      <c r="O76" s="6" t="e">
        <f t="shared" ca="1" si="142"/>
        <v>#N/A</v>
      </c>
      <c r="P76" s="6" t="e">
        <f t="shared" ca="1" si="142"/>
        <v>#N/A</v>
      </c>
      <c r="Q76" s="6" t="e">
        <f t="shared" ca="1" si="142"/>
        <v>#N/A</v>
      </c>
      <c r="R76" s="6" t="e">
        <f t="shared" ca="1" si="144"/>
        <v>#N/A</v>
      </c>
      <c r="S76" s="6" t="e">
        <f t="shared" ca="1" si="144"/>
        <v>#N/A</v>
      </c>
      <c r="T76" s="8" t="e">
        <f t="shared" ca="1" si="144"/>
        <v>#N/A</v>
      </c>
      <c r="U76" s="113" t="e">
        <f t="shared" ca="1" si="144"/>
        <v>#N/A</v>
      </c>
      <c r="V76" s="6" t="e">
        <f t="shared" ca="1" si="144"/>
        <v>#N/A</v>
      </c>
      <c r="W76" s="6" t="e">
        <f t="shared" ca="1" si="144"/>
        <v>#N/A</v>
      </c>
      <c r="X76" s="6" t="e">
        <f t="shared" ca="1" si="144"/>
        <v>#N/A</v>
      </c>
      <c r="Y76" s="6" t="e">
        <f t="shared" ca="1" si="144"/>
        <v>#N/A</v>
      </c>
      <c r="Z76" s="6" t="e">
        <f t="shared" ca="1" si="144"/>
        <v>#N/A</v>
      </c>
      <c r="AA76" s="6" t="e">
        <f t="shared" ca="1" si="144"/>
        <v>#N/A</v>
      </c>
      <c r="AB76" s="6" t="e">
        <f t="shared" ca="1" si="144"/>
        <v>#N/A</v>
      </c>
      <c r="AC76" s="6" t="e">
        <f t="shared" ca="1" si="144"/>
        <v>#N/A</v>
      </c>
      <c r="AD76" s="6" t="e">
        <f t="shared" ca="1" si="144"/>
        <v>#N/A</v>
      </c>
      <c r="AE76" s="6" t="e">
        <f t="shared" ca="1" si="144"/>
        <v>#N/A</v>
      </c>
      <c r="AF76" s="6" t="e">
        <f t="shared" ca="1" si="144"/>
        <v>#N/A</v>
      </c>
      <c r="AG76" s="6" t="e">
        <f t="shared" ca="1" si="144"/>
        <v>#N/A</v>
      </c>
      <c r="AH76" s="6" t="e">
        <f t="shared" ca="1" si="145"/>
        <v>#N/A</v>
      </c>
      <c r="AI76" s="6" t="e">
        <f t="shared" ca="1" si="145"/>
        <v>#N/A</v>
      </c>
      <c r="AJ76" s="6" t="e">
        <f t="shared" ca="1" si="145"/>
        <v>#N/A</v>
      </c>
      <c r="AK76" s="6" t="e">
        <f t="shared" ca="1" si="145"/>
        <v>#N/A</v>
      </c>
      <c r="AL76" s="6" t="e">
        <f t="shared" ca="1" si="145"/>
        <v>#N/A</v>
      </c>
      <c r="AM76" s="8" t="e">
        <f t="shared" ca="1" si="145"/>
        <v>#N/A</v>
      </c>
      <c r="AO76" s="81" t="str">
        <f t="shared" si="141"/>
        <v>Levante U.D.</v>
      </c>
      <c r="AP76" s="7" t="e">
        <f ca="1">IF(AP$1&lt;'1-Configuracion'!$P$874,'1-Estadisticas'!B76,NA())</f>
        <v>#N/A</v>
      </c>
      <c r="AQ76" s="6" t="e">
        <f ca="1">IF(AQ$1&lt;'1-Configuracion'!$P$874,'1-Estadisticas'!C76,NA())</f>
        <v>#N/A</v>
      </c>
      <c r="AR76" s="6" t="e">
        <f ca="1">IF(AR$1&lt;'1-Configuracion'!$P$874,'1-Estadisticas'!D76,NA())</f>
        <v>#N/A</v>
      </c>
      <c r="AS76" s="6" t="e">
        <f ca="1">IF(AS$1&lt;'1-Configuracion'!$P$874,'1-Estadisticas'!E76,NA())</f>
        <v>#N/A</v>
      </c>
      <c r="AT76" s="6" t="e">
        <f ca="1">IF(AT$1&lt;'1-Configuracion'!$P$874,'1-Estadisticas'!F76,NA())</f>
        <v>#N/A</v>
      </c>
      <c r="AU76" s="6" t="e">
        <f ca="1">IF(AU$1&lt;'1-Configuracion'!$P$874,'1-Estadisticas'!G76,NA())</f>
        <v>#N/A</v>
      </c>
      <c r="AV76" s="6" t="e">
        <f ca="1">IF(AV$1&lt;'1-Configuracion'!$P$874,'1-Estadisticas'!H76,NA())</f>
        <v>#N/A</v>
      </c>
      <c r="AW76" s="6" t="e">
        <f ca="1">IF(AW$1&lt;'1-Configuracion'!$P$874,'1-Estadisticas'!I76,NA())</f>
        <v>#N/A</v>
      </c>
      <c r="AX76" s="6" t="e">
        <f ca="1">IF(AX$1&lt;'1-Configuracion'!$P$874,'1-Estadisticas'!J76,NA())</f>
        <v>#N/A</v>
      </c>
      <c r="AY76" s="6" t="e">
        <f ca="1">IF(AY$1&lt;'1-Configuracion'!$P$874,'1-Estadisticas'!K76,NA())</f>
        <v>#N/A</v>
      </c>
      <c r="AZ76" s="6" t="e">
        <f ca="1">IF(AZ$1&lt;'1-Configuracion'!$P$874,'1-Estadisticas'!L76,NA())</f>
        <v>#N/A</v>
      </c>
      <c r="BA76" s="6" t="e">
        <f ca="1">IF(BA$1&lt;'1-Configuracion'!$P$874,'1-Estadisticas'!M76,NA())</f>
        <v>#N/A</v>
      </c>
      <c r="BB76" s="6" t="e">
        <f ca="1">IF(BB$1&lt;'1-Configuracion'!$P$874,'1-Estadisticas'!N76,NA())</f>
        <v>#N/A</v>
      </c>
      <c r="BC76" s="6" t="e">
        <f ca="1">IF(BC$1&lt;'1-Configuracion'!$P$874,'1-Estadisticas'!O76,NA())</f>
        <v>#N/A</v>
      </c>
      <c r="BD76" s="6" t="e">
        <f ca="1">IF(BD$1&lt;'1-Configuracion'!$P$874,'1-Estadisticas'!P76,NA())</f>
        <v>#N/A</v>
      </c>
      <c r="BE76" s="6" t="e">
        <f ca="1">IF(BE$1&lt;'1-Configuracion'!$P$874,'1-Estadisticas'!Q76,NA())</f>
        <v>#N/A</v>
      </c>
      <c r="BF76" s="6" t="e">
        <f ca="1">IF(BF$1&lt;'1-Configuracion'!$P$874,'1-Estadisticas'!R76,NA())</f>
        <v>#N/A</v>
      </c>
      <c r="BG76" s="6" t="e">
        <f ca="1">IF(BG$1&lt;'1-Configuracion'!$P$874,'1-Estadisticas'!S76,NA())</f>
        <v>#N/A</v>
      </c>
      <c r="BH76" s="8" t="e">
        <f ca="1">IF(BH$1&lt;'1-Configuracion'!$P$874,'1-Estadisticas'!T76,NA())</f>
        <v>#N/A</v>
      </c>
      <c r="BI76" s="113" t="e">
        <f ca="1">IF(BI$1&lt;'1-Configuracion'!$P$874,'1-Estadisticas'!U76,NA())</f>
        <v>#N/A</v>
      </c>
      <c r="BJ76" s="6" t="e">
        <f ca="1">IF(BJ$1&lt;'1-Configuracion'!$P$874,'1-Estadisticas'!V76,NA())</f>
        <v>#N/A</v>
      </c>
      <c r="BK76" s="6" t="e">
        <f ca="1">IF(BK$1&lt;'1-Configuracion'!$P$874,'1-Estadisticas'!W76,NA())</f>
        <v>#N/A</v>
      </c>
      <c r="BL76" s="6" t="e">
        <f ca="1">IF(BL$1&lt;'1-Configuracion'!$P$874,'1-Estadisticas'!X76,NA())</f>
        <v>#N/A</v>
      </c>
      <c r="BM76" s="6" t="e">
        <f ca="1">IF(BM$1&lt;'1-Configuracion'!$P$874,'1-Estadisticas'!Y76,NA())</f>
        <v>#N/A</v>
      </c>
      <c r="BN76" s="6" t="e">
        <f ca="1">IF(BN$1&lt;'1-Configuracion'!$P$874,'1-Estadisticas'!Z76,NA())</f>
        <v>#N/A</v>
      </c>
      <c r="BO76" s="6" t="e">
        <f ca="1">IF(BO$1&lt;'1-Configuracion'!$P$874,'1-Estadisticas'!AA76,NA())</f>
        <v>#N/A</v>
      </c>
      <c r="BP76" s="6" t="e">
        <f ca="1">IF(BP$1&lt;'1-Configuracion'!$P$874,'1-Estadisticas'!AB76,NA())</f>
        <v>#N/A</v>
      </c>
      <c r="BQ76" s="6" t="e">
        <f ca="1">IF(BQ$1&lt;'1-Configuracion'!$P$874,'1-Estadisticas'!AC76,NA())</f>
        <v>#N/A</v>
      </c>
      <c r="BR76" s="6" t="e">
        <f ca="1">IF(BR$1&lt;'1-Configuracion'!$P$874,'1-Estadisticas'!AD76,NA())</f>
        <v>#N/A</v>
      </c>
      <c r="BS76" s="6" t="e">
        <f ca="1">IF(BS$1&lt;'1-Configuracion'!$P$874,'1-Estadisticas'!AE76,NA())</f>
        <v>#N/A</v>
      </c>
      <c r="BT76" s="6" t="e">
        <f ca="1">IF(BT$1&lt;'1-Configuracion'!$P$874,'1-Estadisticas'!AF76,NA())</f>
        <v>#N/A</v>
      </c>
      <c r="BU76" s="6" t="e">
        <f ca="1">IF(BU$1&lt;'1-Configuracion'!$P$874,'1-Estadisticas'!AG76,NA())</f>
        <v>#N/A</v>
      </c>
      <c r="BV76" s="6" t="e">
        <f ca="1">IF(BV$1&lt;'1-Configuracion'!$P$874,'1-Estadisticas'!AH76,NA())</f>
        <v>#N/A</v>
      </c>
      <c r="BW76" s="6" t="e">
        <f ca="1">IF(BW$1&lt;'1-Configuracion'!$P$874,'1-Estadisticas'!AI76,NA())</f>
        <v>#N/A</v>
      </c>
      <c r="BX76" s="6" t="e">
        <f ca="1">IF(BX$1&lt;'1-Configuracion'!$P$874,'1-Estadisticas'!AJ76,NA())</f>
        <v>#N/A</v>
      </c>
      <c r="BY76" s="6" t="e">
        <f ca="1">IF(BY$1&lt;'1-Configuracion'!$P$874,'1-Estadisticas'!AK76,NA())</f>
        <v>#N/A</v>
      </c>
      <c r="BZ76" s="6" t="e">
        <f ca="1">IF(BZ$1&lt;'1-Configuracion'!$P$874,'1-Estadisticas'!AL76,NA())</f>
        <v>#N/A</v>
      </c>
      <c r="CA76" s="8" t="e">
        <f ca="1">IF(CA$1&lt;'1-Configuracion'!$P$874,'1-Estadisticas'!AM76,NA())</f>
        <v>#N/A</v>
      </c>
    </row>
    <row r="77" spans="1:79" x14ac:dyDescent="0.25">
      <c r="A77" s="81" t="s">
        <v>51</v>
      </c>
      <c r="B77" s="7" t="e">
        <f t="shared" ca="1" si="142"/>
        <v>#N/A</v>
      </c>
      <c r="C77" s="6" t="e">
        <f t="shared" ca="1" si="142"/>
        <v>#N/A</v>
      </c>
      <c r="D77" s="6" t="e">
        <f t="shared" ca="1" si="142"/>
        <v>#N/A</v>
      </c>
      <c r="E77" s="6" t="e">
        <f t="shared" ca="1" si="142"/>
        <v>#N/A</v>
      </c>
      <c r="F77" s="6" t="e">
        <f t="shared" ca="1" si="142"/>
        <v>#N/A</v>
      </c>
      <c r="G77" s="6" t="e">
        <f t="shared" ca="1" si="142"/>
        <v>#N/A</v>
      </c>
      <c r="H77" s="6" t="e">
        <f t="shared" ca="1" si="142"/>
        <v>#N/A</v>
      </c>
      <c r="I77" s="6" t="e">
        <f t="shared" ca="1" si="142"/>
        <v>#N/A</v>
      </c>
      <c r="J77" s="6" t="e">
        <f t="shared" ca="1" si="142"/>
        <v>#N/A</v>
      </c>
      <c r="K77" s="6" t="e">
        <f t="shared" ca="1" si="142"/>
        <v>#N/A</v>
      </c>
      <c r="L77" s="6" t="e">
        <f t="shared" ca="1" si="142"/>
        <v>#N/A</v>
      </c>
      <c r="M77" s="6" t="e">
        <f t="shared" ca="1" si="142"/>
        <v>#N/A</v>
      </c>
      <c r="N77" s="6" t="e">
        <f t="shared" ca="1" si="142"/>
        <v>#N/A</v>
      </c>
      <c r="O77" s="6" t="e">
        <f t="shared" ca="1" si="142"/>
        <v>#N/A</v>
      </c>
      <c r="P77" s="6" t="e">
        <f t="shared" ca="1" si="142"/>
        <v>#N/A</v>
      </c>
      <c r="Q77" s="6" t="e">
        <f t="shared" ca="1" si="142"/>
        <v>#N/A</v>
      </c>
      <c r="R77" s="6" t="e">
        <f t="shared" ca="1" si="144"/>
        <v>#N/A</v>
      </c>
      <c r="S77" s="6" t="e">
        <f t="shared" ca="1" si="144"/>
        <v>#N/A</v>
      </c>
      <c r="T77" s="8" t="e">
        <f t="shared" ca="1" si="144"/>
        <v>#N/A</v>
      </c>
      <c r="U77" s="113" t="e">
        <f t="shared" ca="1" si="144"/>
        <v>#N/A</v>
      </c>
      <c r="V77" s="6" t="e">
        <f t="shared" ca="1" si="144"/>
        <v>#N/A</v>
      </c>
      <c r="W77" s="6" t="e">
        <f t="shared" ca="1" si="144"/>
        <v>#N/A</v>
      </c>
      <c r="X77" s="6" t="e">
        <f t="shared" ca="1" si="144"/>
        <v>#N/A</v>
      </c>
      <c r="Y77" s="6" t="e">
        <f t="shared" ca="1" si="144"/>
        <v>#N/A</v>
      </c>
      <c r="Z77" s="6" t="e">
        <f t="shared" ca="1" si="144"/>
        <v>#N/A</v>
      </c>
      <c r="AA77" s="6" t="e">
        <f t="shared" ca="1" si="144"/>
        <v>#N/A</v>
      </c>
      <c r="AB77" s="6" t="e">
        <f t="shared" ca="1" si="144"/>
        <v>#N/A</v>
      </c>
      <c r="AC77" s="6" t="e">
        <f t="shared" ca="1" si="144"/>
        <v>#N/A</v>
      </c>
      <c r="AD77" s="6" t="e">
        <f t="shared" ca="1" si="144"/>
        <v>#N/A</v>
      </c>
      <c r="AE77" s="6" t="e">
        <f t="shared" ca="1" si="144"/>
        <v>#N/A</v>
      </c>
      <c r="AF77" s="6" t="e">
        <f t="shared" ca="1" si="144"/>
        <v>#N/A</v>
      </c>
      <c r="AG77" s="6" t="e">
        <f t="shared" ca="1" si="144"/>
        <v>#N/A</v>
      </c>
      <c r="AH77" s="6" t="e">
        <f t="shared" ca="1" si="145"/>
        <v>#N/A</v>
      </c>
      <c r="AI77" s="6" t="e">
        <f t="shared" ca="1" si="145"/>
        <v>#N/A</v>
      </c>
      <c r="AJ77" s="6" t="e">
        <f t="shared" ca="1" si="145"/>
        <v>#N/A</v>
      </c>
      <c r="AK77" s="6" t="e">
        <f t="shared" ca="1" si="145"/>
        <v>#N/A</v>
      </c>
      <c r="AL77" s="6" t="e">
        <f t="shared" ca="1" si="145"/>
        <v>#N/A</v>
      </c>
      <c r="AM77" s="8" t="e">
        <f t="shared" ca="1" si="145"/>
        <v>#N/A</v>
      </c>
      <c r="AO77" s="81" t="str">
        <f t="shared" si="141"/>
        <v>Málaga C.F.</v>
      </c>
      <c r="AP77" s="7" t="e">
        <f ca="1">IF(AP$1&lt;'1-Configuracion'!$P$874,'1-Estadisticas'!B77,NA())</f>
        <v>#N/A</v>
      </c>
      <c r="AQ77" s="6" t="e">
        <f ca="1">IF(AQ$1&lt;'1-Configuracion'!$P$874,'1-Estadisticas'!C77,NA())</f>
        <v>#N/A</v>
      </c>
      <c r="AR77" s="6" t="e">
        <f ca="1">IF(AR$1&lt;'1-Configuracion'!$P$874,'1-Estadisticas'!D77,NA())</f>
        <v>#N/A</v>
      </c>
      <c r="AS77" s="6" t="e">
        <f ca="1">IF(AS$1&lt;'1-Configuracion'!$P$874,'1-Estadisticas'!E77,NA())</f>
        <v>#N/A</v>
      </c>
      <c r="AT77" s="6" t="e">
        <f ca="1">IF(AT$1&lt;'1-Configuracion'!$P$874,'1-Estadisticas'!F77,NA())</f>
        <v>#N/A</v>
      </c>
      <c r="AU77" s="6" t="e">
        <f ca="1">IF(AU$1&lt;'1-Configuracion'!$P$874,'1-Estadisticas'!G77,NA())</f>
        <v>#N/A</v>
      </c>
      <c r="AV77" s="6" t="e">
        <f ca="1">IF(AV$1&lt;'1-Configuracion'!$P$874,'1-Estadisticas'!H77,NA())</f>
        <v>#N/A</v>
      </c>
      <c r="AW77" s="6" t="e">
        <f ca="1">IF(AW$1&lt;'1-Configuracion'!$P$874,'1-Estadisticas'!I77,NA())</f>
        <v>#N/A</v>
      </c>
      <c r="AX77" s="6" t="e">
        <f ca="1">IF(AX$1&lt;'1-Configuracion'!$P$874,'1-Estadisticas'!J77,NA())</f>
        <v>#N/A</v>
      </c>
      <c r="AY77" s="6" t="e">
        <f ca="1">IF(AY$1&lt;'1-Configuracion'!$P$874,'1-Estadisticas'!K77,NA())</f>
        <v>#N/A</v>
      </c>
      <c r="AZ77" s="6" t="e">
        <f ca="1">IF(AZ$1&lt;'1-Configuracion'!$P$874,'1-Estadisticas'!L77,NA())</f>
        <v>#N/A</v>
      </c>
      <c r="BA77" s="6" t="e">
        <f ca="1">IF(BA$1&lt;'1-Configuracion'!$P$874,'1-Estadisticas'!M77,NA())</f>
        <v>#N/A</v>
      </c>
      <c r="BB77" s="6" t="e">
        <f ca="1">IF(BB$1&lt;'1-Configuracion'!$P$874,'1-Estadisticas'!N77,NA())</f>
        <v>#N/A</v>
      </c>
      <c r="BC77" s="6" t="e">
        <f ca="1">IF(BC$1&lt;'1-Configuracion'!$P$874,'1-Estadisticas'!O77,NA())</f>
        <v>#N/A</v>
      </c>
      <c r="BD77" s="6" t="e">
        <f ca="1">IF(BD$1&lt;'1-Configuracion'!$P$874,'1-Estadisticas'!P77,NA())</f>
        <v>#N/A</v>
      </c>
      <c r="BE77" s="6" t="e">
        <f ca="1">IF(BE$1&lt;'1-Configuracion'!$P$874,'1-Estadisticas'!Q77,NA())</f>
        <v>#N/A</v>
      </c>
      <c r="BF77" s="6" t="e">
        <f ca="1">IF(BF$1&lt;'1-Configuracion'!$P$874,'1-Estadisticas'!R77,NA())</f>
        <v>#N/A</v>
      </c>
      <c r="BG77" s="6" t="e">
        <f ca="1">IF(BG$1&lt;'1-Configuracion'!$P$874,'1-Estadisticas'!S77,NA())</f>
        <v>#N/A</v>
      </c>
      <c r="BH77" s="8" t="e">
        <f ca="1">IF(BH$1&lt;'1-Configuracion'!$P$874,'1-Estadisticas'!T77,NA())</f>
        <v>#N/A</v>
      </c>
      <c r="BI77" s="113" t="e">
        <f ca="1">IF(BI$1&lt;'1-Configuracion'!$P$874,'1-Estadisticas'!U77,NA())</f>
        <v>#N/A</v>
      </c>
      <c r="BJ77" s="6" t="e">
        <f ca="1">IF(BJ$1&lt;'1-Configuracion'!$P$874,'1-Estadisticas'!V77,NA())</f>
        <v>#N/A</v>
      </c>
      <c r="BK77" s="6" t="e">
        <f ca="1">IF(BK$1&lt;'1-Configuracion'!$P$874,'1-Estadisticas'!W77,NA())</f>
        <v>#N/A</v>
      </c>
      <c r="BL77" s="6" t="e">
        <f ca="1">IF(BL$1&lt;'1-Configuracion'!$P$874,'1-Estadisticas'!X77,NA())</f>
        <v>#N/A</v>
      </c>
      <c r="BM77" s="6" t="e">
        <f ca="1">IF(BM$1&lt;'1-Configuracion'!$P$874,'1-Estadisticas'!Y77,NA())</f>
        <v>#N/A</v>
      </c>
      <c r="BN77" s="6" t="e">
        <f ca="1">IF(BN$1&lt;'1-Configuracion'!$P$874,'1-Estadisticas'!Z77,NA())</f>
        <v>#N/A</v>
      </c>
      <c r="BO77" s="6" t="e">
        <f ca="1">IF(BO$1&lt;'1-Configuracion'!$P$874,'1-Estadisticas'!AA77,NA())</f>
        <v>#N/A</v>
      </c>
      <c r="BP77" s="6" t="e">
        <f ca="1">IF(BP$1&lt;'1-Configuracion'!$P$874,'1-Estadisticas'!AB77,NA())</f>
        <v>#N/A</v>
      </c>
      <c r="BQ77" s="6" t="e">
        <f ca="1">IF(BQ$1&lt;'1-Configuracion'!$P$874,'1-Estadisticas'!AC77,NA())</f>
        <v>#N/A</v>
      </c>
      <c r="BR77" s="6" t="e">
        <f ca="1">IF(BR$1&lt;'1-Configuracion'!$P$874,'1-Estadisticas'!AD77,NA())</f>
        <v>#N/A</v>
      </c>
      <c r="BS77" s="6" t="e">
        <f ca="1">IF(BS$1&lt;'1-Configuracion'!$P$874,'1-Estadisticas'!AE77,NA())</f>
        <v>#N/A</v>
      </c>
      <c r="BT77" s="6" t="e">
        <f ca="1">IF(BT$1&lt;'1-Configuracion'!$P$874,'1-Estadisticas'!AF77,NA())</f>
        <v>#N/A</v>
      </c>
      <c r="BU77" s="6" t="e">
        <f ca="1">IF(BU$1&lt;'1-Configuracion'!$P$874,'1-Estadisticas'!AG77,NA())</f>
        <v>#N/A</v>
      </c>
      <c r="BV77" s="6" t="e">
        <f ca="1">IF(BV$1&lt;'1-Configuracion'!$P$874,'1-Estadisticas'!AH77,NA())</f>
        <v>#N/A</v>
      </c>
      <c r="BW77" s="6" t="e">
        <f ca="1">IF(BW$1&lt;'1-Configuracion'!$P$874,'1-Estadisticas'!AI77,NA())</f>
        <v>#N/A</v>
      </c>
      <c r="BX77" s="6" t="e">
        <f ca="1">IF(BX$1&lt;'1-Configuracion'!$P$874,'1-Estadisticas'!AJ77,NA())</f>
        <v>#N/A</v>
      </c>
      <c r="BY77" s="6" t="e">
        <f ca="1">IF(BY$1&lt;'1-Configuracion'!$P$874,'1-Estadisticas'!AK77,NA())</f>
        <v>#N/A</v>
      </c>
      <c r="BZ77" s="6" t="e">
        <f ca="1">IF(BZ$1&lt;'1-Configuracion'!$P$874,'1-Estadisticas'!AL77,NA())</f>
        <v>#N/A</v>
      </c>
      <c r="CA77" s="8" t="e">
        <f ca="1">IF(CA$1&lt;'1-Configuracion'!$P$874,'1-Estadisticas'!AM77,NA())</f>
        <v>#N/A</v>
      </c>
    </row>
    <row r="78" spans="1:79" x14ac:dyDescent="0.25">
      <c r="A78" s="81" t="s">
        <v>87</v>
      </c>
      <c r="B78" s="7" t="e">
        <f t="shared" ca="1" si="142"/>
        <v>#N/A</v>
      </c>
      <c r="C78" s="6" t="e">
        <f t="shared" ca="1" si="142"/>
        <v>#N/A</v>
      </c>
      <c r="D78" s="6" t="e">
        <f t="shared" ca="1" si="142"/>
        <v>#N/A</v>
      </c>
      <c r="E78" s="6" t="e">
        <f t="shared" ca="1" si="142"/>
        <v>#N/A</v>
      </c>
      <c r="F78" s="6" t="e">
        <f t="shared" ca="1" si="142"/>
        <v>#N/A</v>
      </c>
      <c r="G78" s="6" t="e">
        <f t="shared" ca="1" si="142"/>
        <v>#N/A</v>
      </c>
      <c r="H78" s="6" t="e">
        <f t="shared" ca="1" si="142"/>
        <v>#N/A</v>
      </c>
      <c r="I78" s="6" t="e">
        <f t="shared" ca="1" si="142"/>
        <v>#N/A</v>
      </c>
      <c r="J78" s="6" t="e">
        <f t="shared" ca="1" si="142"/>
        <v>#N/A</v>
      </c>
      <c r="K78" s="6" t="e">
        <f t="shared" ca="1" si="142"/>
        <v>#N/A</v>
      </c>
      <c r="L78" s="6" t="e">
        <f t="shared" ca="1" si="142"/>
        <v>#N/A</v>
      </c>
      <c r="M78" s="6" t="e">
        <f t="shared" ca="1" si="142"/>
        <v>#N/A</v>
      </c>
      <c r="N78" s="6" t="e">
        <f t="shared" ca="1" si="142"/>
        <v>#N/A</v>
      </c>
      <c r="O78" s="6" t="e">
        <f t="shared" ca="1" si="142"/>
        <v>#N/A</v>
      </c>
      <c r="P78" s="6" t="e">
        <f t="shared" ca="1" si="142"/>
        <v>#N/A</v>
      </c>
      <c r="Q78" s="6" t="e">
        <f t="shared" ca="1" si="142"/>
        <v>#N/A</v>
      </c>
      <c r="R78" s="6" t="e">
        <f t="shared" ca="1" si="144"/>
        <v>#N/A</v>
      </c>
      <c r="S78" s="6" t="e">
        <f t="shared" ca="1" si="144"/>
        <v>#N/A</v>
      </c>
      <c r="T78" s="8" t="e">
        <f t="shared" ca="1" si="144"/>
        <v>#N/A</v>
      </c>
      <c r="U78" s="113" t="e">
        <f t="shared" ca="1" si="144"/>
        <v>#N/A</v>
      </c>
      <c r="V78" s="6" t="e">
        <f t="shared" ca="1" si="144"/>
        <v>#N/A</v>
      </c>
      <c r="W78" s="6" t="e">
        <f t="shared" ca="1" si="144"/>
        <v>#N/A</v>
      </c>
      <c r="X78" s="6" t="e">
        <f t="shared" ca="1" si="144"/>
        <v>#N/A</v>
      </c>
      <c r="Y78" s="6" t="e">
        <f t="shared" ca="1" si="144"/>
        <v>#N/A</v>
      </c>
      <c r="Z78" s="6" t="e">
        <f t="shared" ca="1" si="144"/>
        <v>#N/A</v>
      </c>
      <c r="AA78" s="6" t="e">
        <f t="shared" ca="1" si="144"/>
        <v>#N/A</v>
      </c>
      <c r="AB78" s="6" t="e">
        <f t="shared" ca="1" si="144"/>
        <v>#N/A</v>
      </c>
      <c r="AC78" s="6" t="e">
        <f t="shared" ca="1" si="144"/>
        <v>#N/A</v>
      </c>
      <c r="AD78" s="6" t="e">
        <f t="shared" ca="1" si="144"/>
        <v>#N/A</v>
      </c>
      <c r="AE78" s="6" t="e">
        <f t="shared" ca="1" si="144"/>
        <v>#N/A</v>
      </c>
      <c r="AF78" s="6" t="e">
        <f t="shared" ca="1" si="144"/>
        <v>#N/A</v>
      </c>
      <c r="AG78" s="6" t="e">
        <f t="shared" ca="1" si="144"/>
        <v>#N/A</v>
      </c>
      <c r="AH78" s="6" t="e">
        <f t="shared" ca="1" si="145"/>
        <v>#N/A</v>
      </c>
      <c r="AI78" s="6" t="e">
        <f t="shared" ca="1" si="145"/>
        <v>#N/A</v>
      </c>
      <c r="AJ78" s="6" t="e">
        <f t="shared" ca="1" si="145"/>
        <v>#N/A</v>
      </c>
      <c r="AK78" s="6" t="e">
        <f t="shared" ca="1" si="145"/>
        <v>#N/A</v>
      </c>
      <c r="AL78" s="6" t="e">
        <f t="shared" ca="1" si="145"/>
        <v>#N/A</v>
      </c>
      <c r="AM78" s="8" t="e">
        <f t="shared" ca="1" si="145"/>
        <v>#N/A</v>
      </c>
      <c r="AO78" s="81" t="str">
        <f t="shared" si="141"/>
        <v>R.C.D. Español</v>
      </c>
      <c r="AP78" s="7" t="e">
        <f ca="1">IF(AP$1&lt;'1-Configuracion'!$P$874,'1-Estadisticas'!B78,NA())</f>
        <v>#N/A</v>
      </c>
      <c r="AQ78" s="6" t="e">
        <f ca="1">IF(AQ$1&lt;'1-Configuracion'!$P$874,'1-Estadisticas'!C78,NA())</f>
        <v>#N/A</v>
      </c>
      <c r="AR78" s="6" t="e">
        <f ca="1">IF(AR$1&lt;'1-Configuracion'!$P$874,'1-Estadisticas'!D78,NA())</f>
        <v>#N/A</v>
      </c>
      <c r="AS78" s="6" t="e">
        <f ca="1">IF(AS$1&lt;'1-Configuracion'!$P$874,'1-Estadisticas'!E78,NA())</f>
        <v>#N/A</v>
      </c>
      <c r="AT78" s="6" t="e">
        <f ca="1">IF(AT$1&lt;'1-Configuracion'!$P$874,'1-Estadisticas'!F78,NA())</f>
        <v>#N/A</v>
      </c>
      <c r="AU78" s="6" t="e">
        <f ca="1">IF(AU$1&lt;'1-Configuracion'!$P$874,'1-Estadisticas'!G78,NA())</f>
        <v>#N/A</v>
      </c>
      <c r="AV78" s="6" t="e">
        <f ca="1">IF(AV$1&lt;'1-Configuracion'!$P$874,'1-Estadisticas'!H78,NA())</f>
        <v>#N/A</v>
      </c>
      <c r="AW78" s="6" t="e">
        <f ca="1">IF(AW$1&lt;'1-Configuracion'!$P$874,'1-Estadisticas'!I78,NA())</f>
        <v>#N/A</v>
      </c>
      <c r="AX78" s="6" t="e">
        <f ca="1">IF(AX$1&lt;'1-Configuracion'!$P$874,'1-Estadisticas'!J78,NA())</f>
        <v>#N/A</v>
      </c>
      <c r="AY78" s="6" t="e">
        <f ca="1">IF(AY$1&lt;'1-Configuracion'!$P$874,'1-Estadisticas'!K78,NA())</f>
        <v>#N/A</v>
      </c>
      <c r="AZ78" s="6" t="e">
        <f ca="1">IF(AZ$1&lt;'1-Configuracion'!$P$874,'1-Estadisticas'!L78,NA())</f>
        <v>#N/A</v>
      </c>
      <c r="BA78" s="6" t="e">
        <f ca="1">IF(BA$1&lt;'1-Configuracion'!$P$874,'1-Estadisticas'!M78,NA())</f>
        <v>#N/A</v>
      </c>
      <c r="BB78" s="6" t="e">
        <f ca="1">IF(BB$1&lt;'1-Configuracion'!$P$874,'1-Estadisticas'!N78,NA())</f>
        <v>#N/A</v>
      </c>
      <c r="BC78" s="6" t="e">
        <f ca="1">IF(BC$1&lt;'1-Configuracion'!$P$874,'1-Estadisticas'!O78,NA())</f>
        <v>#N/A</v>
      </c>
      <c r="BD78" s="6" t="e">
        <f ca="1">IF(BD$1&lt;'1-Configuracion'!$P$874,'1-Estadisticas'!P78,NA())</f>
        <v>#N/A</v>
      </c>
      <c r="BE78" s="6" t="e">
        <f ca="1">IF(BE$1&lt;'1-Configuracion'!$P$874,'1-Estadisticas'!Q78,NA())</f>
        <v>#N/A</v>
      </c>
      <c r="BF78" s="6" t="e">
        <f ca="1">IF(BF$1&lt;'1-Configuracion'!$P$874,'1-Estadisticas'!R78,NA())</f>
        <v>#N/A</v>
      </c>
      <c r="BG78" s="6" t="e">
        <f ca="1">IF(BG$1&lt;'1-Configuracion'!$P$874,'1-Estadisticas'!S78,NA())</f>
        <v>#N/A</v>
      </c>
      <c r="BH78" s="8" t="e">
        <f ca="1">IF(BH$1&lt;'1-Configuracion'!$P$874,'1-Estadisticas'!T78,NA())</f>
        <v>#N/A</v>
      </c>
      <c r="BI78" s="113" t="e">
        <f ca="1">IF(BI$1&lt;'1-Configuracion'!$P$874,'1-Estadisticas'!U78,NA())</f>
        <v>#N/A</v>
      </c>
      <c r="BJ78" s="6" t="e">
        <f ca="1">IF(BJ$1&lt;'1-Configuracion'!$P$874,'1-Estadisticas'!V78,NA())</f>
        <v>#N/A</v>
      </c>
      <c r="BK78" s="6" t="e">
        <f ca="1">IF(BK$1&lt;'1-Configuracion'!$P$874,'1-Estadisticas'!W78,NA())</f>
        <v>#N/A</v>
      </c>
      <c r="BL78" s="6" t="e">
        <f ca="1">IF(BL$1&lt;'1-Configuracion'!$P$874,'1-Estadisticas'!X78,NA())</f>
        <v>#N/A</v>
      </c>
      <c r="BM78" s="6" t="e">
        <f ca="1">IF(BM$1&lt;'1-Configuracion'!$P$874,'1-Estadisticas'!Y78,NA())</f>
        <v>#N/A</v>
      </c>
      <c r="BN78" s="6" t="e">
        <f ca="1">IF(BN$1&lt;'1-Configuracion'!$P$874,'1-Estadisticas'!Z78,NA())</f>
        <v>#N/A</v>
      </c>
      <c r="BO78" s="6" t="e">
        <f ca="1">IF(BO$1&lt;'1-Configuracion'!$P$874,'1-Estadisticas'!AA78,NA())</f>
        <v>#N/A</v>
      </c>
      <c r="BP78" s="6" t="e">
        <f ca="1">IF(BP$1&lt;'1-Configuracion'!$P$874,'1-Estadisticas'!AB78,NA())</f>
        <v>#N/A</v>
      </c>
      <c r="BQ78" s="6" t="e">
        <f ca="1">IF(BQ$1&lt;'1-Configuracion'!$P$874,'1-Estadisticas'!AC78,NA())</f>
        <v>#N/A</v>
      </c>
      <c r="BR78" s="6" t="e">
        <f ca="1">IF(BR$1&lt;'1-Configuracion'!$P$874,'1-Estadisticas'!AD78,NA())</f>
        <v>#N/A</v>
      </c>
      <c r="BS78" s="6" t="e">
        <f ca="1">IF(BS$1&lt;'1-Configuracion'!$P$874,'1-Estadisticas'!AE78,NA())</f>
        <v>#N/A</v>
      </c>
      <c r="BT78" s="6" t="e">
        <f ca="1">IF(BT$1&lt;'1-Configuracion'!$P$874,'1-Estadisticas'!AF78,NA())</f>
        <v>#N/A</v>
      </c>
      <c r="BU78" s="6" t="e">
        <f ca="1">IF(BU$1&lt;'1-Configuracion'!$P$874,'1-Estadisticas'!AG78,NA())</f>
        <v>#N/A</v>
      </c>
      <c r="BV78" s="6" t="e">
        <f ca="1">IF(BV$1&lt;'1-Configuracion'!$P$874,'1-Estadisticas'!AH78,NA())</f>
        <v>#N/A</v>
      </c>
      <c r="BW78" s="6" t="e">
        <f ca="1">IF(BW$1&lt;'1-Configuracion'!$P$874,'1-Estadisticas'!AI78,NA())</f>
        <v>#N/A</v>
      </c>
      <c r="BX78" s="6" t="e">
        <f ca="1">IF(BX$1&lt;'1-Configuracion'!$P$874,'1-Estadisticas'!AJ78,NA())</f>
        <v>#N/A</v>
      </c>
      <c r="BY78" s="6" t="e">
        <f ca="1">IF(BY$1&lt;'1-Configuracion'!$P$874,'1-Estadisticas'!AK78,NA())</f>
        <v>#N/A</v>
      </c>
      <c r="BZ78" s="6" t="e">
        <f ca="1">IF(BZ$1&lt;'1-Configuracion'!$P$874,'1-Estadisticas'!AL78,NA())</f>
        <v>#N/A</v>
      </c>
      <c r="CA78" s="8" t="e">
        <f ca="1">IF(CA$1&lt;'1-Configuracion'!$P$874,'1-Estadisticas'!AM78,NA())</f>
        <v>#N/A</v>
      </c>
    </row>
    <row r="79" spans="1:79" x14ac:dyDescent="0.25">
      <c r="A79" s="81" t="s">
        <v>88</v>
      </c>
      <c r="B79" s="7" t="e">
        <f t="shared" ca="1" si="142"/>
        <v>#N/A</v>
      </c>
      <c r="C79" s="6" t="e">
        <f t="shared" ca="1" si="142"/>
        <v>#N/A</v>
      </c>
      <c r="D79" s="6" t="e">
        <f t="shared" ca="1" si="142"/>
        <v>#N/A</v>
      </c>
      <c r="E79" s="6" t="e">
        <f t="shared" ca="1" si="142"/>
        <v>#N/A</v>
      </c>
      <c r="F79" s="6" t="e">
        <f t="shared" ca="1" si="142"/>
        <v>#N/A</v>
      </c>
      <c r="G79" s="6" t="e">
        <f t="shared" ca="1" si="142"/>
        <v>#N/A</v>
      </c>
      <c r="H79" s="6" t="e">
        <f t="shared" ca="1" si="142"/>
        <v>#N/A</v>
      </c>
      <c r="I79" s="6" t="e">
        <f t="shared" ca="1" si="142"/>
        <v>#N/A</v>
      </c>
      <c r="J79" s="6" t="e">
        <f t="shared" ca="1" si="142"/>
        <v>#N/A</v>
      </c>
      <c r="K79" s="6" t="e">
        <f t="shared" ca="1" si="142"/>
        <v>#N/A</v>
      </c>
      <c r="L79" s="6" t="e">
        <f t="shared" ca="1" si="142"/>
        <v>#N/A</v>
      </c>
      <c r="M79" s="6" t="e">
        <f t="shared" ca="1" si="142"/>
        <v>#N/A</v>
      </c>
      <c r="N79" s="6" t="e">
        <f t="shared" ca="1" si="142"/>
        <v>#N/A</v>
      </c>
      <c r="O79" s="6" t="e">
        <f t="shared" ca="1" si="142"/>
        <v>#N/A</v>
      </c>
      <c r="P79" s="6" t="e">
        <f t="shared" ca="1" si="142"/>
        <v>#N/A</v>
      </c>
      <c r="Q79" s="6" t="e">
        <f t="shared" ca="1" si="142"/>
        <v>#N/A</v>
      </c>
      <c r="R79" s="6" t="e">
        <f t="shared" ca="1" si="144"/>
        <v>#N/A</v>
      </c>
      <c r="S79" s="6" t="e">
        <f t="shared" ca="1" si="144"/>
        <v>#N/A</v>
      </c>
      <c r="T79" s="8" t="e">
        <f t="shared" ca="1" si="144"/>
        <v>#N/A</v>
      </c>
      <c r="U79" s="113" t="e">
        <f t="shared" ca="1" si="144"/>
        <v>#N/A</v>
      </c>
      <c r="V79" s="6" t="e">
        <f t="shared" ca="1" si="144"/>
        <v>#N/A</v>
      </c>
      <c r="W79" s="6" t="e">
        <f t="shared" ca="1" si="144"/>
        <v>#N/A</v>
      </c>
      <c r="X79" s="6" t="e">
        <f t="shared" ca="1" si="144"/>
        <v>#N/A</v>
      </c>
      <c r="Y79" s="6" t="e">
        <f t="shared" ca="1" si="144"/>
        <v>#N/A</v>
      </c>
      <c r="Z79" s="6" t="e">
        <f t="shared" ca="1" si="144"/>
        <v>#N/A</v>
      </c>
      <c r="AA79" s="6" t="e">
        <f t="shared" ca="1" si="144"/>
        <v>#N/A</v>
      </c>
      <c r="AB79" s="6" t="e">
        <f t="shared" ca="1" si="144"/>
        <v>#N/A</v>
      </c>
      <c r="AC79" s="6" t="e">
        <f t="shared" ca="1" si="144"/>
        <v>#N/A</v>
      </c>
      <c r="AD79" s="6" t="e">
        <f t="shared" ca="1" si="144"/>
        <v>#N/A</v>
      </c>
      <c r="AE79" s="6" t="e">
        <f t="shared" ca="1" si="144"/>
        <v>#N/A</v>
      </c>
      <c r="AF79" s="6" t="e">
        <f t="shared" ca="1" si="144"/>
        <v>#N/A</v>
      </c>
      <c r="AG79" s="6" t="e">
        <f t="shared" ca="1" si="144"/>
        <v>#N/A</v>
      </c>
      <c r="AH79" s="6" t="e">
        <f t="shared" ca="1" si="145"/>
        <v>#N/A</v>
      </c>
      <c r="AI79" s="6" t="e">
        <f t="shared" ca="1" si="145"/>
        <v>#N/A</v>
      </c>
      <c r="AJ79" s="6" t="e">
        <f t="shared" ca="1" si="145"/>
        <v>#N/A</v>
      </c>
      <c r="AK79" s="6" t="e">
        <f t="shared" ca="1" si="145"/>
        <v>#N/A</v>
      </c>
      <c r="AL79" s="6" t="e">
        <f t="shared" ca="1" si="145"/>
        <v>#N/A</v>
      </c>
      <c r="AM79" s="8" t="e">
        <f t="shared" ca="1" si="145"/>
        <v>#N/A</v>
      </c>
      <c r="AO79" s="81" t="str">
        <f t="shared" si="141"/>
        <v>R.C.D.Mallorca</v>
      </c>
      <c r="AP79" s="7" t="e">
        <f ca="1">IF(AP$1&lt;'1-Configuracion'!$P$874,'1-Estadisticas'!B79,NA())</f>
        <v>#N/A</v>
      </c>
      <c r="AQ79" s="6" t="e">
        <f ca="1">IF(AQ$1&lt;'1-Configuracion'!$P$874,'1-Estadisticas'!C79,NA())</f>
        <v>#N/A</v>
      </c>
      <c r="AR79" s="6" t="e">
        <f ca="1">IF(AR$1&lt;'1-Configuracion'!$P$874,'1-Estadisticas'!D79,NA())</f>
        <v>#N/A</v>
      </c>
      <c r="AS79" s="6" t="e">
        <f ca="1">IF(AS$1&lt;'1-Configuracion'!$P$874,'1-Estadisticas'!E79,NA())</f>
        <v>#N/A</v>
      </c>
      <c r="AT79" s="6" t="e">
        <f ca="1">IF(AT$1&lt;'1-Configuracion'!$P$874,'1-Estadisticas'!F79,NA())</f>
        <v>#N/A</v>
      </c>
      <c r="AU79" s="6" t="e">
        <f ca="1">IF(AU$1&lt;'1-Configuracion'!$P$874,'1-Estadisticas'!G79,NA())</f>
        <v>#N/A</v>
      </c>
      <c r="AV79" s="6" t="e">
        <f ca="1">IF(AV$1&lt;'1-Configuracion'!$P$874,'1-Estadisticas'!H79,NA())</f>
        <v>#N/A</v>
      </c>
      <c r="AW79" s="6" t="e">
        <f ca="1">IF(AW$1&lt;'1-Configuracion'!$P$874,'1-Estadisticas'!I79,NA())</f>
        <v>#N/A</v>
      </c>
      <c r="AX79" s="6" t="e">
        <f ca="1">IF(AX$1&lt;'1-Configuracion'!$P$874,'1-Estadisticas'!J79,NA())</f>
        <v>#N/A</v>
      </c>
      <c r="AY79" s="6" t="e">
        <f ca="1">IF(AY$1&lt;'1-Configuracion'!$P$874,'1-Estadisticas'!K79,NA())</f>
        <v>#N/A</v>
      </c>
      <c r="AZ79" s="6" t="e">
        <f ca="1">IF(AZ$1&lt;'1-Configuracion'!$P$874,'1-Estadisticas'!L79,NA())</f>
        <v>#N/A</v>
      </c>
      <c r="BA79" s="6" t="e">
        <f ca="1">IF(BA$1&lt;'1-Configuracion'!$P$874,'1-Estadisticas'!M79,NA())</f>
        <v>#N/A</v>
      </c>
      <c r="BB79" s="6" t="e">
        <f ca="1">IF(BB$1&lt;'1-Configuracion'!$P$874,'1-Estadisticas'!N79,NA())</f>
        <v>#N/A</v>
      </c>
      <c r="BC79" s="6" t="e">
        <f ca="1">IF(BC$1&lt;'1-Configuracion'!$P$874,'1-Estadisticas'!O79,NA())</f>
        <v>#N/A</v>
      </c>
      <c r="BD79" s="6" t="e">
        <f ca="1">IF(BD$1&lt;'1-Configuracion'!$P$874,'1-Estadisticas'!P79,NA())</f>
        <v>#N/A</v>
      </c>
      <c r="BE79" s="6" t="e">
        <f ca="1">IF(BE$1&lt;'1-Configuracion'!$P$874,'1-Estadisticas'!Q79,NA())</f>
        <v>#N/A</v>
      </c>
      <c r="BF79" s="6" t="e">
        <f ca="1">IF(BF$1&lt;'1-Configuracion'!$P$874,'1-Estadisticas'!R79,NA())</f>
        <v>#N/A</v>
      </c>
      <c r="BG79" s="6" t="e">
        <f ca="1">IF(BG$1&lt;'1-Configuracion'!$P$874,'1-Estadisticas'!S79,NA())</f>
        <v>#N/A</v>
      </c>
      <c r="BH79" s="8" t="e">
        <f ca="1">IF(BH$1&lt;'1-Configuracion'!$P$874,'1-Estadisticas'!T79,NA())</f>
        <v>#N/A</v>
      </c>
      <c r="BI79" s="113" t="e">
        <f ca="1">IF(BI$1&lt;'1-Configuracion'!$P$874,'1-Estadisticas'!U79,NA())</f>
        <v>#N/A</v>
      </c>
      <c r="BJ79" s="6" t="e">
        <f ca="1">IF(BJ$1&lt;'1-Configuracion'!$P$874,'1-Estadisticas'!V79,NA())</f>
        <v>#N/A</v>
      </c>
      <c r="BK79" s="6" t="e">
        <f ca="1">IF(BK$1&lt;'1-Configuracion'!$P$874,'1-Estadisticas'!W79,NA())</f>
        <v>#N/A</v>
      </c>
      <c r="BL79" s="6" t="e">
        <f ca="1">IF(BL$1&lt;'1-Configuracion'!$P$874,'1-Estadisticas'!X79,NA())</f>
        <v>#N/A</v>
      </c>
      <c r="BM79" s="6" t="e">
        <f ca="1">IF(BM$1&lt;'1-Configuracion'!$P$874,'1-Estadisticas'!Y79,NA())</f>
        <v>#N/A</v>
      </c>
      <c r="BN79" s="6" t="e">
        <f ca="1">IF(BN$1&lt;'1-Configuracion'!$P$874,'1-Estadisticas'!Z79,NA())</f>
        <v>#N/A</v>
      </c>
      <c r="BO79" s="6" t="e">
        <f ca="1">IF(BO$1&lt;'1-Configuracion'!$P$874,'1-Estadisticas'!AA79,NA())</f>
        <v>#N/A</v>
      </c>
      <c r="BP79" s="6" t="e">
        <f ca="1">IF(BP$1&lt;'1-Configuracion'!$P$874,'1-Estadisticas'!AB79,NA())</f>
        <v>#N/A</v>
      </c>
      <c r="BQ79" s="6" t="e">
        <f ca="1">IF(BQ$1&lt;'1-Configuracion'!$P$874,'1-Estadisticas'!AC79,NA())</f>
        <v>#N/A</v>
      </c>
      <c r="BR79" s="6" t="e">
        <f ca="1">IF(BR$1&lt;'1-Configuracion'!$P$874,'1-Estadisticas'!AD79,NA())</f>
        <v>#N/A</v>
      </c>
      <c r="BS79" s="6" t="e">
        <f ca="1">IF(BS$1&lt;'1-Configuracion'!$P$874,'1-Estadisticas'!AE79,NA())</f>
        <v>#N/A</v>
      </c>
      <c r="BT79" s="6" t="e">
        <f ca="1">IF(BT$1&lt;'1-Configuracion'!$P$874,'1-Estadisticas'!AF79,NA())</f>
        <v>#N/A</v>
      </c>
      <c r="BU79" s="6" t="e">
        <f ca="1">IF(BU$1&lt;'1-Configuracion'!$P$874,'1-Estadisticas'!AG79,NA())</f>
        <v>#N/A</v>
      </c>
      <c r="BV79" s="6" t="e">
        <f ca="1">IF(BV$1&lt;'1-Configuracion'!$P$874,'1-Estadisticas'!AH79,NA())</f>
        <v>#N/A</v>
      </c>
      <c r="BW79" s="6" t="e">
        <f ca="1">IF(BW$1&lt;'1-Configuracion'!$P$874,'1-Estadisticas'!AI79,NA())</f>
        <v>#N/A</v>
      </c>
      <c r="BX79" s="6" t="e">
        <f ca="1">IF(BX$1&lt;'1-Configuracion'!$P$874,'1-Estadisticas'!AJ79,NA())</f>
        <v>#N/A</v>
      </c>
      <c r="BY79" s="6" t="e">
        <f ca="1">IF(BY$1&lt;'1-Configuracion'!$P$874,'1-Estadisticas'!AK79,NA())</f>
        <v>#N/A</v>
      </c>
      <c r="BZ79" s="6" t="e">
        <f ca="1">IF(BZ$1&lt;'1-Configuracion'!$P$874,'1-Estadisticas'!AL79,NA())</f>
        <v>#N/A</v>
      </c>
      <c r="CA79" s="8" t="e">
        <f ca="1">IF(CA$1&lt;'1-Configuracion'!$P$874,'1-Estadisticas'!AM79,NA())</f>
        <v>#N/A</v>
      </c>
    </row>
    <row r="80" spans="1:79" x14ac:dyDescent="0.25">
      <c r="A80" s="81" t="s">
        <v>83</v>
      </c>
      <c r="B80" s="7" t="e">
        <f t="shared" ca="1" si="142"/>
        <v>#N/A</v>
      </c>
      <c r="C80" s="6" t="e">
        <f t="shared" ca="1" si="142"/>
        <v>#N/A</v>
      </c>
      <c r="D80" s="6" t="e">
        <f t="shared" ca="1" si="142"/>
        <v>#N/A</v>
      </c>
      <c r="E80" s="6" t="e">
        <f t="shared" ca="1" si="142"/>
        <v>#N/A</v>
      </c>
      <c r="F80" s="6" t="e">
        <f t="shared" ca="1" si="142"/>
        <v>#N/A</v>
      </c>
      <c r="G80" s="6" t="e">
        <f t="shared" ca="1" si="142"/>
        <v>#N/A</v>
      </c>
      <c r="H80" s="6" t="e">
        <f t="shared" ca="1" si="142"/>
        <v>#N/A</v>
      </c>
      <c r="I80" s="6" t="e">
        <f t="shared" ca="1" si="142"/>
        <v>#N/A</v>
      </c>
      <c r="J80" s="6" t="e">
        <f t="shared" ca="1" si="142"/>
        <v>#N/A</v>
      </c>
      <c r="K80" s="6" t="e">
        <f t="shared" ca="1" si="142"/>
        <v>#N/A</v>
      </c>
      <c r="L80" s="6" t="e">
        <f t="shared" ca="1" si="142"/>
        <v>#N/A</v>
      </c>
      <c r="M80" s="6" t="e">
        <f t="shared" ca="1" si="142"/>
        <v>#N/A</v>
      </c>
      <c r="N80" s="6" t="e">
        <f t="shared" ca="1" si="142"/>
        <v>#N/A</v>
      </c>
      <c r="O80" s="6" t="e">
        <f t="shared" ca="1" si="142"/>
        <v>#N/A</v>
      </c>
      <c r="P80" s="6" t="e">
        <f t="shared" ca="1" si="142"/>
        <v>#N/A</v>
      </c>
      <c r="Q80" s="6" t="e">
        <f t="shared" ca="1" si="142"/>
        <v>#N/A</v>
      </c>
      <c r="R80" s="6" t="e">
        <f t="shared" ca="1" si="144"/>
        <v>#N/A</v>
      </c>
      <c r="S80" s="6" t="e">
        <f t="shared" ca="1" si="144"/>
        <v>#N/A</v>
      </c>
      <c r="T80" s="8" t="e">
        <f t="shared" ca="1" si="144"/>
        <v>#N/A</v>
      </c>
      <c r="U80" s="113" t="e">
        <f t="shared" ca="1" si="144"/>
        <v>#N/A</v>
      </c>
      <c r="V80" s="6" t="e">
        <f t="shared" ca="1" si="144"/>
        <v>#N/A</v>
      </c>
      <c r="W80" s="6" t="e">
        <f t="shared" ca="1" si="144"/>
        <v>#N/A</v>
      </c>
      <c r="X80" s="6" t="e">
        <f t="shared" ca="1" si="144"/>
        <v>#N/A</v>
      </c>
      <c r="Y80" s="6" t="e">
        <f t="shared" ca="1" si="144"/>
        <v>#N/A</v>
      </c>
      <c r="Z80" s="6" t="e">
        <f t="shared" ca="1" si="144"/>
        <v>#N/A</v>
      </c>
      <c r="AA80" s="6" t="e">
        <f t="shared" ca="1" si="144"/>
        <v>#N/A</v>
      </c>
      <c r="AB80" s="6" t="e">
        <f t="shared" ca="1" si="144"/>
        <v>#N/A</v>
      </c>
      <c r="AC80" s="6" t="e">
        <f t="shared" ca="1" si="144"/>
        <v>#N/A</v>
      </c>
      <c r="AD80" s="6" t="e">
        <f t="shared" ca="1" si="144"/>
        <v>#N/A</v>
      </c>
      <c r="AE80" s="6" t="e">
        <f t="shared" ca="1" si="144"/>
        <v>#N/A</v>
      </c>
      <c r="AF80" s="6" t="e">
        <f t="shared" ca="1" si="144"/>
        <v>#N/A</v>
      </c>
      <c r="AG80" s="6" t="e">
        <f t="shared" ca="1" si="144"/>
        <v>#N/A</v>
      </c>
      <c r="AH80" s="6" t="e">
        <f t="shared" ca="1" si="145"/>
        <v>#N/A</v>
      </c>
      <c r="AI80" s="6" t="e">
        <f t="shared" ca="1" si="145"/>
        <v>#N/A</v>
      </c>
      <c r="AJ80" s="6" t="e">
        <f t="shared" ca="1" si="145"/>
        <v>#N/A</v>
      </c>
      <c r="AK80" s="6" t="e">
        <f t="shared" ca="1" si="145"/>
        <v>#N/A</v>
      </c>
      <c r="AL80" s="6" t="e">
        <f t="shared" ca="1" si="145"/>
        <v>#N/A</v>
      </c>
      <c r="AM80" s="8" t="e">
        <f t="shared" ca="1" si="145"/>
        <v>#N/A</v>
      </c>
      <c r="AO80" s="81" t="str">
        <f t="shared" si="141"/>
        <v>Rayo Vallecano</v>
      </c>
      <c r="AP80" s="7" t="e">
        <f ca="1">IF(AP$1&lt;'1-Configuracion'!$P$874,'1-Estadisticas'!B80,NA())</f>
        <v>#N/A</v>
      </c>
      <c r="AQ80" s="6" t="e">
        <f ca="1">IF(AQ$1&lt;'1-Configuracion'!$P$874,'1-Estadisticas'!C80,NA())</f>
        <v>#N/A</v>
      </c>
      <c r="AR80" s="6" t="e">
        <f ca="1">IF(AR$1&lt;'1-Configuracion'!$P$874,'1-Estadisticas'!D80,NA())</f>
        <v>#N/A</v>
      </c>
      <c r="AS80" s="6" t="e">
        <f ca="1">IF(AS$1&lt;'1-Configuracion'!$P$874,'1-Estadisticas'!E80,NA())</f>
        <v>#N/A</v>
      </c>
      <c r="AT80" s="6" t="e">
        <f ca="1">IF(AT$1&lt;'1-Configuracion'!$P$874,'1-Estadisticas'!F80,NA())</f>
        <v>#N/A</v>
      </c>
      <c r="AU80" s="6" t="e">
        <f ca="1">IF(AU$1&lt;'1-Configuracion'!$P$874,'1-Estadisticas'!G80,NA())</f>
        <v>#N/A</v>
      </c>
      <c r="AV80" s="6" t="e">
        <f ca="1">IF(AV$1&lt;'1-Configuracion'!$P$874,'1-Estadisticas'!H80,NA())</f>
        <v>#N/A</v>
      </c>
      <c r="AW80" s="6" t="e">
        <f ca="1">IF(AW$1&lt;'1-Configuracion'!$P$874,'1-Estadisticas'!I80,NA())</f>
        <v>#N/A</v>
      </c>
      <c r="AX80" s="6" t="e">
        <f ca="1">IF(AX$1&lt;'1-Configuracion'!$P$874,'1-Estadisticas'!J80,NA())</f>
        <v>#N/A</v>
      </c>
      <c r="AY80" s="6" t="e">
        <f ca="1">IF(AY$1&lt;'1-Configuracion'!$P$874,'1-Estadisticas'!K80,NA())</f>
        <v>#N/A</v>
      </c>
      <c r="AZ80" s="6" t="e">
        <f ca="1">IF(AZ$1&lt;'1-Configuracion'!$P$874,'1-Estadisticas'!L80,NA())</f>
        <v>#N/A</v>
      </c>
      <c r="BA80" s="6" t="e">
        <f ca="1">IF(BA$1&lt;'1-Configuracion'!$P$874,'1-Estadisticas'!M80,NA())</f>
        <v>#N/A</v>
      </c>
      <c r="BB80" s="6" t="e">
        <f ca="1">IF(BB$1&lt;'1-Configuracion'!$P$874,'1-Estadisticas'!N80,NA())</f>
        <v>#N/A</v>
      </c>
      <c r="BC80" s="6" t="e">
        <f ca="1">IF(BC$1&lt;'1-Configuracion'!$P$874,'1-Estadisticas'!O80,NA())</f>
        <v>#N/A</v>
      </c>
      <c r="BD80" s="6" t="e">
        <f ca="1">IF(BD$1&lt;'1-Configuracion'!$P$874,'1-Estadisticas'!P80,NA())</f>
        <v>#N/A</v>
      </c>
      <c r="BE80" s="6" t="e">
        <f ca="1">IF(BE$1&lt;'1-Configuracion'!$P$874,'1-Estadisticas'!Q80,NA())</f>
        <v>#N/A</v>
      </c>
      <c r="BF80" s="6" t="e">
        <f ca="1">IF(BF$1&lt;'1-Configuracion'!$P$874,'1-Estadisticas'!R80,NA())</f>
        <v>#N/A</v>
      </c>
      <c r="BG80" s="6" t="e">
        <f ca="1">IF(BG$1&lt;'1-Configuracion'!$P$874,'1-Estadisticas'!S80,NA())</f>
        <v>#N/A</v>
      </c>
      <c r="BH80" s="8" t="e">
        <f ca="1">IF(BH$1&lt;'1-Configuracion'!$P$874,'1-Estadisticas'!T80,NA())</f>
        <v>#N/A</v>
      </c>
      <c r="BI80" s="113" t="e">
        <f ca="1">IF(BI$1&lt;'1-Configuracion'!$P$874,'1-Estadisticas'!U80,NA())</f>
        <v>#N/A</v>
      </c>
      <c r="BJ80" s="6" t="e">
        <f ca="1">IF(BJ$1&lt;'1-Configuracion'!$P$874,'1-Estadisticas'!V80,NA())</f>
        <v>#N/A</v>
      </c>
      <c r="BK80" s="6" t="e">
        <f ca="1">IF(BK$1&lt;'1-Configuracion'!$P$874,'1-Estadisticas'!W80,NA())</f>
        <v>#N/A</v>
      </c>
      <c r="BL80" s="6" t="e">
        <f ca="1">IF(BL$1&lt;'1-Configuracion'!$P$874,'1-Estadisticas'!X80,NA())</f>
        <v>#N/A</v>
      </c>
      <c r="BM80" s="6" t="e">
        <f ca="1">IF(BM$1&lt;'1-Configuracion'!$P$874,'1-Estadisticas'!Y80,NA())</f>
        <v>#N/A</v>
      </c>
      <c r="BN80" s="6" t="e">
        <f ca="1">IF(BN$1&lt;'1-Configuracion'!$P$874,'1-Estadisticas'!Z80,NA())</f>
        <v>#N/A</v>
      </c>
      <c r="BO80" s="6" t="e">
        <f ca="1">IF(BO$1&lt;'1-Configuracion'!$P$874,'1-Estadisticas'!AA80,NA())</f>
        <v>#N/A</v>
      </c>
      <c r="BP80" s="6" t="e">
        <f ca="1">IF(BP$1&lt;'1-Configuracion'!$P$874,'1-Estadisticas'!AB80,NA())</f>
        <v>#N/A</v>
      </c>
      <c r="BQ80" s="6" t="e">
        <f ca="1">IF(BQ$1&lt;'1-Configuracion'!$P$874,'1-Estadisticas'!AC80,NA())</f>
        <v>#N/A</v>
      </c>
      <c r="BR80" s="6" t="e">
        <f ca="1">IF(BR$1&lt;'1-Configuracion'!$P$874,'1-Estadisticas'!AD80,NA())</f>
        <v>#N/A</v>
      </c>
      <c r="BS80" s="6" t="e">
        <f ca="1">IF(BS$1&lt;'1-Configuracion'!$P$874,'1-Estadisticas'!AE80,NA())</f>
        <v>#N/A</v>
      </c>
      <c r="BT80" s="6" t="e">
        <f ca="1">IF(BT$1&lt;'1-Configuracion'!$P$874,'1-Estadisticas'!AF80,NA())</f>
        <v>#N/A</v>
      </c>
      <c r="BU80" s="6" t="e">
        <f ca="1">IF(BU$1&lt;'1-Configuracion'!$P$874,'1-Estadisticas'!AG80,NA())</f>
        <v>#N/A</v>
      </c>
      <c r="BV80" s="6" t="e">
        <f ca="1">IF(BV$1&lt;'1-Configuracion'!$P$874,'1-Estadisticas'!AH80,NA())</f>
        <v>#N/A</v>
      </c>
      <c r="BW80" s="6" t="e">
        <f ca="1">IF(BW$1&lt;'1-Configuracion'!$P$874,'1-Estadisticas'!AI80,NA())</f>
        <v>#N/A</v>
      </c>
      <c r="BX80" s="6" t="e">
        <f ca="1">IF(BX$1&lt;'1-Configuracion'!$P$874,'1-Estadisticas'!AJ80,NA())</f>
        <v>#N/A</v>
      </c>
      <c r="BY80" s="6" t="e">
        <f ca="1">IF(BY$1&lt;'1-Configuracion'!$P$874,'1-Estadisticas'!AK80,NA())</f>
        <v>#N/A</v>
      </c>
      <c r="BZ80" s="6" t="e">
        <f ca="1">IF(BZ$1&lt;'1-Configuracion'!$P$874,'1-Estadisticas'!AL80,NA())</f>
        <v>#N/A</v>
      </c>
      <c r="CA80" s="8" t="e">
        <f ca="1">IF(CA$1&lt;'1-Configuracion'!$P$874,'1-Estadisticas'!AM80,NA())</f>
        <v>#N/A</v>
      </c>
    </row>
    <row r="81" spans="1:79" x14ac:dyDescent="0.25">
      <c r="A81" s="81" t="s">
        <v>86</v>
      </c>
      <c r="B81" s="7" t="e">
        <f t="shared" ca="1" si="142"/>
        <v>#N/A</v>
      </c>
      <c r="C81" s="6" t="e">
        <f t="shared" ca="1" si="142"/>
        <v>#N/A</v>
      </c>
      <c r="D81" s="6" t="e">
        <f t="shared" ca="1" si="142"/>
        <v>#N/A</v>
      </c>
      <c r="E81" s="6" t="e">
        <f t="shared" ca="1" si="142"/>
        <v>#N/A</v>
      </c>
      <c r="F81" s="6" t="e">
        <f t="shared" ca="1" si="142"/>
        <v>#N/A</v>
      </c>
      <c r="G81" s="6" t="e">
        <f t="shared" ca="1" si="142"/>
        <v>#N/A</v>
      </c>
      <c r="H81" s="6" t="e">
        <f t="shared" ca="1" si="142"/>
        <v>#N/A</v>
      </c>
      <c r="I81" s="6" t="e">
        <f t="shared" ca="1" si="142"/>
        <v>#N/A</v>
      </c>
      <c r="J81" s="6" t="e">
        <f t="shared" ca="1" si="142"/>
        <v>#N/A</v>
      </c>
      <c r="K81" s="6" t="e">
        <f t="shared" ca="1" si="142"/>
        <v>#N/A</v>
      </c>
      <c r="L81" s="6" t="e">
        <f t="shared" ca="1" si="142"/>
        <v>#N/A</v>
      </c>
      <c r="M81" s="6" t="e">
        <f t="shared" ca="1" si="142"/>
        <v>#N/A</v>
      </c>
      <c r="N81" s="6" t="e">
        <f t="shared" ca="1" si="142"/>
        <v>#N/A</v>
      </c>
      <c r="O81" s="6" t="e">
        <f t="shared" ca="1" si="142"/>
        <v>#N/A</v>
      </c>
      <c r="P81" s="6" t="e">
        <f t="shared" ca="1" si="142"/>
        <v>#N/A</v>
      </c>
      <c r="Q81" s="6" t="e">
        <f t="shared" ca="1" si="142"/>
        <v>#N/A</v>
      </c>
      <c r="R81" s="6" t="e">
        <f t="shared" ca="1" si="144"/>
        <v>#N/A</v>
      </c>
      <c r="S81" s="6" t="e">
        <f t="shared" ca="1" si="144"/>
        <v>#N/A</v>
      </c>
      <c r="T81" s="8" t="e">
        <f t="shared" ca="1" si="144"/>
        <v>#N/A</v>
      </c>
      <c r="U81" s="113" t="e">
        <f t="shared" ca="1" si="144"/>
        <v>#N/A</v>
      </c>
      <c r="V81" s="6" t="e">
        <f t="shared" ca="1" si="144"/>
        <v>#N/A</v>
      </c>
      <c r="W81" s="6" t="e">
        <f t="shared" ca="1" si="144"/>
        <v>#N/A</v>
      </c>
      <c r="X81" s="6" t="e">
        <f t="shared" ca="1" si="144"/>
        <v>#N/A</v>
      </c>
      <c r="Y81" s="6" t="e">
        <f t="shared" ca="1" si="144"/>
        <v>#N/A</v>
      </c>
      <c r="Z81" s="6" t="e">
        <f t="shared" ca="1" si="144"/>
        <v>#N/A</v>
      </c>
      <c r="AA81" s="6" t="e">
        <f t="shared" ca="1" si="144"/>
        <v>#N/A</v>
      </c>
      <c r="AB81" s="6" t="e">
        <f t="shared" ca="1" si="144"/>
        <v>#N/A</v>
      </c>
      <c r="AC81" s="6" t="e">
        <f t="shared" ca="1" si="144"/>
        <v>#N/A</v>
      </c>
      <c r="AD81" s="6" t="e">
        <f t="shared" ca="1" si="144"/>
        <v>#N/A</v>
      </c>
      <c r="AE81" s="6" t="e">
        <f t="shared" ca="1" si="144"/>
        <v>#N/A</v>
      </c>
      <c r="AF81" s="6" t="e">
        <f t="shared" ca="1" si="144"/>
        <v>#N/A</v>
      </c>
      <c r="AG81" s="6" t="e">
        <f t="shared" ca="1" si="144"/>
        <v>#N/A</v>
      </c>
      <c r="AH81" s="6" t="e">
        <f t="shared" ca="1" si="145"/>
        <v>#N/A</v>
      </c>
      <c r="AI81" s="6" t="e">
        <f t="shared" ca="1" si="145"/>
        <v>#N/A</v>
      </c>
      <c r="AJ81" s="6" t="e">
        <f t="shared" ca="1" si="145"/>
        <v>#N/A</v>
      </c>
      <c r="AK81" s="6" t="e">
        <f t="shared" ca="1" si="145"/>
        <v>#N/A</v>
      </c>
      <c r="AL81" s="6" t="e">
        <f t="shared" ca="1" si="145"/>
        <v>#N/A</v>
      </c>
      <c r="AM81" s="8" t="e">
        <f t="shared" ca="1" si="145"/>
        <v>#N/A</v>
      </c>
      <c r="AO81" s="81" t="str">
        <f t="shared" si="141"/>
        <v>Real Betis Balompié</v>
      </c>
      <c r="AP81" s="7" t="e">
        <f ca="1">IF(AP$1&lt;'1-Configuracion'!$P$874,'1-Estadisticas'!B81,NA())</f>
        <v>#N/A</v>
      </c>
      <c r="AQ81" s="6" t="e">
        <f ca="1">IF(AQ$1&lt;'1-Configuracion'!$P$874,'1-Estadisticas'!C81,NA())</f>
        <v>#N/A</v>
      </c>
      <c r="AR81" s="6" t="e">
        <f ca="1">IF(AR$1&lt;'1-Configuracion'!$P$874,'1-Estadisticas'!D81,NA())</f>
        <v>#N/A</v>
      </c>
      <c r="AS81" s="6" t="e">
        <f ca="1">IF(AS$1&lt;'1-Configuracion'!$P$874,'1-Estadisticas'!E81,NA())</f>
        <v>#N/A</v>
      </c>
      <c r="AT81" s="6" t="e">
        <f ca="1">IF(AT$1&lt;'1-Configuracion'!$P$874,'1-Estadisticas'!F81,NA())</f>
        <v>#N/A</v>
      </c>
      <c r="AU81" s="6" t="e">
        <f ca="1">IF(AU$1&lt;'1-Configuracion'!$P$874,'1-Estadisticas'!G81,NA())</f>
        <v>#N/A</v>
      </c>
      <c r="AV81" s="6" t="e">
        <f ca="1">IF(AV$1&lt;'1-Configuracion'!$P$874,'1-Estadisticas'!H81,NA())</f>
        <v>#N/A</v>
      </c>
      <c r="AW81" s="6" t="e">
        <f ca="1">IF(AW$1&lt;'1-Configuracion'!$P$874,'1-Estadisticas'!I81,NA())</f>
        <v>#N/A</v>
      </c>
      <c r="AX81" s="6" t="e">
        <f ca="1">IF(AX$1&lt;'1-Configuracion'!$P$874,'1-Estadisticas'!J81,NA())</f>
        <v>#N/A</v>
      </c>
      <c r="AY81" s="6" t="e">
        <f ca="1">IF(AY$1&lt;'1-Configuracion'!$P$874,'1-Estadisticas'!K81,NA())</f>
        <v>#N/A</v>
      </c>
      <c r="AZ81" s="6" t="e">
        <f ca="1">IF(AZ$1&lt;'1-Configuracion'!$P$874,'1-Estadisticas'!L81,NA())</f>
        <v>#N/A</v>
      </c>
      <c r="BA81" s="6" t="e">
        <f ca="1">IF(BA$1&lt;'1-Configuracion'!$P$874,'1-Estadisticas'!M81,NA())</f>
        <v>#N/A</v>
      </c>
      <c r="BB81" s="6" t="e">
        <f ca="1">IF(BB$1&lt;'1-Configuracion'!$P$874,'1-Estadisticas'!N81,NA())</f>
        <v>#N/A</v>
      </c>
      <c r="BC81" s="6" t="e">
        <f ca="1">IF(BC$1&lt;'1-Configuracion'!$P$874,'1-Estadisticas'!O81,NA())</f>
        <v>#N/A</v>
      </c>
      <c r="BD81" s="6" t="e">
        <f ca="1">IF(BD$1&lt;'1-Configuracion'!$P$874,'1-Estadisticas'!P81,NA())</f>
        <v>#N/A</v>
      </c>
      <c r="BE81" s="6" t="e">
        <f ca="1">IF(BE$1&lt;'1-Configuracion'!$P$874,'1-Estadisticas'!Q81,NA())</f>
        <v>#N/A</v>
      </c>
      <c r="BF81" s="6" t="e">
        <f ca="1">IF(BF$1&lt;'1-Configuracion'!$P$874,'1-Estadisticas'!R81,NA())</f>
        <v>#N/A</v>
      </c>
      <c r="BG81" s="6" t="e">
        <f ca="1">IF(BG$1&lt;'1-Configuracion'!$P$874,'1-Estadisticas'!S81,NA())</f>
        <v>#N/A</v>
      </c>
      <c r="BH81" s="8" t="e">
        <f ca="1">IF(BH$1&lt;'1-Configuracion'!$P$874,'1-Estadisticas'!T81,NA())</f>
        <v>#N/A</v>
      </c>
      <c r="BI81" s="113" t="e">
        <f ca="1">IF(BI$1&lt;'1-Configuracion'!$P$874,'1-Estadisticas'!U81,NA())</f>
        <v>#N/A</v>
      </c>
      <c r="BJ81" s="6" t="e">
        <f ca="1">IF(BJ$1&lt;'1-Configuracion'!$P$874,'1-Estadisticas'!V81,NA())</f>
        <v>#N/A</v>
      </c>
      <c r="BK81" s="6" t="e">
        <f ca="1">IF(BK$1&lt;'1-Configuracion'!$P$874,'1-Estadisticas'!W81,NA())</f>
        <v>#N/A</v>
      </c>
      <c r="BL81" s="6" t="e">
        <f ca="1">IF(BL$1&lt;'1-Configuracion'!$P$874,'1-Estadisticas'!X81,NA())</f>
        <v>#N/A</v>
      </c>
      <c r="BM81" s="6" t="e">
        <f ca="1">IF(BM$1&lt;'1-Configuracion'!$P$874,'1-Estadisticas'!Y81,NA())</f>
        <v>#N/A</v>
      </c>
      <c r="BN81" s="6" t="e">
        <f ca="1">IF(BN$1&lt;'1-Configuracion'!$P$874,'1-Estadisticas'!Z81,NA())</f>
        <v>#N/A</v>
      </c>
      <c r="BO81" s="6" t="e">
        <f ca="1">IF(BO$1&lt;'1-Configuracion'!$P$874,'1-Estadisticas'!AA81,NA())</f>
        <v>#N/A</v>
      </c>
      <c r="BP81" s="6" t="e">
        <f ca="1">IF(BP$1&lt;'1-Configuracion'!$P$874,'1-Estadisticas'!AB81,NA())</f>
        <v>#N/A</v>
      </c>
      <c r="BQ81" s="6" t="e">
        <f ca="1">IF(BQ$1&lt;'1-Configuracion'!$P$874,'1-Estadisticas'!AC81,NA())</f>
        <v>#N/A</v>
      </c>
      <c r="BR81" s="6" t="e">
        <f ca="1">IF(BR$1&lt;'1-Configuracion'!$P$874,'1-Estadisticas'!AD81,NA())</f>
        <v>#N/A</v>
      </c>
      <c r="BS81" s="6" t="e">
        <f ca="1">IF(BS$1&lt;'1-Configuracion'!$P$874,'1-Estadisticas'!AE81,NA())</f>
        <v>#N/A</v>
      </c>
      <c r="BT81" s="6" t="e">
        <f ca="1">IF(BT$1&lt;'1-Configuracion'!$P$874,'1-Estadisticas'!AF81,NA())</f>
        <v>#N/A</v>
      </c>
      <c r="BU81" s="6" t="e">
        <f ca="1">IF(BU$1&lt;'1-Configuracion'!$P$874,'1-Estadisticas'!AG81,NA())</f>
        <v>#N/A</v>
      </c>
      <c r="BV81" s="6" t="e">
        <f ca="1">IF(BV$1&lt;'1-Configuracion'!$P$874,'1-Estadisticas'!AH81,NA())</f>
        <v>#N/A</v>
      </c>
      <c r="BW81" s="6" t="e">
        <f ca="1">IF(BW$1&lt;'1-Configuracion'!$P$874,'1-Estadisticas'!AI81,NA())</f>
        <v>#N/A</v>
      </c>
      <c r="BX81" s="6" t="e">
        <f ca="1">IF(BX$1&lt;'1-Configuracion'!$P$874,'1-Estadisticas'!AJ81,NA())</f>
        <v>#N/A</v>
      </c>
      <c r="BY81" s="6" t="e">
        <f ca="1">IF(BY$1&lt;'1-Configuracion'!$P$874,'1-Estadisticas'!AK81,NA())</f>
        <v>#N/A</v>
      </c>
      <c r="BZ81" s="6" t="e">
        <f ca="1">IF(BZ$1&lt;'1-Configuracion'!$P$874,'1-Estadisticas'!AL81,NA())</f>
        <v>#N/A</v>
      </c>
      <c r="CA81" s="8" t="e">
        <f ca="1">IF(CA$1&lt;'1-Configuracion'!$P$874,'1-Estadisticas'!AM81,NA())</f>
        <v>#N/A</v>
      </c>
    </row>
    <row r="82" spans="1:79" x14ac:dyDescent="0.25">
      <c r="A82" s="81" t="s">
        <v>89</v>
      </c>
      <c r="B82" s="7" t="e">
        <f t="shared" ca="1" si="142"/>
        <v>#N/A</v>
      </c>
      <c r="C82" s="6" t="e">
        <f t="shared" ca="1" si="142"/>
        <v>#N/A</v>
      </c>
      <c r="D82" s="6" t="e">
        <f t="shared" ca="1" si="142"/>
        <v>#N/A</v>
      </c>
      <c r="E82" s="6" t="e">
        <f t="shared" ca="1" si="142"/>
        <v>#N/A</v>
      </c>
      <c r="F82" s="6" t="e">
        <f t="shared" ca="1" si="142"/>
        <v>#N/A</v>
      </c>
      <c r="G82" s="6" t="e">
        <f t="shared" ca="1" si="142"/>
        <v>#N/A</v>
      </c>
      <c r="H82" s="6" t="e">
        <f t="shared" ca="1" si="142"/>
        <v>#N/A</v>
      </c>
      <c r="I82" s="6" t="e">
        <f t="shared" ca="1" si="142"/>
        <v>#N/A</v>
      </c>
      <c r="J82" s="6" t="e">
        <f t="shared" ca="1" si="142"/>
        <v>#N/A</v>
      </c>
      <c r="K82" s="6" t="e">
        <f t="shared" ca="1" si="142"/>
        <v>#N/A</v>
      </c>
      <c r="L82" s="6" t="e">
        <f t="shared" ca="1" si="142"/>
        <v>#N/A</v>
      </c>
      <c r="M82" s="6" t="e">
        <f t="shared" ca="1" si="142"/>
        <v>#N/A</v>
      </c>
      <c r="N82" s="6" t="e">
        <f t="shared" ca="1" si="142"/>
        <v>#N/A</v>
      </c>
      <c r="O82" s="6" t="e">
        <f t="shared" ca="1" si="142"/>
        <v>#N/A</v>
      </c>
      <c r="P82" s="6" t="e">
        <f t="shared" ca="1" si="142"/>
        <v>#N/A</v>
      </c>
      <c r="Q82" s="6" t="e">
        <f t="shared" ca="1" si="142"/>
        <v>#N/A</v>
      </c>
      <c r="R82" s="6" t="e">
        <f t="shared" ca="1" si="144"/>
        <v>#N/A</v>
      </c>
      <c r="S82" s="6" t="e">
        <f t="shared" ca="1" si="144"/>
        <v>#N/A</v>
      </c>
      <c r="T82" s="8" t="e">
        <f t="shared" ca="1" si="144"/>
        <v>#N/A</v>
      </c>
      <c r="U82" s="113" t="e">
        <f t="shared" ca="1" si="144"/>
        <v>#N/A</v>
      </c>
      <c r="V82" s="6" t="e">
        <f t="shared" ca="1" si="144"/>
        <v>#N/A</v>
      </c>
      <c r="W82" s="6" t="e">
        <f t="shared" ca="1" si="144"/>
        <v>#N/A</v>
      </c>
      <c r="X82" s="6" t="e">
        <f t="shared" ca="1" si="144"/>
        <v>#N/A</v>
      </c>
      <c r="Y82" s="6" t="e">
        <f t="shared" ca="1" si="144"/>
        <v>#N/A</v>
      </c>
      <c r="Z82" s="6" t="e">
        <f t="shared" ca="1" si="144"/>
        <v>#N/A</v>
      </c>
      <c r="AA82" s="6" t="e">
        <f t="shared" ca="1" si="144"/>
        <v>#N/A</v>
      </c>
      <c r="AB82" s="6" t="e">
        <f t="shared" ca="1" si="144"/>
        <v>#N/A</v>
      </c>
      <c r="AC82" s="6" t="e">
        <f t="shared" ca="1" si="144"/>
        <v>#N/A</v>
      </c>
      <c r="AD82" s="6" t="e">
        <f t="shared" ca="1" si="144"/>
        <v>#N/A</v>
      </c>
      <c r="AE82" s="6" t="e">
        <f t="shared" ca="1" si="144"/>
        <v>#N/A</v>
      </c>
      <c r="AF82" s="6" t="e">
        <f t="shared" ca="1" si="144"/>
        <v>#N/A</v>
      </c>
      <c r="AG82" s="6" t="e">
        <f t="shared" ca="1" si="144"/>
        <v>#N/A</v>
      </c>
      <c r="AH82" s="6" t="e">
        <f t="shared" ca="1" si="145"/>
        <v>#N/A</v>
      </c>
      <c r="AI82" s="6" t="e">
        <f t="shared" ca="1" si="145"/>
        <v>#N/A</v>
      </c>
      <c r="AJ82" s="6" t="e">
        <f t="shared" ca="1" si="145"/>
        <v>#N/A</v>
      </c>
      <c r="AK82" s="6" t="e">
        <f t="shared" ca="1" si="145"/>
        <v>#N/A</v>
      </c>
      <c r="AL82" s="6" t="e">
        <f t="shared" ca="1" si="145"/>
        <v>#N/A</v>
      </c>
      <c r="AM82" s="8" t="e">
        <f t="shared" ca="1" si="145"/>
        <v>#N/A</v>
      </c>
      <c r="AO82" s="81" t="str">
        <f t="shared" si="141"/>
        <v>Real Madrid</v>
      </c>
      <c r="AP82" s="7" t="e">
        <f ca="1">IF(AP$1&lt;'1-Configuracion'!$P$874,'1-Estadisticas'!B82,NA())</f>
        <v>#N/A</v>
      </c>
      <c r="AQ82" s="6" t="e">
        <f ca="1">IF(AQ$1&lt;'1-Configuracion'!$P$874,'1-Estadisticas'!C82,NA())</f>
        <v>#N/A</v>
      </c>
      <c r="AR82" s="6" t="e">
        <f ca="1">IF(AR$1&lt;'1-Configuracion'!$P$874,'1-Estadisticas'!D82,NA())</f>
        <v>#N/A</v>
      </c>
      <c r="AS82" s="6" t="e">
        <f ca="1">IF(AS$1&lt;'1-Configuracion'!$P$874,'1-Estadisticas'!E82,NA())</f>
        <v>#N/A</v>
      </c>
      <c r="AT82" s="6" t="e">
        <f ca="1">IF(AT$1&lt;'1-Configuracion'!$P$874,'1-Estadisticas'!F82,NA())</f>
        <v>#N/A</v>
      </c>
      <c r="AU82" s="6" t="e">
        <f ca="1">IF(AU$1&lt;'1-Configuracion'!$P$874,'1-Estadisticas'!G82,NA())</f>
        <v>#N/A</v>
      </c>
      <c r="AV82" s="6" t="e">
        <f ca="1">IF(AV$1&lt;'1-Configuracion'!$P$874,'1-Estadisticas'!H82,NA())</f>
        <v>#N/A</v>
      </c>
      <c r="AW82" s="6" t="e">
        <f ca="1">IF(AW$1&lt;'1-Configuracion'!$P$874,'1-Estadisticas'!I82,NA())</f>
        <v>#N/A</v>
      </c>
      <c r="AX82" s="6" t="e">
        <f ca="1">IF(AX$1&lt;'1-Configuracion'!$P$874,'1-Estadisticas'!J82,NA())</f>
        <v>#N/A</v>
      </c>
      <c r="AY82" s="6" t="e">
        <f ca="1">IF(AY$1&lt;'1-Configuracion'!$P$874,'1-Estadisticas'!K82,NA())</f>
        <v>#N/A</v>
      </c>
      <c r="AZ82" s="6" t="e">
        <f ca="1">IF(AZ$1&lt;'1-Configuracion'!$P$874,'1-Estadisticas'!L82,NA())</f>
        <v>#N/A</v>
      </c>
      <c r="BA82" s="6" t="e">
        <f ca="1">IF(BA$1&lt;'1-Configuracion'!$P$874,'1-Estadisticas'!M82,NA())</f>
        <v>#N/A</v>
      </c>
      <c r="BB82" s="6" t="e">
        <f ca="1">IF(BB$1&lt;'1-Configuracion'!$P$874,'1-Estadisticas'!N82,NA())</f>
        <v>#N/A</v>
      </c>
      <c r="BC82" s="6" t="e">
        <f ca="1">IF(BC$1&lt;'1-Configuracion'!$P$874,'1-Estadisticas'!O82,NA())</f>
        <v>#N/A</v>
      </c>
      <c r="BD82" s="6" t="e">
        <f ca="1">IF(BD$1&lt;'1-Configuracion'!$P$874,'1-Estadisticas'!P82,NA())</f>
        <v>#N/A</v>
      </c>
      <c r="BE82" s="6" t="e">
        <f ca="1">IF(BE$1&lt;'1-Configuracion'!$P$874,'1-Estadisticas'!Q82,NA())</f>
        <v>#N/A</v>
      </c>
      <c r="BF82" s="6" t="e">
        <f ca="1">IF(BF$1&lt;'1-Configuracion'!$P$874,'1-Estadisticas'!R82,NA())</f>
        <v>#N/A</v>
      </c>
      <c r="BG82" s="6" t="e">
        <f ca="1">IF(BG$1&lt;'1-Configuracion'!$P$874,'1-Estadisticas'!S82,NA())</f>
        <v>#N/A</v>
      </c>
      <c r="BH82" s="8" t="e">
        <f ca="1">IF(BH$1&lt;'1-Configuracion'!$P$874,'1-Estadisticas'!T82,NA())</f>
        <v>#N/A</v>
      </c>
      <c r="BI82" s="113" t="e">
        <f ca="1">IF(BI$1&lt;'1-Configuracion'!$P$874,'1-Estadisticas'!U82,NA())</f>
        <v>#N/A</v>
      </c>
      <c r="BJ82" s="6" t="e">
        <f ca="1">IF(BJ$1&lt;'1-Configuracion'!$P$874,'1-Estadisticas'!V82,NA())</f>
        <v>#N/A</v>
      </c>
      <c r="BK82" s="6" t="e">
        <f ca="1">IF(BK$1&lt;'1-Configuracion'!$P$874,'1-Estadisticas'!W82,NA())</f>
        <v>#N/A</v>
      </c>
      <c r="BL82" s="6" t="e">
        <f ca="1">IF(BL$1&lt;'1-Configuracion'!$P$874,'1-Estadisticas'!X82,NA())</f>
        <v>#N/A</v>
      </c>
      <c r="BM82" s="6" t="e">
        <f ca="1">IF(BM$1&lt;'1-Configuracion'!$P$874,'1-Estadisticas'!Y82,NA())</f>
        <v>#N/A</v>
      </c>
      <c r="BN82" s="6" t="e">
        <f ca="1">IF(BN$1&lt;'1-Configuracion'!$P$874,'1-Estadisticas'!Z82,NA())</f>
        <v>#N/A</v>
      </c>
      <c r="BO82" s="6" t="e">
        <f ca="1">IF(BO$1&lt;'1-Configuracion'!$P$874,'1-Estadisticas'!AA82,NA())</f>
        <v>#N/A</v>
      </c>
      <c r="BP82" s="6" t="e">
        <f ca="1">IF(BP$1&lt;'1-Configuracion'!$P$874,'1-Estadisticas'!AB82,NA())</f>
        <v>#N/A</v>
      </c>
      <c r="BQ82" s="6" t="e">
        <f ca="1">IF(BQ$1&lt;'1-Configuracion'!$P$874,'1-Estadisticas'!AC82,NA())</f>
        <v>#N/A</v>
      </c>
      <c r="BR82" s="6" t="e">
        <f ca="1">IF(BR$1&lt;'1-Configuracion'!$P$874,'1-Estadisticas'!AD82,NA())</f>
        <v>#N/A</v>
      </c>
      <c r="BS82" s="6" t="e">
        <f ca="1">IF(BS$1&lt;'1-Configuracion'!$P$874,'1-Estadisticas'!AE82,NA())</f>
        <v>#N/A</v>
      </c>
      <c r="BT82" s="6" t="e">
        <f ca="1">IF(BT$1&lt;'1-Configuracion'!$P$874,'1-Estadisticas'!AF82,NA())</f>
        <v>#N/A</v>
      </c>
      <c r="BU82" s="6" t="e">
        <f ca="1">IF(BU$1&lt;'1-Configuracion'!$P$874,'1-Estadisticas'!AG82,NA())</f>
        <v>#N/A</v>
      </c>
      <c r="BV82" s="6" t="e">
        <f ca="1">IF(BV$1&lt;'1-Configuracion'!$P$874,'1-Estadisticas'!AH82,NA())</f>
        <v>#N/A</v>
      </c>
      <c r="BW82" s="6" t="e">
        <f ca="1">IF(BW$1&lt;'1-Configuracion'!$P$874,'1-Estadisticas'!AI82,NA())</f>
        <v>#N/A</v>
      </c>
      <c r="BX82" s="6" t="e">
        <f ca="1">IF(BX$1&lt;'1-Configuracion'!$P$874,'1-Estadisticas'!AJ82,NA())</f>
        <v>#N/A</v>
      </c>
      <c r="BY82" s="6" t="e">
        <f ca="1">IF(BY$1&lt;'1-Configuracion'!$P$874,'1-Estadisticas'!AK82,NA())</f>
        <v>#N/A</v>
      </c>
      <c r="BZ82" s="6" t="e">
        <f ca="1">IF(BZ$1&lt;'1-Configuracion'!$P$874,'1-Estadisticas'!AL82,NA())</f>
        <v>#N/A</v>
      </c>
      <c r="CA82" s="8" t="e">
        <f ca="1">IF(CA$1&lt;'1-Configuracion'!$P$874,'1-Estadisticas'!AM82,NA())</f>
        <v>#N/A</v>
      </c>
    </row>
    <row r="83" spans="1:79" x14ac:dyDescent="0.25">
      <c r="A83" s="81" t="s">
        <v>37</v>
      </c>
      <c r="B83" s="7" t="e">
        <f t="shared" ca="1" si="142"/>
        <v>#N/A</v>
      </c>
      <c r="C83" s="6" t="e">
        <f t="shared" ca="1" si="142"/>
        <v>#N/A</v>
      </c>
      <c r="D83" s="6" t="e">
        <f t="shared" ca="1" si="142"/>
        <v>#N/A</v>
      </c>
      <c r="E83" s="6" t="e">
        <f t="shared" ca="1" si="142"/>
        <v>#N/A</v>
      </c>
      <c r="F83" s="6" t="e">
        <f t="shared" ca="1" si="142"/>
        <v>#N/A</v>
      </c>
      <c r="G83" s="6" t="e">
        <f t="shared" ca="1" si="142"/>
        <v>#N/A</v>
      </c>
      <c r="H83" s="6" t="e">
        <f t="shared" ca="1" si="142"/>
        <v>#N/A</v>
      </c>
      <c r="I83" s="6" t="e">
        <f t="shared" ca="1" si="142"/>
        <v>#N/A</v>
      </c>
      <c r="J83" s="6" t="e">
        <f t="shared" ca="1" si="142"/>
        <v>#N/A</v>
      </c>
      <c r="K83" s="6" t="e">
        <f t="shared" ca="1" si="142"/>
        <v>#N/A</v>
      </c>
      <c r="L83" s="6" t="e">
        <f t="shared" ca="1" si="142"/>
        <v>#N/A</v>
      </c>
      <c r="M83" s="6" t="e">
        <f t="shared" ca="1" si="142"/>
        <v>#N/A</v>
      </c>
      <c r="N83" s="6" t="e">
        <f t="shared" ca="1" si="142"/>
        <v>#N/A</v>
      </c>
      <c r="O83" s="6" t="e">
        <f t="shared" ca="1" si="142"/>
        <v>#N/A</v>
      </c>
      <c r="P83" s="6" t="e">
        <f t="shared" ca="1" si="142"/>
        <v>#N/A</v>
      </c>
      <c r="Q83" s="6" t="e">
        <f t="shared" ca="1" si="142"/>
        <v>#N/A</v>
      </c>
      <c r="R83" s="6" t="e">
        <f t="shared" ca="1" si="144"/>
        <v>#N/A</v>
      </c>
      <c r="S83" s="6" t="e">
        <f t="shared" ca="1" si="144"/>
        <v>#N/A</v>
      </c>
      <c r="T83" s="8" t="e">
        <f t="shared" ca="1" si="144"/>
        <v>#N/A</v>
      </c>
      <c r="U83" s="113" t="e">
        <f t="shared" ca="1" si="144"/>
        <v>#N/A</v>
      </c>
      <c r="V83" s="6" t="e">
        <f t="shared" ca="1" si="144"/>
        <v>#N/A</v>
      </c>
      <c r="W83" s="6" t="e">
        <f t="shared" ca="1" si="144"/>
        <v>#N/A</v>
      </c>
      <c r="X83" s="6" t="e">
        <f t="shared" ca="1" si="144"/>
        <v>#N/A</v>
      </c>
      <c r="Y83" s="6" t="e">
        <f t="shared" ca="1" si="144"/>
        <v>#N/A</v>
      </c>
      <c r="Z83" s="6" t="e">
        <f t="shared" ca="1" si="144"/>
        <v>#N/A</v>
      </c>
      <c r="AA83" s="6" t="e">
        <f t="shared" ca="1" si="144"/>
        <v>#N/A</v>
      </c>
      <c r="AB83" s="6" t="e">
        <f t="shared" ca="1" si="144"/>
        <v>#N/A</v>
      </c>
      <c r="AC83" s="6" t="e">
        <f t="shared" ca="1" si="144"/>
        <v>#N/A</v>
      </c>
      <c r="AD83" s="6" t="e">
        <f t="shared" ca="1" si="144"/>
        <v>#N/A</v>
      </c>
      <c r="AE83" s="6" t="e">
        <f t="shared" ca="1" si="144"/>
        <v>#N/A</v>
      </c>
      <c r="AF83" s="6" t="e">
        <f t="shared" ca="1" si="144"/>
        <v>#N/A</v>
      </c>
      <c r="AG83" s="6" t="e">
        <f t="shared" ca="1" si="144"/>
        <v>#N/A</v>
      </c>
      <c r="AH83" s="6" t="e">
        <f t="shared" ca="1" si="145"/>
        <v>#N/A</v>
      </c>
      <c r="AI83" s="6" t="e">
        <f t="shared" ca="1" si="145"/>
        <v>#N/A</v>
      </c>
      <c r="AJ83" s="6" t="e">
        <f t="shared" ca="1" si="145"/>
        <v>#N/A</v>
      </c>
      <c r="AK83" s="6" t="e">
        <f t="shared" ca="1" si="145"/>
        <v>#N/A</v>
      </c>
      <c r="AL83" s="6" t="e">
        <f t="shared" ca="1" si="145"/>
        <v>#N/A</v>
      </c>
      <c r="AM83" s="8" t="e">
        <f t="shared" ca="1" si="145"/>
        <v>#N/A</v>
      </c>
      <c r="AO83" s="81" t="str">
        <f t="shared" si="141"/>
        <v>Real Sociedad</v>
      </c>
      <c r="AP83" s="7" t="e">
        <f ca="1">IF(AP$1&lt;'1-Configuracion'!$P$874,'1-Estadisticas'!B83,NA())</f>
        <v>#N/A</v>
      </c>
      <c r="AQ83" s="6" t="e">
        <f ca="1">IF(AQ$1&lt;'1-Configuracion'!$P$874,'1-Estadisticas'!C83,NA())</f>
        <v>#N/A</v>
      </c>
      <c r="AR83" s="6" t="e">
        <f ca="1">IF(AR$1&lt;'1-Configuracion'!$P$874,'1-Estadisticas'!D83,NA())</f>
        <v>#N/A</v>
      </c>
      <c r="AS83" s="6" t="e">
        <f ca="1">IF(AS$1&lt;'1-Configuracion'!$P$874,'1-Estadisticas'!E83,NA())</f>
        <v>#N/A</v>
      </c>
      <c r="AT83" s="6" t="e">
        <f ca="1">IF(AT$1&lt;'1-Configuracion'!$P$874,'1-Estadisticas'!F83,NA())</f>
        <v>#N/A</v>
      </c>
      <c r="AU83" s="6" t="e">
        <f ca="1">IF(AU$1&lt;'1-Configuracion'!$P$874,'1-Estadisticas'!G83,NA())</f>
        <v>#N/A</v>
      </c>
      <c r="AV83" s="6" t="e">
        <f ca="1">IF(AV$1&lt;'1-Configuracion'!$P$874,'1-Estadisticas'!H83,NA())</f>
        <v>#N/A</v>
      </c>
      <c r="AW83" s="6" t="e">
        <f ca="1">IF(AW$1&lt;'1-Configuracion'!$P$874,'1-Estadisticas'!I83,NA())</f>
        <v>#N/A</v>
      </c>
      <c r="AX83" s="6" t="e">
        <f ca="1">IF(AX$1&lt;'1-Configuracion'!$P$874,'1-Estadisticas'!J83,NA())</f>
        <v>#N/A</v>
      </c>
      <c r="AY83" s="6" t="e">
        <f ca="1">IF(AY$1&lt;'1-Configuracion'!$P$874,'1-Estadisticas'!K83,NA())</f>
        <v>#N/A</v>
      </c>
      <c r="AZ83" s="6" t="e">
        <f ca="1">IF(AZ$1&lt;'1-Configuracion'!$P$874,'1-Estadisticas'!L83,NA())</f>
        <v>#N/A</v>
      </c>
      <c r="BA83" s="6" t="e">
        <f ca="1">IF(BA$1&lt;'1-Configuracion'!$P$874,'1-Estadisticas'!M83,NA())</f>
        <v>#N/A</v>
      </c>
      <c r="BB83" s="6" t="e">
        <f ca="1">IF(BB$1&lt;'1-Configuracion'!$P$874,'1-Estadisticas'!N83,NA())</f>
        <v>#N/A</v>
      </c>
      <c r="BC83" s="6" t="e">
        <f ca="1">IF(BC$1&lt;'1-Configuracion'!$P$874,'1-Estadisticas'!O83,NA())</f>
        <v>#N/A</v>
      </c>
      <c r="BD83" s="6" t="e">
        <f ca="1">IF(BD$1&lt;'1-Configuracion'!$P$874,'1-Estadisticas'!P83,NA())</f>
        <v>#N/A</v>
      </c>
      <c r="BE83" s="6" t="e">
        <f ca="1">IF(BE$1&lt;'1-Configuracion'!$P$874,'1-Estadisticas'!Q83,NA())</f>
        <v>#N/A</v>
      </c>
      <c r="BF83" s="6" t="e">
        <f ca="1">IF(BF$1&lt;'1-Configuracion'!$P$874,'1-Estadisticas'!R83,NA())</f>
        <v>#N/A</v>
      </c>
      <c r="BG83" s="6" t="e">
        <f ca="1">IF(BG$1&lt;'1-Configuracion'!$P$874,'1-Estadisticas'!S83,NA())</f>
        <v>#N/A</v>
      </c>
      <c r="BH83" s="8" t="e">
        <f ca="1">IF(BH$1&lt;'1-Configuracion'!$P$874,'1-Estadisticas'!T83,NA())</f>
        <v>#N/A</v>
      </c>
      <c r="BI83" s="113" t="e">
        <f ca="1">IF(BI$1&lt;'1-Configuracion'!$P$874,'1-Estadisticas'!U83,NA())</f>
        <v>#N/A</v>
      </c>
      <c r="BJ83" s="6" t="e">
        <f ca="1">IF(BJ$1&lt;'1-Configuracion'!$P$874,'1-Estadisticas'!V83,NA())</f>
        <v>#N/A</v>
      </c>
      <c r="BK83" s="6" t="e">
        <f ca="1">IF(BK$1&lt;'1-Configuracion'!$P$874,'1-Estadisticas'!W83,NA())</f>
        <v>#N/A</v>
      </c>
      <c r="BL83" s="6" t="e">
        <f ca="1">IF(BL$1&lt;'1-Configuracion'!$P$874,'1-Estadisticas'!X83,NA())</f>
        <v>#N/A</v>
      </c>
      <c r="BM83" s="6" t="e">
        <f ca="1">IF(BM$1&lt;'1-Configuracion'!$P$874,'1-Estadisticas'!Y83,NA())</f>
        <v>#N/A</v>
      </c>
      <c r="BN83" s="6" t="e">
        <f ca="1">IF(BN$1&lt;'1-Configuracion'!$P$874,'1-Estadisticas'!Z83,NA())</f>
        <v>#N/A</v>
      </c>
      <c r="BO83" s="6" t="e">
        <f ca="1">IF(BO$1&lt;'1-Configuracion'!$P$874,'1-Estadisticas'!AA83,NA())</f>
        <v>#N/A</v>
      </c>
      <c r="BP83" s="6" t="e">
        <f ca="1">IF(BP$1&lt;'1-Configuracion'!$P$874,'1-Estadisticas'!AB83,NA())</f>
        <v>#N/A</v>
      </c>
      <c r="BQ83" s="6" t="e">
        <f ca="1">IF(BQ$1&lt;'1-Configuracion'!$P$874,'1-Estadisticas'!AC83,NA())</f>
        <v>#N/A</v>
      </c>
      <c r="BR83" s="6" t="e">
        <f ca="1">IF(BR$1&lt;'1-Configuracion'!$P$874,'1-Estadisticas'!AD83,NA())</f>
        <v>#N/A</v>
      </c>
      <c r="BS83" s="6" t="e">
        <f ca="1">IF(BS$1&lt;'1-Configuracion'!$P$874,'1-Estadisticas'!AE83,NA())</f>
        <v>#N/A</v>
      </c>
      <c r="BT83" s="6" t="e">
        <f ca="1">IF(BT$1&lt;'1-Configuracion'!$P$874,'1-Estadisticas'!AF83,NA())</f>
        <v>#N/A</v>
      </c>
      <c r="BU83" s="6" t="e">
        <f ca="1">IF(BU$1&lt;'1-Configuracion'!$P$874,'1-Estadisticas'!AG83,NA())</f>
        <v>#N/A</v>
      </c>
      <c r="BV83" s="6" t="e">
        <f ca="1">IF(BV$1&lt;'1-Configuracion'!$P$874,'1-Estadisticas'!AH83,NA())</f>
        <v>#N/A</v>
      </c>
      <c r="BW83" s="6" t="e">
        <f ca="1">IF(BW$1&lt;'1-Configuracion'!$P$874,'1-Estadisticas'!AI83,NA())</f>
        <v>#N/A</v>
      </c>
      <c r="BX83" s="6" t="e">
        <f ca="1">IF(BX$1&lt;'1-Configuracion'!$P$874,'1-Estadisticas'!AJ83,NA())</f>
        <v>#N/A</v>
      </c>
      <c r="BY83" s="6" t="e">
        <f ca="1">IF(BY$1&lt;'1-Configuracion'!$P$874,'1-Estadisticas'!AK83,NA())</f>
        <v>#N/A</v>
      </c>
      <c r="BZ83" s="6" t="e">
        <f ca="1">IF(BZ$1&lt;'1-Configuracion'!$P$874,'1-Estadisticas'!AL83,NA())</f>
        <v>#N/A</v>
      </c>
      <c r="CA83" s="8" t="e">
        <f ca="1">IF(CA$1&lt;'1-Configuracion'!$P$874,'1-Estadisticas'!AM83,NA())</f>
        <v>#N/A</v>
      </c>
    </row>
    <row r="84" spans="1:79" x14ac:dyDescent="0.25">
      <c r="A84" s="81" t="s">
        <v>90</v>
      </c>
      <c r="B84" s="7" t="e">
        <f t="shared" ca="1" si="142"/>
        <v>#N/A</v>
      </c>
      <c r="C84" s="6" t="e">
        <f t="shared" ca="1" si="142"/>
        <v>#N/A</v>
      </c>
      <c r="D84" s="6" t="e">
        <f t="shared" ca="1" si="142"/>
        <v>#N/A</v>
      </c>
      <c r="E84" s="6" t="e">
        <f t="shared" ca="1" si="142"/>
        <v>#N/A</v>
      </c>
      <c r="F84" s="6" t="e">
        <f t="shared" ca="1" si="142"/>
        <v>#N/A</v>
      </c>
      <c r="G84" s="6" t="e">
        <f t="shared" ca="1" si="142"/>
        <v>#N/A</v>
      </c>
      <c r="H84" s="6" t="e">
        <f t="shared" ca="1" si="142"/>
        <v>#N/A</v>
      </c>
      <c r="I84" s="6" t="e">
        <f t="shared" ca="1" si="142"/>
        <v>#N/A</v>
      </c>
      <c r="J84" s="6" t="e">
        <f t="shared" ca="1" si="142"/>
        <v>#N/A</v>
      </c>
      <c r="K84" s="6" t="e">
        <f t="shared" ca="1" si="142"/>
        <v>#N/A</v>
      </c>
      <c r="L84" s="6" t="e">
        <f t="shared" ca="1" si="142"/>
        <v>#N/A</v>
      </c>
      <c r="M84" s="6" t="e">
        <f t="shared" ca="1" si="142"/>
        <v>#N/A</v>
      </c>
      <c r="N84" s="6" t="e">
        <f t="shared" ca="1" si="142"/>
        <v>#N/A</v>
      </c>
      <c r="O84" s="6" t="e">
        <f t="shared" ca="1" si="142"/>
        <v>#N/A</v>
      </c>
      <c r="P84" s="6" t="e">
        <f t="shared" ca="1" si="142"/>
        <v>#N/A</v>
      </c>
      <c r="Q84" s="6" t="e">
        <f t="shared" ca="1" si="142"/>
        <v>#N/A</v>
      </c>
      <c r="R84" s="6" t="e">
        <f t="shared" ca="1" si="144"/>
        <v>#N/A</v>
      </c>
      <c r="S84" s="6" t="e">
        <f t="shared" ca="1" si="144"/>
        <v>#N/A</v>
      </c>
      <c r="T84" s="8" t="e">
        <f t="shared" ca="1" si="144"/>
        <v>#N/A</v>
      </c>
      <c r="U84" s="113" t="e">
        <f t="shared" ca="1" si="144"/>
        <v>#N/A</v>
      </c>
      <c r="V84" s="6" t="e">
        <f t="shared" ca="1" si="144"/>
        <v>#N/A</v>
      </c>
      <c r="W84" s="6" t="e">
        <f t="shared" ca="1" si="144"/>
        <v>#N/A</v>
      </c>
      <c r="X84" s="6" t="e">
        <f t="shared" ca="1" si="144"/>
        <v>#N/A</v>
      </c>
      <c r="Y84" s="6" t="e">
        <f t="shared" ca="1" si="144"/>
        <v>#N/A</v>
      </c>
      <c r="Z84" s="6" t="e">
        <f t="shared" ca="1" si="144"/>
        <v>#N/A</v>
      </c>
      <c r="AA84" s="6" t="e">
        <f t="shared" ca="1" si="144"/>
        <v>#N/A</v>
      </c>
      <c r="AB84" s="6" t="e">
        <f t="shared" ca="1" si="144"/>
        <v>#N/A</v>
      </c>
      <c r="AC84" s="6" t="e">
        <f t="shared" ca="1" si="144"/>
        <v>#N/A</v>
      </c>
      <c r="AD84" s="6" t="e">
        <f t="shared" ca="1" si="144"/>
        <v>#N/A</v>
      </c>
      <c r="AE84" s="6" t="e">
        <f t="shared" ca="1" si="144"/>
        <v>#N/A</v>
      </c>
      <c r="AF84" s="6" t="e">
        <f t="shared" ca="1" si="144"/>
        <v>#N/A</v>
      </c>
      <c r="AG84" s="6" t="e">
        <f t="shared" ca="1" si="144"/>
        <v>#N/A</v>
      </c>
      <c r="AH84" s="6" t="e">
        <f t="shared" ca="1" si="145"/>
        <v>#N/A</v>
      </c>
      <c r="AI84" s="6" t="e">
        <f t="shared" ca="1" si="145"/>
        <v>#N/A</v>
      </c>
      <c r="AJ84" s="6" t="e">
        <f t="shared" ca="1" si="145"/>
        <v>#N/A</v>
      </c>
      <c r="AK84" s="6" t="e">
        <f t="shared" ca="1" si="145"/>
        <v>#N/A</v>
      </c>
      <c r="AL84" s="6" t="e">
        <f t="shared" ca="1" si="145"/>
        <v>#N/A</v>
      </c>
      <c r="AM84" s="8" t="e">
        <f t="shared" ca="1" si="145"/>
        <v>#N/A</v>
      </c>
      <c r="AO84" s="81" t="str">
        <f t="shared" si="141"/>
        <v>Real Valladolid</v>
      </c>
      <c r="AP84" s="7" t="e">
        <f ca="1">IF(AP$1&lt;'1-Configuracion'!$P$874,'1-Estadisticas'!B84,NA())</f>
        <v>#N/A</v>
      </c>
      <c r="AQ84" s="6" t="e">
        <f ca="1">IF(AQ$1&lt;'1-Configuracion'!$P$874,'1-Estadisticas'!C84,NA())</f>
        <v>#N/A</v>
      </c>
      <c r="AR84" s="6" t="e">
        <f ca="1">IF(AR$1&lt;'1-Configuracion'!$P$874,'1-Estadisticas'!D84,NA())</f>
        <v>#N/A</v>
      </c>
      <c r="AS84" s="6" t="e">
        <f ca="1">IF(AS$1&lt;'1-Configuracion'!$P$874,'1-Estadisticas'!E84,NA())</f>
        <v>#N/A</v>
      </c>
      <c r="AT84" s="6" t="e">
        <f ca="1">IF(AT$1&lt;'1-Configuracion'!$P$874,'1-Estadisticas'!F84,NA())</f>
        <v>#N/A</v>
      </c>
      <c r="AU84" s="6" t="e">
        <f ca="1">IF(AU$1&lt;'1-Configuracion'!$P$874,'1-Estadisticas'!G84,NA())</f>
        <v>#N/A</v>
      </c>
      <c r="AV84" s="6" t="e">
        <f ca="1">IF(AV$1&lt;'1-Configuracion'!$P$874,'1-Estadisticas'!H84,NA())</f>
        <v>#N/A</v>
      </c>
      <c r="AW84" s="6" t="e">
        <f ca="1">IF(AW$1&lt;'1-Configuracion'!$P$874,'1-Estadisticas'!I84,NA())</f>
        <v>#N/A</v>
      </c>
      <c r="AX84" s="6" t="e">
        <f ca="1">IF(AX$1&lt;'1-Configuracion'!$P$874,'1-Estadisticas'!J84,NA())</f>
        <v>#N/A</v>
      </c>
      <c r="AY84" s="6" t="e">
        <f ca="1">IF(AY$1&lt;'1-Configuracion'!$P$874,'1-Estadisticas'!K84,NA())</f>
        <v>#N/A</v>
      </c>
      <c r="AZ84" s="6" t="e">
        <f ca="1">IF(AZ$1&lt;'1-Configuracion'!$P$874,'1-Estadisticas'!L84,NA())</f>
        <v>#N/A</v>
      </c>
      <c r="BA84" s="6" t="e">
        <f ca="1">IF(BA$1&lt;'1-Configuracion'!$P$874,'1-Estadisticas'!M84,NA())</f>
        <v>#N/A</v>
      </c>
      <c r="BB84" s="6" t="e">
        <f ca="1">IF(BB$1&lt;'1-Configuracion'!$P$874,'1-Estadisticas'!N84,NA())</f>
        <v>#N/A</v>
      </c>
      <c r="BC84" s="6" t="e">
        <f ca="1">IF(BC$1&lt;'1-Configuracion'!$P$874,'1-Estadisticas'!O84,NA())</f>
        <v>#N/A</v>
      </c>
      <c r="BD84" s="6" t="e">
        <f ca="1">IF(BD$1&lt;'1-Configuracion'!$P$874,'1-Estadisticas'!P84,NA())</f>
        <v>#N/A</v>
      </c>
      <c r="BE84" s="6" t="e">
        <f ca="1">IF(BE$1&lt;'1-Configuracion'!$P$874,'1-Estadisticas'!Q84,NA())</f>
        <v>#N/A</v>
      </c>
      <c r="BF84" s="6" t="e">
        <f ca="1">IF(BF$1&lt;'1-Configuracion'!$P$874,'1-Estadisticas'!R84,NA())</f>
        <v>#N/A</v>
      </c>
      <c r="BG84" s="6" t="e">
        <f ca="1">IF(BG$1&lt;'1-Configuracion'!$P$874,'1-Estadisticas'!S84,NA())</f>
        <v>#N/A</v>
      </c>
      <c r="BH84" s="8" t="e">
        <f ca="1">IF(BH$1&lt;'1-Configuracion'!$P$874,'1-Estadisticas'!T84,NA())</f>
        <v>#N/A</v>
      </c>
      <c r="BI84" s="113" t="e">
        <f ca="1">IF(BI$1&lt;'1-Configuracion'!$P$874,'1-Estadisticas'!U84,NA())</f>
        <v>#N/A</v>
      </c>
      <c r="BJ84" s="6" t="e">
        <f ca="1">IF(BJ$1&lt;'1-Configuracion'!$P$874,'1-Estadisticas'!V84,NA())</f>
        <v>#N/A</v>
      </c>
      <c r="BK84" s="6" t="e">
        <f ca="1">IF(BK$1&lt;'1-Configuracion'!$P$874,'1-Estadisticas'!W84,NA())</f>
        <v>#N/A</v>
      </c>
      <c r="BL84" s="6" t="e">
        <f ca="1">IF(BL$1&lt;'1-Configuracion'!$P$874,'1-Estadisticas'!X84,NA())</f>
        <v>#N/A</v>
      </c>
      <c r="BM84" s="6" t="e">
        <f ca="1">IF(BM$1&lt;'1-Configuracion'!$P$874,'1-Estadisticas'!Y84,NA())</f>
        <v>#N/A</v>
      </c>
      <c r="BN84" s="6" t="e">
        <f ca="1">IF(BN$1&lt;'1-Configuracion'!$P$874,'1-Estadisticas'!Z84,NA())</f>
        <v>#N/A</v>
      </c>
      <c r="BO84" s="6" t="e">
        <f ca="1">IF(BO$1&lt;'1-Configuracion'!$P$874,'1-Estadisticas'!AA84,NA())</f>
        <v>#N/A</v>
      </c>
      <c r="BP84" s="6" t="e">
        <f ca="1">IF(BP$1&lt;'1-Configuracion'!$P$874,'1-Estadisticas'!AB84,NA())</f>
        <v>#N/A</v>
      </c>
      <c r="BQ84" s="6" t="e">
        <f ca="1">IF(BQ$1&lt;'1-Configuracion'!$P$874,'1-Estadisticas'!AC84,NA())</f>
        <v>#N/A</v>
      </c>
      <c r="BR84" s="6" t="e">
        <f ca="1">IF(BR$1&lt;'1-Configuracion'!$P$874,'1-Estadisticas'!AD84,NA())</f>
        <v>#N/A</v>
      </c>
      <c r="BS84" s="6" t="e">
        <f ca="1">IF(BS$1&lt;'1-Configuracion'!$P$874,'1-Estadisticas'!AE84,NA())</f>
        <v>#N/A</v>
      </c>
      <c r="BT84" s="6" t="e">
        <f ca="1">IF(BT$1&lt;'1-Configuracion'!$P$874,'1-Estadisticas'!AF84,NA())</f>
        <v>#N/A</v>
      </c>
      <c r="BU84" s="6" t="e">
        <f ca="1">IF(BU$1&lt;'1-Configuracion'!$P$874,'1-Estadisticas'!AG84,NA())</f>
        <v>#N/A</v>
      </c>
      <c r="BV84" s="6" t="e">
        <f ca="1">IF(BV$1&lt;'1-Configuracion'!$P$874,'1-Estadisticas'!AH84,NA())</f>
        <v>#N/A</v>
      </c>
      <c r="BW84" s="6" t="e">
        <f ca="1">IF(BW$1&lt;'1-Configuracion'!$P$874,'1-Estadisticas'!AI84,NA())</f>
        <v>#N/A</v>
      </c>
      <c r="BX84" s="6" t="e">
        <f ca="1">IF(BX$1&lt;'1-Configuracion'!$P$874,'1-Estadisticas'!AJ84,NA())</f>
        <v>#N/A</v>
      </c>
      <c r="BY84" s="6" t="e">
        <f ca="1">IF(BY$1&lt;'1-Configuracion'!$P$874,'1-Estadisticas'!AK84,NA())</f>
        <v>#N/A</v>
      </c>
      <c r="BZ84" s="6" t="e">
        <f ca="1">IF(BZ$1&lt;'1-Configuracion'!$P$874,'1-Estadisticas'!AL84,NA())</f>
        <v>#N/A</v>
      </c>
      <c r="CA84" s="8" t="e">
        <f ca="1">IF(CA$1&lt;'1-Configuracion'!$P$874,'1-Estadisticas'!AM84,NA())</f>
        <v>#N/A</v>
      </c>
    </row>
    <row r="85" spans="1:79" x14ac:dyDescent="0.25">
      <c r="A85" s="81" t="s">
        <v>91</v>
      </c>
      <c r="B85" s="7" t="e">
        <f t="shared" ca="1" si="142"/>
        <v>#N/A</v>
      </c>
      <c r="C85" s="6" t="e">
        <f t="shared" ca="1" si="142"/>
        <v>#N/A</v>
      </c>
      <c r="D85" s="6" t="e">
        <f t="shared" ca="1" si="142"/>
        <v>#N/A</v>
      </c>
      <c r="E85" s="6" t="e">
        <f t="shared" ca="1" si="142"/>
        <v>#N/A</v>
      </c>
      <c r="F85" s="6" t="e">
        <f t="shared" ca="1" si="142"/>
        <v>#N/A</v>
      </c>
      <c r="G85" s="6" t="e">
        <f t="shared" ca="1" si="142"/>
        <v>#N/A</v>
      </c>
      <c r="H85" s="6" t="e">
        <f t="shared" ca="1" si="142"/>
        <v>#N/A</v>
      </c>
      <c r="I85" s="6" t="e">
        <f t="shared" ca="1" si="142"/>
        <v>#N/A</v>
      </c>
      <c r="J85" s="6" t="e">
        <f t="shared" ca="1" si="142"/>
        <v>#N/A</v>
      </c>
      <c r="K85" s="6" t="e">
        <f t="shared" ca="1" si="142"/>
        <v>#N/A</v>
      </c>
      <c r="L85" s="6" t="e">
        <f t="shared" ca="1" si="142"/>
        <v>#N/A</v>
      </c>
      <c r="M85" s="6" t="e">
        <f t="shared" ca="1" si="142"/>
        <v>#N/A</v>
      </c>
      <c r="N85" s="6" t="e">
        <f t="shared" ca="1" si="142"/>
        <v>#N/A</v>
      </c>
      <c r="O85" s="6" t="e">
        <f t="shared" ca="1" si="142"/>
        <v>#N/A</v>
      </c>
      <c r="P85" s="6" t="e">
        <f t="shared" ca="1" si="142"/>
        <v>#N/A</v>
      </c>
      <c r="Q85" s="6" t="e">
        <f t="shared" ca="1" si="142"/>
        <v>#N/A</v>
      </c>
      <c r="R85" s="6" t="e">
        <f t="shared" ca="1" si="144"/>
        <v>#N/A</v>
      </c>
      <c r="S85" s="6" t="e">
        <f t="shared" ca="1" si="144"/>
        <v>#N/A</v>
      </c>
      <c r="T85" s="8" t="e">
        <f t="shared" ca="1" si="144"/>
        <v>#N/A</v>
      </c>
      <c r="U85" s="113" t="e">
        <f t="shared" ca="1" si="144"/>
        <v>#N/A</v>
      </c>
      <c r="V85" s="6" t="e">
        <f t="shared" ca="1" si="144"/>
        <v>#N/A</v>
      </c>
      <c r="W85" s="6" t="e">
        <f t="shared" ca="1" si="144"/>
        <v>#N/A</v>
      </c>
      <c r="X85" s="6" t="e">
        <f t="shared" ca="1" si="144"/>
        <v>#N/A</v>
      </c>
      <c r="Y85" s="6" t="e">
        <f t="shared" ca="1" si="144"/>
        <v>#N/A</v>
      </c>
      <c r="Z85" s="6" t="e">
        <f t="shared" ca="1" si="144"/>
        <v>#N/A</v>
      </c>
      <c r="AA85" s="6" t="e">
        <f t="shared" ca="1" si="144"/>
        <v>#N/A</v>
      </c>
      <c r="AB85" s="6" t="e">
        <f t="shared" ca="1" si="144"/>
        <v>#N/A</v>
      </c>
      <c r="AC85" s="6" t="e">
        <f t="shared" ca="1" si="144"/>
        <v>#N/A</v>
      </c>
      <c r="AD85" s="6" t="e">
        <f t="shared" ca="1" si="144"/>
        <v>#N/A</v>
      </c>
      <c r="AE85" s="6" t="e">
        <f t="shared" ca="1" si="144"/>
        <v>#N/A</v>
      </c>
      <c r="AF85" s="6" t="e">
        <f t="shared" ca="1" si="144"/>
        <v>#N/A</v>
      </c>
      <c r="AG85" s="6" t="e">
        <f t="shared" ca="1" si="144"/>
        <v>#N/A</v>
      </c>
      <c r="AH85" s="6" t="e">
        <f t="shared" ca="1" si="145"/>
        <v>#N/A</v>
      </c>
      <c r="AI85" s="6" t="e">
        <f t="shared" ca="1" si="145"/>
        <v>#N/A</v>
      </c>
      <c r="AJ85" s="6" t="e">
        <f t="shared" ca="1" si="145"/>
        <v>#N/A</v>
      </c>
      <c r="AK85" s="6" t="e">
        <f t="shared" ca="1" si="145"/>
        <v>#N/A</v>
      </c>
      <c r="AL85" s="6" t="e">
        <f t="shared" ca="1" si="145"/>
        <v>#N/A</v>
      </c>
      <c r="AM85" s="8" t="e">
        <f t="shared" ca="1" si="145"/>
        <v>#N/A</v>
      </c>
      <c r="AO85" s="81" t="str">
        <f t="shared" si="141"/>
        <v>Real Zaragoza</v>
      </c>
      <c r="AP85" s="7" t="e">
        <f ca="1">IF(AP$1&lt;'1-Configuracion'!$P$874,'1-Estadisticas'!B85,NA())</f>
        <v>#N/A</v>
      </c>
      <c r="AQ85" s="6" t="e">
        <f ca="1">IF(AQ$1&lt;'1-Configuracion'!$P$874,'1-Estadisticas'!C85,NA())</f>
        <v>#N/A</v>
      </c>
      <c r="AR85" s="6" t="e">
        <f ca="1">IF(AR$1&lt;'1-Configuracion'!$P$874,'1-Estadisticas'!D85,NA())</f>
        <v>#N/A</v>
      </c>
      <c r="AS85" s="6" t="e">
        <f ca="1">IF(AS$1&lt;'1-Configuracion'!$P$874,'1-Estadisticas'!E85,NA())</f>
        <v>#N/A</v>
      </c>
      <c r="AT85" s="6" t="e">
        <f ca="1">IF(AT$1&lt;'1-Configuracion'!$P$874,'1-Estadisticas'!F85,NA())</f>
        <v>#N/A</v>
      </c>
      <c r="AU85" s="6" t="e">
        <f ca="1">IF(AU$1&lt;'1-Configuracion'!$P$874,'1-Estadisticas'!G85,NA())</f>
        <v>#N/A</v>
      </c>
      <c r="AV85" s="6" t="e">
        <f ca="1">IF(AV$1&lt;'1-Configuracion'!$P$874,'1-Estadisticas'!H85,NA())</f>
        <v>#N/A</v>
      </c>
      <c r="AW85" s="6" t="e">
        <f ca="1">IF(AW$1&lt;'1-Configuracion'!$P$874,'1-Estadisticas'!I85,NA())</f>
        <v>#N/A</v>
      </c>
      <c r="AX85" s="6" t="e">
        <f ca="1">IF(AX$1&lt;'1-Configuracion'!$P$874,'1-Estadisticas'!J85,NA())</f>
        <v>#N/A</v>
      </c>
      <c r="AY85" s="6" t="e">
        <f ca="1">IF(AY$1&lt;'1-Configuracion'!$P$874,'1-Estadisticas'!K85,NA())</f>
        <v>#N/A</v>
      </c>
      <c r="AZ85" s="6" t="e">
        <f ca="1">IF(AZ$1&lt;'1-Configuracion'!$P$874,'1-Estadisticas'!L85,NA())</f>
        <v>#N/A</v>
      </c>
      <c r="BA85" s="6" t="e">
        <f ca="1">IF(BA$1&lt;'1-Configuracion'!$P$874,'1-Estadisticas'!M85,NA())</f>
        <v>#N/A</v>
      </c>
      <c r="BB85" s="6" t="e">
        <f ca="1">IF(BB$1&lt;'1-Configuracion'!$P$874,'1-Estadisticas'!N85,NA())</f>
        <v>#N/A</v>
      </c>
      <c r="BC85" s="6" t="e">
        <f ca="1">IF(BC$1&lt;'1-Configuracion'!$P$874,'1-Estadisticas'!O85,NA())</f>
        <v>#N/A</v>
      </c>
      <c r="BD85" s="6" t="e">
        <f ca="1">IF(BD$1&lt;'1-Configuracion'!$P$874,'1-Estadisticas'!P85,NA())</f>
        <v>#N/A</v>
      </c>
      <c r="BE85" s="6" t="e">
        <f ca="1">IF(BE$1&lt;'1-Configuracion'!$P$874,'1-Estadisticas'!Q85,NA())</f>
        <v>#N/A</v>
      </c>
      <c r="BF85" s="6" t="e">
        <f ca="1">IF(BF$1&lt;'1-Configuracion'!$P$874,'1-Estadisticas'!R85,NA())</f>
        <v>#N/A</v>
      </c>
      <c r="BG85" s="6" t="e">
        <f ca="1">IF(BG$1&lt;'1-Configuracion'!$P$874,'1-Estadisticas'!S85,NA())</f>
        <v>#N/A</v>
      </c>
      <c r="BH85" s="8" t="e">
        <f ca="1">IF(BH$1&lt;'1-Configuracion'!$P$874,'1-Estadisticas'!T85,NA())</f>
        <v>#N/A</v>
      </c>
      <c r="BI85" s="113" t="e">
        <f ca="1">IF(BI$1&lt;'1-Configuracion'!$P$874,'1-Estadisticas'!U85,NA())</f>
        <v>#N/A</v>
      </c>
      <c r="BJ85" s="6" t="e">
        <f ca="1">IF(BJ$1&lt;'1-Configuracion'!$P$874,'1-Estadisticas'!V85,NA())</f>
        <v>#N/A</v>
      </c>
      <c r="BK85" s="6" t="e">
        <f ca="1">IF(BK$1&lt;'1-Configuracion'!$P$874,'1-Estadisticas'!W85,NA())</f>
        <v>#N/A</v>
      </c>
      <c r="BL85" s="6" t="e">
        <f ca="1">IF(BL$1&lt;'1-Configuracion'!$P$874,'1-Estadisticas'!X85,NA())</f>
        <v>#N/A</v>
      </c>
      <c r="BM85" s="6" t="e">
        <f ca="1">IF(BM$1&lt;'1-Configuracion'!$P$874,'1-Estadisticas'!Y85,NA())</f>
        <v>#N/A</v>
      </c>
      <c r="BN85" s="6" t="e">
        <f ca="1">IF(BN$1&lt;'1-Configuracion'!$P$874,'1-Estadisticas'!Z85,NA())</f>
        <v>#N/A</v>
      </c>
      <c r="BO85" s="6" t="e">
        <f ca="1">IF(BO$1&lt;'1-Configuracion'!$P$874,'1-Estadisticas'!AA85,NA())</f>
        <v>#N/A</v>
      </c>
      <c r="BP85" s="6" t="e">
        <f ca="1">IF(BP$1&lt;'1-Configuracion'!$P$874,'1-Estadisticas'!AB85,NA())</f>
        <v>#N/A</v>
      </c>
      <c r="BQ85" s="6" t="e">
        <f ca="1">IF(BQ$1&lt;'1-Configuracion'!$P$874,'1-Estadisticas'!AC85,NA())</f>
        <v>#N/A</v>
      </c>
      <c r="BR85" s="6" t="e">
        <f ca="1">IF(BR$1&lt;'1-Configuracion'!$P$874,'1-Estadisticas'!AD85,NA())</f>
        <v>#N/A</v>
      </c>
      <c r="BS85" s="6" t="e">
        <f ca="1">IF(BS$1&lt;'1-Configuracion'!$P$874,'1-Estadisticas'!AE85,NA())</f>
        <v>#N/A</v>
      </c>
      <c r="BT85" s="6" t="e">
        <f ca="1">IF(BT$1&lt;'1-Configuracion'!$P$874,'1-Estadisticas'!AF85,NA())</f>
        <v>#N/A</v>
      </c>
      <c r="BU85" s="6" t="e">
        <f ca="1">IF(BU$1&lt;'1-Configuracion'!$P$874,'1-Estadisticas'!AG85,NA())</f>
        <v>#N/A</v>
      </c>
      <c r="BV85" s="6" t="e">
        <f ca="1">IF(BV$1&lt;'1-Configuracion'!$P$874,'1-Estadisticas'!AH85,NA())</f>
        <v>#N/A</v>
      </c>
      <c r="BW85" s="6" t="e">
        <f ca="1">IF(BW$1&lt;'1-Configuracion'!$P$874,'1-Estadisticas'!AI85,NA())</f>
        <v>#N/A</v>
      </c>
      <c r="BX85" s="6" t="e">
        <f ca="1">IF(BX$1&lt;'1-Configuracion'!$P$874,'1-Estadisticas'!AJ85,NA())</f>
        <v>#N/A</v>
      </c>
      <c r="BY85" s="6" t="e">
        <f ca="1">IF(BY$1&lt;'1-Configuracion'!$P$874,'1-Estadisticas'!AK85,NA())</f>
        <v>#N/A</v>
      </c>
      <c r="BZ85" s="6" t="e">
        <f ca="1">IF(BZ$1&lt;'1-Configuracion'!$P$874,'1-Estadisticas'!AL85,NA())</f>
        <v>#N/A</v>
      </c>
      <c r="CA85" s="8" t="e">
        <f ca="1">IF(CA$1&lt;'1-Configuracion'!$P$874,'1-Estadisticas'!AM85,NA())</f>
        <v>#N/A</v>
      </c>
    </row>
    <row r="86" spans="1:79" x14ac:dyDescent="0.25">
      <c r="A86" s="81" t="s">
        <v>31</v>
      </c>
      <c r="B86" s="7" t="e">
        <f t="shared" ca="1" si="142"/>
        <v>#N/A</v>
      </c>
      <c r="C86" s="6" t="e">
        <f t="shared" ca="1" si="142"/>
        <v>#N/A</v>
      </c>
      <c r="D86" s="6" t="e">
        <f t="shared" ca="1" si="142"/>
        <v>#N/A</v>
      </c>
      <c r="E86" s="6" t="e">
        <f t="shared" ca="1" si="142"/>
        <v>#N/A</v>
      </c>
      <c r="F86" s="6" t="e">
        <f t="shared" ca="1" si="142"/>
        <v>#N/A</v>
      </c>
      <c r="G86" s="6" t="e">
        <f t="shared" ca="1" si="142"/>
        <v>#N/A</v>
      </c>
      <c r="H86" s="6" t="e">
        <f t="shared" ca="1" si="142"/>
        <v>#N/A</v>
      </c>
      <c r="I86" s="6" t="e">
        <f t="shared" ca="1" si="142"/>
        <v>#N/A</v>
      </c>
      <c r="J86" s="6" t="e">
        <f t="shared" ca="1" si="142"/>
        <v>#N/A</v>
      </c>
      <c r="K86" s="6" t="e">
        <f t="shared" ca="1" si="142"/>
        <v>#N/A</v>
      </c>
      <c r="L86" s="6" t="e">
        <f t="shared" ca="1" si="142"/>
        <v>#N/A</v>
      </c>
      <c r="M86" s="6" t="e">
        <f t="shared" ca="1" si="142"/>
        <v>#N/A</v>
      </c>
      <c r="N86" s="6" t="e">
        <f t="shared" ca="1" si="142"/>
        <v>#N/A</v>
      </c>
      <c r="O86" s="6" t="e">
        <f t="shared" ca="1" si="142"/>
        <v>#N/A</v>
      </c>
      <c r="P86" s="6" t="e">
        <f t="shared" ca="1" si="142"/>
        <v>#N/A</v>
      </c>
      <c r="Q86" s="6" t="e">
        <f t="shared" ca="1" si="142"/>
        <v>#N/A</v>
      </c>
      <c r="R86" s="6" t="e">
        <f t="shared" ca="1" si="144"/>
        <v>#N/A</v>
      </c>
      <c r="S86" s="6" t="e">
        <f t="shared" ca="1" si="144"/>
        <v>#N/A</v>
      </c>
      <c r="T86" s="8" t="e">
        <f t="shared" ca="1" si="144"/>
        <v>#N/A</v>
      </c>
      <c r="U86" s="113" t="e">
        <f t="shared" ca="1" si="144"/>
        <v>#N/A</v>
      </c>
      <c r="V86" s="6" t="e">
        <f t="shared" ca="1" si="144"/>
        <v>#N/A</v>
      </c>
      <c r="W86" s="6" t="e">
        <f t="shared" ca="1" si="144"/>
        <v>#N/A</v>
      </c>
      <c r="X86" s="6" t="e">
        <f t="shared" ca="1" si="144"/>
        <v>#N/A</v>
      </c>
      <c r="Y86" s="6" t="e">
        <f t="shared" ca="1" si="144"/>
        <v>#N/A</v>
      </c>
      <c r="Z86" s="6" t="e">
        <f t="shared" ca="1" si="144"/>
        <v>#N/A</v>
      </c>
      <c r="AA86" s="6" t="e">
        <f t="shared" ca="1" si="144"/>
        <v>#N/A</v>
      </c>
      <c r="AB86" s="6" t="e">
        <f t="shared" ca="1" si="144"/>
        <v>#N/A</v>
      </c>
      <c r="AC86" s="6" t="e">
        <f t="shared" ca="1" si="144"/>
        <v>#N/A</v>
      </c>
      <c r="AD86" s="6" t="e">
        <f t="shared" ca="1" si="144"/>
        <v>#N/A</v>
      </c>
      <c r="AE86" s="6" t="e">
        <f t="shared" ca="1" si="144"/>
        <v>#N/A</v>
      </c>
      <c r="AF86" s="6" t="e">
        <f t="shared" ca="1" si="144"/>
        <v>#N/A</v>
      </c>
      <c r="AG86" s="6" t="e">
        <f t="shared" ca="1" si="144"/>
        <v>#N/A</v>
      </c>
      <c r="AH86" s="6" t="e">
        <f t="shared" ca="1" si="145"/>
        <v>#N/A</v>
      </c>
      <c r="AI86" s="6" t="e">
        <f t="shared" ca="1" si="145"/>
        <v>#N/A</v>
      </c>
      <c r="AJ86" s="6" t="e">
        <f t="shared" ca="1" si="145"/>
        <v>#N/A</v>
      </c>
      <c r="AK86" s="6" t="e">
        <f t="shared" ca="1" si="145"/>
        <v>#N/A</v>
      </c>
      <c r="AL86" s="6" t="e">
        <f t="shared" ca="1" si="145"/>
        <v>#N/A</v>
      </c>
      <c r="AM86" s="8" t="e">
        <f t="shared" ca="1" si="145"/>
        <v>#N/A</v>
      </c>
      <c r="AO86" s="81" t="str">
        <f t="shared" si="141"/>
        <v>Sevilla F.C.</v>
      </c>
      <c r="AP86" s="7" t="e">
        <f ca="1">IF(AP$1&lt;'1-Configuracion'!$P$874,'1-Estadisticas'!B86,NA())</f>
        <v>#N/A</v>
      </c>
      <c r="AQ86" s="6" t="e">
        <f ca="1">IF(AQ$1&lt;'1-Configuracion'!$P$874,'1-Estadisticas'!C86,NA())</f>
        <v>#N/A</v>
      </c>
      <c r="AR86" s="6" t="e">
        <f ca="1">IF(AR$1&lt;'1-Configuracion'!$P$874,'1-Estadisticas'!D86,NA())</f>
        <v>#N/A</v>
      </c>
      <c r="AS86" s="6" t="e">
        <f ca="1">IF(AS$1&lt;'1-Configuracion'!$P$874,'1-Estadisticas'!E86,NA())</f>
        <v>#N/A</v>
      </c>
      <c r="AT86" s="6" t="e">
        <f ca="1">IF(AT$1&lt;'1-Configuracion'!$P$874,'1-Estadisticas'!F86,NA())</f>
        <v>#N/A</v>
      </c>
      <c r="AU86" s="6" t="e">
        <f ca="1">IF(AU$1&lt;'1-Configuracion'!$P$874,'1-Estadisticas'!G86,NA())</f>
        <v>#N/A</v>
      </c>
      <c r="AV86" s="6" t="e">
        <f ca="1">IF(AV$1&lt;'1-Configuracion'!$P$874,'1-Estadisticas'!H86,NA())</f>
        <v>#N/A</v>
      </c>
      <c r="AW86" s="6" t="e">
        <f ca="1">IF(AW$1&lt;'1-Configuracion'!$P$874,'1-Estadisticas'!I86,NA())</f>
        <v>#N/A</v>
      </c>
      <c r="AX86" s="6" t="e">
        <f ca="1">IF(AX$1&lt;'1-Configuracion'!$P$874,'1-Estadisticas'!J86,NA())</f>
        <v>#N/A</v>
      </c>
      <c r="AY86" s="6" t="e">
        <f ca="1">IF(AY$1&lt;'1-Configuracion'!$P$874,'1-Estadisticas'!K86,NA())</f>
        <v>#N/A</v>
      </c>
      <c r="AZ86" s="6" t="e">
        <f ca="1">IF(AZ$1&lt;'1-Configuracion'!$P$874,'1-Estadisticas'!L86,NA())</f>
        <v>#N/A</v>
      </c>
      <c r="BA86" s="6" t="e">
        <f ca="1">IF(BA$1&lt;'1-Configuracion'!$P$874,'1-Estadisticas'!M86,NA())</f>
        <v>#N/A</v>
      </c>
      <c r="BB86" s="6" t="e">
        <f ca="1">IF(BB$1&lt;'1-Configuracion'!$P$874,'1-Estadisticas'!N86,NA())</f>
        <v>#N/A</v>
      </c>
      <c r="BC86" s="6" t="e">
        <f ca="1">IF(BC$1&lt;'1-Configuracion'!$P$874,'1-Estadisticas'!O86,NA())</f>
        <v>#N/A</v>
      </c>
      <c r="BD86" s="6" t="e">
        <f ca="1">IF(BD$1&lt;'1-Configuracion'!$P$874,'1-Estadisticas'!P86,NA())</f>
        <v>#N/A</v>
      </c>
      <c r="BE86" s="6" t="e">
        <f ca="1">IF(BE$1&lt;'1-Configuracion'!$P$874,'1-Estadisticas'!Q86,NA())</f>
        <v>#N/A</v>
      </c>
      <c r="BF86" s="6" t="e">
        <f ca="1">IF(BF$1&lt;'1-Configuracion'!$P$874,'1-Estadisticas'!R86,NA())</f>
        <v>#N/A</v>
      </c>
      <c r="BG86" s="6" t="e">
        <f ca="1">IF(BG$1&lt;'1-Configuracion'!$P$874,'1-Estadisticas'!S86,NA())</f>
        <v>#N/A</v>
      </c>
      <c r="BH86" s="8" t="e">
        <f ca="1">IF(BH$1&lt;'1-Configuracion'!$P$874,'1-Estadisticas'!T86,NA())</f>
        <v>#N/A</v>
      </c>
      <c r="BI86" s="113" t="e">
        <f ca="1">IF(BI$1&lt;'1-Configuracion'!$P$874,'1-Estadisticas'!U86,NA())</f>
        <v>#N/A</v>
      </c>
      <c r="BJ86" s="6" t="e">
        <f ca="1">IF(BJ$1&lt;'1-Configuracion'!$P$874,'1-Estadisticas'!V86,NA())</f>
        <v>#N/A</v>
      </c>
      <c r="BK86" s="6" t="e">
        <f ca="1">IF(BK$1&lt;'1-Configuracion'!$P$874,'1-Estadisticas'!W86,NA())</f>
        <v>#N/A</v>
      </c>
      <c r="BL86" s="6" t="e">
        <f ca="1">IF(BL$1&lt;'1-Configuracion'!$P$874,'1-Estadisticas'!X86,NA())</f>
        <v>#N/A</v>
      </c>
      <c r="BM86" s="6" t="e">
        <f ca="1">IF(BM$1&lt;'1-Configuracion'!$P$874,'1-Estadisticas'!Y86,NA())</f>
        <v>#N/A</v>
      </c>
      <c r="BN86" s="6" t="e">
        <f ca="1">IF(BN$1&lt;'1-Configuracion'!$P$874,'1-Estadisticas'!Z86,NA())</f>
        <v>#N/A</v>
      </c>
      <c r="BO86" s="6" t="e">
        <f ca="1">IF(BO$1&lt;'1-Configuracion'!$P$874,'1-Estadisticas'!AA86,NA())</f>
        <v>#N/A</v>
      </c>
      <c r="BP86" s="6" t="e">
        <f ca="1">IF(BP$1&lt;'1-Configuracion'!$P$874,'1-Estadisticas'!AB86,NA())</f>
        <v>#N/A</v>
      </c>
      <c r="BQ86" s="6" t="e">
        <f ca="1">IF(BQ$1&lt;'1-Configuracion'!$P$874,'1-Estadisticas'!AC86,NA())</f>
        <v>#N/A</v>
      </c>
      <c r="BR86" s="6" t="e">
        <f ca="1">IF(BR$1&lt;'1-Configuracion'!$P$874,'1-Estadisticas'!AD86,NA())</f>
        <v>#N/A</v>
      </c>
      <c r="BS86" s="6" t="e">
        <f ca="1">IF(BS$1&lt;'1-Configuracion'!$P$874,'1-Estadisticas'!AE86,NA())</f>
        <v>#N/A</v>
      </c>
      <c r="BT86" s="6" t="e">
        <f ca="1">IF(BT$1&lt;'1-Configuracion'!$P$874,'1-Estadisticas'!AF86,NA())</f>
        <v>#N/A</v>
      </c>
      <c r="BU86" s="6" t="e">
        <f ca="1">IF(BU$1&lt;'1-Configuracion'!$P$874,'1-Estadisticas'!AG86,NA())</f>
        <v>#N/A</v>
      </c>
      <c r="BV86" s="6" t="e">
        <f ca="1">IF(BV$1&lt;'1-Configuracion'!$P$874,'1-Estadisticas'!AH86,NA())</f>
        <v>#N/A</v>
      </c>
      <c r="BW86" s="6" t="e">
        <f ca="1">IF(BW$1&lt;'1-Configuracion'!$P$874,'1-Estadisticas'!AI86,NA())</f>
        <v>#N/A</v>
      </c>
      <c r="BX86" s="6" t="e">
        <f ca="1">IF(BX$1&lt;'1-Configuracion'!$P$874,'1-Estadisticas'!AJ86,NA())</f>
        <v>#N/A</v>
      </c>
      <c r="BY86" s="6" t="e">
        <f ca="1">IF(BY$1&lt;'1-Configuracion'!$P$874,'1-Estadisticas'!AK86,NA())</f>
        <v>#N/A</v>
      </c>
      <c r="BZ86" s="6" t="e">
        <f ca="1">IF(BZ$1&lt;'1-Configuracion'!$P$874,'1-Estadisticas'!AL86,NA())</f>
        <v>#N/A</v>
      </c>
      <c r="CA86" s="8" t="e">
        <f ca="1">IF(CA$1&lt;'1-Configuracion'!$P$874,'1-Estadisticas'!AM86,NA())</f>
        <v>#N/A</v>
      </c>
    </row>
    <row r="87" spans="1:79" ht="15.75" thickBot="1" x14ac:dyDescent="0.3">
      <c r="A87" s="82" t="s">
        <v>30</v>
      </c>
      <c r="B87" s="33" t="e">
        <f t="shared" ca="1" si="142"/>
        <v>#N/A</v>
      </c>
      <c r="C87" s="34" t="e">
        <f t="shared" ca="1" si="142"/>
        <v>#N/A</v>
      </c>
      <c r="D87" s="34" t="e">
        <f t="shared" ca="1" si="142"/>
        <v>#N/A</v>
      </c>
      <c r="E87" s="34" t="e">
        <f t="shared" ca="1" si="142"/>
        <v>#N/A</v>
      </c>
      <c r="F87" s="34" t="e">
        <f t="shared" ca="1" si="142"/>
        <v>#N/A</v>
      </c>
      <c r="G87" s="34" t="e">
        <f t="shared" ca="1" si="142"/>
        <v>#N/A</v>
      </c>
      <c r="H87" s="34" t="e">
        <f t="shared" ca="1" si="142"/>
        <v>#N/A</v>
      </c>
      <c r="I87" s="34" t="e">
        <f t="shared" ca="1" si="142"/>
        <v>#N/A</v>
      </c>
      <c r="J87" s="34" t="e">
        <f t="shared" ca="1" si="142"/>
        <v>#N/A</v>
      </c>
      <c r="K87" s="34" t="e">
        <f t="shared" ca="1" si="142"/>
        <v>#N/A</v>
      </c>
      <c r="L87" s="34" t="e">
        <f t="shared" ca="1" si="142"/>
        <v>#N/A</v>
      </c>
      <c r="M87" s="34" t="e">
        <f t="shared" ca="1" si="142"/>
        <v>#N/A</v>
      </c>
      <c r="N87" s="34" t="e">
        <f t="shared" ca="1" si="142"/>
        <v>#N/A</v>
      </c>
      <c r="O87" s="34" t="e">
        <f t="shared" ca="1" si="142"/>
        <v>#N/A</v>
      </c>
      <c r="P87" s="34" t="e">
        <f t="shared" ca="1" si="142"/>
        <v>#N/A</v>
      </c>
      <c r="Q87" s="34" t="e">
        <f t="shared" ca="1" si="142"/>
        <v>#N/A</v>
      </c>
      <c r="R87" s="34" t="e">
        <f t="shared" ca="1" si="144"/>
        <v>#N/A</v>
      </c>
      <c r="S87" s="34" t="e">
        <f t="shared" ca="1" si="144"/>
        <v>#N/A</v>
      </c>
      <c r="T87" s="37" t="e">
        <f t="shared" ca="1" si="144"/>
        <v>#N/A</v>
      </c>
      <c r="U87" s="114" t="e">
        <f t="shared" ca="1" si="144"/>
        <v>#N/A</v>
      </c>
      <c r="V87" s="34" t="e">
        <f t="shared" ca="1" si="144"/>
        <v>#N/A</v>
      </c>
      <c r="W87" s="34" t="e">
        <f t="shared" ca="1" si="144"/>
        <v>#N/A</v>
      </c>
      <c r="X87" s="34" t="e">
        <f t="shared" ca="1" si="144"/>
        <v>#N/A</v>
      </c>
      <c r="Y87" s="34" t="e">
        <f t="shared" ca="1" si="144"/>
        <v>#N/A</v>
      </c>
      <c r="Z87" s="34" t="e">
        <f t="shared" ca="1" si="144"/>
        <v>#N/A</v>
      </c>
      <c r="AA87" s="34" t="e">
        <f t="shared" ca="1" si="144"/>
        <v>#N/A</v>
      </c>
      <c r="AB87" s="34" t="e">
        <f t="shared" ca="1" si="144"/>
        <v>#N/A</v>
      </c>
      <c r="AC87" s="34" t="e">
        <f t="shared" ca="1" si="144"/>
        <v>#N/A</v>
      </c>
      <c r="AD87" s="34" t="e">
        <f t="shared" ca="1" si="144"/>
        <v>#N/A</v>
      </c>
      <c r="AE87" s="34" t="e">
        <f t="shared" ca="1" si="144"/>
        <v>#N/A</v>
      </c>
      <c r="AF87" s="34" t="e">
        <f t="shared" ca="1" si="144"/>
        <v>#N/A</v>
      </c>
      <c r="AG87" s="34" t="e">
        <f t="shared" ca="1" si="144"/>
        <v>#N/A</v>
      </c>
      <c r="AH87" s="34" t="e">
        <f t="shared" ca="1" si="145"/>
        <v>#N/A</v>
      </c>
      <c r="AI87" s="34" t="e">
        <f t="shared" ca="1" si="145"/>
        <v>#N/A</v>
      </c>
      <c r="AJ87" s="34" t="e">
        <f t="shared" ca="1" si="145"/>
        <v>#N/A</v>
      </c>
      <c r="AK87" s="34" t="e">
        <f t="shared" ca="1" si="145"/>
        <v>#N/A</v>
      </c>
      <c r="AL87" s="34" t="e">
        <f t="shared" ca="1" si="145"/>
        <v>#N/A</v>
      </c>
      <c r="AM87" s="37" t="e">
        <f t="shared" ca="1" si="145"/>
        <v>#N/A</v>
      </c>
      <c r="AO87" s="82" t="str">
        <f t="shared" si="141"/>
        <v>Valencia C.F.</v>
      </c>
      <c r="AP87" s="33" t="e">
        <f ca="1">IF(AP$1&lt;'1-Configuracion'!$P$874,'1-Estadisticas'!B87,NA())</f>
        <v>#N/A</v>
      </c>
      <c r="AQ87" s="34" t="e">
        <f ca="1">IF(AQ$1&lt;'1-Configuracion'!$P$874,'1-Estadisticas'!C87,NA())</f>
        <v>#N/A</v>
      </c>
      <c r="AR87" s="34" t="e">
        <f ca="1">IF(AR$1&lt;'1-Configuracion'!$P$874,'1-Estadisticas'!D87,NA())</f>
        <v>#N/A</v>
      </c>
      <c r="AS87" s="34" t="e">
        <f ca="1">IF(AS$1&lt;'1-Configuracion'!$P$874,'1-Estadisticas'!E87,NA())</f>
        <v>#N/A</v>
      </c>
      <c r="AT87" s="34" t="e">
        <f ca="1">IF(AT$1&lt;'1-Configuracion'!$P$874,'1-Estadisticas'!F87,NA())</f>
        <v>#N/A</v>
      </c>
      <c r="AU87" s="34" t="e">
        <f ca="1">IF(AU$1&lt;'1-Configuracion'!$P$874,'1-Estadisticas'!G87,NA())</f>
        <v>#N/A</v>
      </c>
      <c r="AV87" s="34" t="e">
        <f ca="1">IF(AV$1&lt;'1-Configuracion'!$P$874,'1-Estadisticas'!H87,NA())</f>
        <v>#N/A</v>
      </c>
      <c r="AW87" s="34" t="e">
        <f ca="1">IF(AW$1&lt;'1-Configuracion'!$P$874,'1-Estadisticas'!I87,NA())</f>
        <v>#N/A</v>
      </c>
      <c r="AX87" s="34" t="e">
        <f ca="1">IF(AX$1&lt;'1-Configuracion'!$P$874,'1-Estadisticas'!J87,NA())</f>
        <v>#N/A</v>
      </c>
      <c r="AY87" s="34" t="e">
        <f ca="1">IF(AY$1&lt;'1-Configuracion'!$P$874,'1-Estadisticas'!K87,NA())</f>
        <v>#N/A</v>
      </c>
      <c r="AZ87" s="34" t="e">
        <f ca="1">IF(AZ$1&lt;'1-Configuracion'!$P$874,'1-Estadisticas'!L87,NA())</f>
        <v>#N/A</v>
      </c>
      <c r="BA87" s="34" t="e">
        <f ca="1">IF(BA$1&lt;'1-Configuracion'!$P$874,'1-Estadisticas'!M87,NA())</f>
        <v>#N/A</v>
      </c>
      <c r="BB87" s="34" t="e">
        <f ca="1">IF(BB$1&lt;'1-Configuracion'!$P$874,'1-Estadisticas'!N87,NA())</f>
        <v>#N/A</v>
      </c>
      <c r="BC87" s="34" t="e">
        <f ca="1">IF(BC$1&lt;'1-Configuracion'!$P$874,'1-Estadisticas'!O87,NA())</f>
        <v>#N/A</v>
      </c>
      <c r="BD87" s="34" t="e">
        <f ca="1">IF(BD$1&lt;'1-Configuracion'!$P$874,'1-Estadisticas'!P87,NA())</f>
        <v>#N/A</v>
      </c>
      <c r="BE87" s="34" t="e">
        <f ca="1">IF(BE$1&lt;'1-Configuracion'!$P$874,'1-Estadisticas'!Q87,NA())</f>
        <v>#N/A</v>
      </c>
      <c r="BF87" s="34" t="e">
        <f ca="1">IF(BF$1&lt;'1-Configuracion'!$P$874,'1-Estadisticas'!R87,NA())</f>
        <v>#N/A</v>
      </c>
      <c r="BG87" s="34" t="e">
        <f ca="1">IF(BG$1&lt;'1-Configuracion'!$P$874,'1-Estadisticas'!S87,NA())</f>
        <v>#N/A</v>
      </c>
      <c r="BH87" s="37" t="e">
        <f ca="1">IF(BH$1&lt;'1-Configuracion'!$P$874,'1-Estadisticas'!T87,NA())</f>
        <v>#N/A</v>
      </c>
      <c r="BI87" s="114" t="e">
        <f ca="1">IF(BI$1&lt;'1-Configuracion'!$P$874,'1-Estadisticas'!U87,NA())</f>
        <v>#N/A</v>
      </c>
      <c r="BJ87" s="34" t="e">
        <f ca="1">IF(BJ$1&lt;'1-Configuracion'!$P$874,'1-Estadisticas'!V87,NA())</f>
        <v>#N/A</v>
      </c>
      <c r="BK87" s="34" t="e">
        <f ca="1">IF(BK$1&lt;'1-Configuracion'!$P$874,'1-Estadisticas'!W87,NA())</f>
        <v>#N/A</v>
      </c>
      <c r="BL87" s="34" t="e">
        <f ca="1">IF(BL$1&lt;'1-Configuracion'!$P$874,'1-Estadisticas'!X87,NA())</f>
        <v>#N/A</v>
      </c>
      <c r="BM87" s="34" t="e">
        <f ca="1">IF(BM$1&lt;'1-Configuracion'!$P$874,'1-Estadisticas'!Y87,NA())</f>
        <v>#N/A</v>
      </c>
      <c r="BN87" s="34" t="e">
        <f ca="1">IF(BN$1&lt;'1-Configuracion'!$P$874,'1-Estadisticas'!Z87,NA())</f>
        <v>#N/A</v>
      </c>
      <c r="BO87" s="34" t="e">
        <f ca="1">IF(BO$1&lt;'1-Configuracion'!$P$874,'1-Estadisticas'!AA87,NA())</f>
        <v>#N/A</v>
      </c>
      <c r="BP87" s="34" t="e">
        <f ca="1">IF(BP$1&lt;'1-Configuracion'!$P$874,'1-Estadisticas'!AB87,NA())</f>
        <v>#N/A</v>
      </c>
      <c r="BQ87" s="34" t="e">
        <f ca="1">IF(BQ$1&lt;'1-Configuracion'!$P$874,'1-Estadisticas'!AC87,NA())</f>
        <v>#N/A</v>
      </c>
      <c r="BR87" s="34" t="e">
        <f ca="1">IF(BR$1&lt;'1-Configuracion'!$P$874,'1-Estadisticas'!AD87,NA())</f>
        <v>#N/A</v>
      </c>
      <c r="BS87" s="34" t="e">
        <f ca="1">IF(BS$1&lt;'1-Configuracion'!$P$874,'1-Estadisticas'!AE87,NA())</f>
        <v>#N/A</v>
      </c>
      <c r="BT87" s="34" t="e">
        <f ca="1">IF(BT$1&lt;'1-Configuracion'!$P$874,'1-Estadisticas'!AF87,NA())</f>
        <v>#N/A</v>
      </c>
      <c r="BU87" s="34" t="e">
        <f ca="1">IF(BU$1&lt;'1-Configuracion'!$P$874,'1-Estadisticas'!AG87,NA())</f>
        <v>#N/A</v>
      </c>
      <c r="BV87" s="34" t="e">
        <f ca="1">IF(BV$1&lt;'1-Configuracion'!$P$874,'1-Estadisticas'!AH87,NA())</f>
        <v>#N/A</v>
      </c>
      <c r="BW87" s="34" t="e">
        <f ca="1">IF(BW$1&lt;'1-Configuracion'!$P$874,'1-Estadisticas'!AI87,NA())</f>
        <v>#N/A</v>
      </c>
      <c r="BX87" s="34" t="e">
        <f ca="1">IF(BX$1&lt;'1-Configuracion'!$P$874,'1-Estadisticas'!AJ87,NA())</f>
        <v>#N/A</v>
      </c>
      <c r="BY87" s="34" t="e">
        <f ca="1">IF(BY$1&lt;'1-Configuracion'!$P$874,'1-Estadisticas'!AK87,NA())</f>
        <v>#N/A</v>
      </c>
      <c r="BZ87" s="34" t="e">
        <f ca="1">IF(BZ$1&lt;'1-Configuracion'!$P$874,'1-Estadisticas'!AL87,NA())</f>
        <v>#N/A</v>
      </c>
      <c r="CA87" s="37" t="e">
        <f ca="1">IF(CA$1&lt;'1-Configuracion'!$P$874,'1-Estadisticas'!AM87,NA())</f>
        <v>#N/A</v>
      </c>
    </row>
  </sheetData>
  <pageMargins left="0.7" right="0.7" top="0.75" bottom="0.75" header="0.3" footer="0.3"/>
  <pageSetup paperSize="9" orientation="portrait" r:id="rId1"/>
  <ignoredErrors>
    <ignoredError sqref="B69:AM8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AX80"/>
  <sheetViews>
    <sheetView showGridLines="0" showRowColHeaders="0" zoomScaleNormal="100" workbookViewId="0">
      <pane ySplit="9" topLeftCell="A10" activePane="bottomLeft" state="frozen"/>
      <selection pane="bottomLeft" activeCell="AO18" sqref="AO18"/>
    </sheetView>
  </sheetViews>
  <sheetFormatPr baseColWidth="10" defaultColWidth="0" defaultRowHeight="15" zeroHeight="1" x14ac:dyDescent="0.25"/>
  <cols>
    <col min="1" max="9" width="3" style="124" bestFit="1" customWidth="1"/>
    <col min="10" max="11" width="11.42578125" style="124" customWidth="1"/>
    <col min="12" max="49" width="4" style="124" customWidth="1"/>
    <col min="50" max="50" width="0" style="124" hidden="1" customWidth="1"/>
    <col min="51" max="16384" width="11.42578125" style="124" hidden="1"/>
  </cols>
  <sheetData>
    <row r="1" spans="1:49" ht="15.75" customHeight="1" x14ac:dyDescent="0.25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K1" s="158" t="s">
        <v>182</v>
      </c>
    </row>
    <row r="2" spans="1:49" ht="15.75" customHeight="1" x14ac:dyDescent="0.25">
      <c r="A2" s="222" t="s">
        <v>112</v>
      </c>
      <c r="B2" s="222"/>
      <c r="C2" s="222"/>
      <c r="D2" s="222"/>
      <c r="E2" s="222"/>
      <c r="F2" s="222"/>
      <c r="G2" s="222"/>
      <c r="H2" s="222"/>
      <c r="I2" s="222"/>
    </row>
    <row r="3" spans="1:49" ht="15.75" x14ac:dyDescent="0.25">
      <c r="A3" s="221" t="s">
        <v>113</v>
      </c>
      <c r="B3" s="221"/>
      <c r="C3" s="221"/>
      <c r="D3" s="221"/>
      <c r="E3" s="221"/>
      <c r="F3" s="221"/>
      <c r="G3" s="221"/>
      <c r="H3" s="221"/>
      <c r="I3" s="221"/>
      <c r="K3" s="124" t="s">
        <v>187</v>
      </c>
    </row>
    <row r="4" spans="1:49" x14ac:dyDescent="0.25">
      <c r="A4" s="223" t="s">
        <v>114</v>
      </c>
      <c r="B4" s="223"/>
      <c r="C4" s="223"/>
      <c r="D4" s="223"/>
      <c r="E4" s="223"/>
      <c r="F4" s="223"/>
      <c r="G4" s="223"/>
      <c r="H4" s="223"/>
      <c r="I4" s="223"/>
      <c r="K4" s="201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</row>
    <row r="5" spans="1:49" x14ac:dyDescent="0.25">
      <c r="A5" s="223"/>
      <c r="B5" s="223"/>
      <c r="C5" s="223"/>
      <c r="D5" s="223"/>
      <c r="E5" s="223"/>
      <c r="F5" s="223"/>
      <c r="G5" s="223"/>
      <c r="H5" s="223"/>
      <c r="I5" s="223"/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</row>
    <row r="6" spans="1:49" ht="15.75" x14ac:dyDescent="0.25">
      <c r="A6" s="221" t="s">
        <v>104</v>
      </c>
      <c r="B6" s="221"/>
      <c r="C6" s="221"/>
      <c r="D6" s="221"/>
      <c r="E6" s="221"/>
      <c r="F6" s="221"/>
      <c r="G6" s="221"/>
      <c r="H6" s="221"/>
      <c r="I6" s="221"/>
      <c r="K6" s="20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</row>
    <row r="7" spans="1:49" ht="15.75" x14ac:dyDescent="0.25">
      <c r="A7" s="216" t="s">
        <v>105</v>
      </c>
      <c r="B7" s="216"/>
      <c r="C7" s="216"/>
      <c r="D7" s="216"/>
      <c r="E7" s="216"/>
      <c r="F7" s="216"/>
      <c r="G7" s="216"/>
      <c r="H7" s="216"/>
      <c r="I7" s="216"/>
      <c r="K7" s="204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</row>
    <row r="8" spans="1:49" ht="16.5" thickBot="1" x14ac:dyDescent="0.3">
      <c r="A8" s="222" t="s">
        <v>108</v>
      </c>
      <c r="B8" s="222"/>
      <c r="C8" s="222"/>
      <c r="D8" s="222"/>
      <c r="E8" s="222"/>
      <c r="F8" s="222"/>
      <c r="G8" s="222"/>
      <c r="H8" s="222"/>
      <c r="I8" s="222"/>
      <c r="K8" s="207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9"/>
    </row>
    <row r="9" spans="1:49" ht="16.5" thickTop="1" x14ac:dyDescent="0.25">
      <c r="A9" s="216" t="s">
        <v>107</v>
      </c>
      <c r="B9" s="216"/>
      <c r="C9" s="216"/>
      <c r="D9" s="216"/>
      <c r="E9" s="216"/>
      <c r="F9" s="216"/>
      <c r="G9" s="216"/>
      <c r="H9" s="216"/>
      <c r="I9" s="216"/>
    </row>
    <row r="10" spans="1:49" ht="15.75" x14ac:dyDescent="0.25">
      <c r="A10" s="143"/>
      <c r="B10" s="144">
        <v>1</v>
      </c>
      <c r="C10" s="220" t="str">
        <f ca="1">IFERROR('1-Configuracion'!$AC$854,"")</f>
        <v>Atlethic Club</v>
      </c>
      <c r="D10" s="220"/>
      <c r="E10" s="220"/>
      <c r="F10" s="220"/>
      <c r="G10" s="220"/>
      <c r="H10" s="220"/>
      <c r="I10" s="143"/>
    </row>
    <row r="11" spans="1:49" ht="15.75" x14ac:dyDescent="0.25">
      <c r="A11" s="143"/>
      <c r="B11" s="144">
        <v>2</v>
      </c>
      <c r="C11" s="220" t="str">
        <f ca="1">IFERROR('1-Configuracion'!$AC$855,"")</f>
        <v>Atlethic Club</v>
      </c>
      <c r="D11" s="220"/>
      <c r="E11" s="220"/>
      <c r="F11" s="220"/>
      <c r="G11" s="220"/>
      <c r="H11" s="220"/>
      <c r="I11" s="143"/>
    </row>
    <row r="12" spans="1:49" ht="15.75" x14ac:dyDescent="0.25">
      <c r="A12" s="143"/>
      <c r="B12" s="144">
        <v>3</v>
      </c>
      <c r="C12" s="220" t="str">
        <f ca="1">IFERROR('1-Configuracion'!$AC$856,"")</f>
        <v>Atlethic Club</v>
      </c>
      <c r="D12" s="220"/>
      <c r="E12" s="220"/>
      <c r="F12" s="220"/>
      <c r="G12" s="220"/>
      <c r="H12" s="220"/>
      <c r="I12" s="143"/>
      <c r="K12" s="210" t="s">
        <v>184</v>
      </c>
      <c r="L12" s="210">
        <v>1</v>
      </c>
      <c r="M12" s="210">
        <v>2</v>
      </c>
      <c r="N12" s="210">
        <v>3</v>
      </c>
      <c r="O12" s="210">
        <v>4</v>
      </c>
      <c r="P12" s="210">
        <v>5</v>
      </c>
      <c r="Q12" s="210">
        <v>6</v>
      </c>
      <c r="R12" s="210">
        <v>7</v>
      </c>
      <c r="S12" s="210">
        <v>8</v>
      </c>
      <c r="T12" s="210">
        <v>9</v>
      </c>
      <c r="U12" s="210">
        <v>10</v>
      </c>
      <c r="V12" s="210">
        <v>11</v>
      </c>
      <c r="W12" s="210">
        <v>12</v>
      </c>
      <c r="X12" s="210">
        <v>13</v>
      </c>
      <c r="Y12" s="210">
        <v>14</v>
      </c>
      <c r="Z12" s="210">
        <v>15</v>
      </c>
      <c r="AA12" s="210">
        <v>16</v>
      </c>
      <c r="AB12" s="210">
        <v>17</v>
      </c>
      <c r="AC12" s="210">
        <v>18</v>
      </c>
      <c r="AD12" s="210">
        <v>19</v>
      </c>
      <c r="AE12" s="211">
        <v>20</v>
      </c>
      <c r="AF12" s="210">
        <v>21</v>
      </c>
      <c r="AG12" s="210">
        <v>22</v>
      </c>
      <c r="AH12" s="210">
        <v>23</v>
      </c>
      <c r="AI12" s="210">
        <v>24</v>
      </c>
      <c r="AJ12" s="210">
        <v>25</v>
      </c>
      <c r="AK12" s="210">
        <v>26</v>
      </c>
      <c r="AL12" s="210">
        <v>27</v>
      </c>
      <c r="AM12" s="210">
        <v>28</v>
      </c>
      <c r="AN12" s="210">
        <v>29</v>
      </c>
      <c r="AO12" s="210">
        <v>30</v>
      </c>
      <c r="AP12" s="210">
        <v>31</v>
      </c>
      <c r="AQ12" s="210">
        <v>32</v>
      </c>
      <c r="AR12" s="210">
        <v>33</v>
      </c>
      <c r="AS12" s="210">
        <v>34</v>
      </c>
      <c r="AT12" s="210">
        <v>35</v>
      </c>
      <c r="AU12" s="210">
        <v>36</v>
      </c>
      <c r="AV12" s="210">
        <v>37</v>
      </c>
      <c r="AW12" s="210">
        <v>38</v>
      </c>
    </row>
    <row r="13" spans="1:49" ht="15.75" x14ac:dyDescent="0.25">
      <c r="A13" s="143"/>
      <c r="B13" s="144">
        <v>4</v>
      </c>
      <c r="C13" s="220" t="str">
        <f ca="1">IFERROR('1-Configuracion'!$AC$857,"")</f>
        <v>Atlethic Club</v>
      </c>
      <c r="D13" s="220"/>
      <c r="E13" s="220"/>
      <c r="F13" s="220"/>
      <c r="G13" s="220"/>
      <c r="H13" s="220"/>
      <c r="I13" s="143"/>
      <c r="K13" s="212" t="s">
        <v>89</v>
      </c>
      <c r="L13" s="210" t="e">
        <f ca="1">LOOKUP($K13,'1-Estadisticas'!$AO$2:$AO$21,'1-Estadisticas'!AP$2:AP$21)</f>
        <v>#N/A</v>
      </c>
      <c r="M13" s="210" t="e">
        <f ca="1">LOOKUP($K13,'1-Estadisticas'!$AO$2:$AO$21,'1-Estadisticas'!AQ$2:AQ$21)</f>
        <v>#N/A</v>
      </c>
      <c r="N13" s="210" t="e">
        <f ca="1">LOOKUP($K13,'1-Estadisticas'!$AO$2:$AO$21,'1-Estadisticas'!AR$2:AR$21)</f>
        <v>#N/A</v>
      </c>
      <c r="O13" s="210" t="e">
        <f ca="1">LOOKUP($K13,'1-Estadisticas'!$AO$2:$AO$21,'1-Estadisticas'!AS$2:AS$21)</f>
        <v>#N/A</v>
      </c>
      <c r="P13" s="210" t="e">
        <f ca="1">LOOKUP($K13,'1-Estadisticas'!$AO$2:$AO$21,'1-Estadisticas'!AT$2:AT$21)</f>
        <v>#N/A</v>
      </c>
      <c r="Q13" s="210" t="e">
        <f ca="1">LOOKUP($K13,'1-Estadisticas'!$AO$2:$AO$21,'1-Estadisticas'!AU$2:AU$21)</f>
        <v>#N/A</v>
      </c>
      <c r="R13" s="210" t="e">
        <f ca="1">LOOKUP($K13,'1-Estadisticas'!$AO$2:$AO$21,'1-Estadisticas'!AV$2:AV$21)</f>
        <v>#N/A</v>
      </c>
      <c r="S13" s="210" t="e">
        <f ca="1">LOOKUP($K13,'1-Estadisticas'!$AO$2:$AO$21,'1-Estadisticas'!AW$2:AW$21)</f>
        <v>#N/A</v>
      </c>
      <c r="T13" s="210" t="e">
        <f ca="1">LOOKUP($K13,'1-Estadisticas'!$AO$2:$AO$21,'1-Estadisticas'!AX$2:AX$21)</f>
        <v>#N/A</v>
      </c>
      <c r="U13" s="210" t="e">
        <f ca="1">LOOKUP($K13,'1-Estadisticas'!$AO$2:$AO$21,'1-Estadisticas'!AY$2:AY$21)</f>
        <v>#N/A</v>
      </c>
      <c r="V13" s="210" t="e">
        <f ca="1">LOOKUP($K13,'1-Estadisticas'!$AO$2:$AO$21,'1-Estadisticas'!AZ$2:AZ$21)</f>
        <v>#N/A</v>
      </c>
      <c r="W13" s="210" t="e">
        <f ca="1">LOOKUP($K13,'1-Estadisticas'!$AO$2:$AO$21,'1-Estadisticas'!BA$2:BA$21)</f>
        <v>#N/A</v>
      </c>
      <c r="X13" s="210" t="e">
        <f ca="1">LOOKUP($K13,'1-Estadisticas'!$AO$2:$AO$21,'1-Estadisticas'!BB$2:BB$21)</f>
        <v>#N/A</v>
      </c>
      <c r="Y13" s="210" t="e">
        <f ca="1">LOOKUP($K13,'1-Estadisticas'!$AO$2:$AO$21,'1-Estadisticas'!BC$2:BC$21)</f>
        <v>#N/A</v>
      </c>
      <c r="Z13" s="210" t="e">
        <f ca="1">LOOKUP($K13,'1-Estadisticas'!$AO$2:$AO$21,'1-Estadisticas'!BD$2:BD$21)</f>
        <v>#N/A</v>
      </c>
      <c r="AA13" s="210" t="e">
        <f ca="1">LOOKUP($K13,'1-Estadisticas'!$AO$2:$AO$21,'1-Estadisticas'!BE$2:BE$21)</f>
        <v>#N/A</v>
      </c>
      <c r="AB13" s="210" t="e">
        <f ca="1">LOOKUP($K13,'1-Estadisticas'!$AO$2:$AO$21,'1-Estadisticas'!BF$2:BF$21)</f>
        <v>#N/A</v>
      </c>
      <c r="AC13" s="210" t="e">
        <f ca="1">LOOKUP($K13,'1-Estadisticas'!$AO$2:$AO$21,'1-Estadisticas'!BG$2:BG$21)</f>
        <v>#N/A</v>
      </c>
      <c r="AD13" s="210" t="e">
        <f ca="1">LOOKUP($K13,'1-Estadisticas'!$AO$2:$AO$21,'1-Estadisticas'!BH$2:BH$21)</f>
        <v>#N/A</v>
      </c>
      <c r="AE13" s="210" t="e">
        <f ca="1">LOOKUP($K13,'1-Estadisticas'!$AO$2:$AO$21,'1-Estadisticas'!BI$2:BI$21)</f>
        <v>#N/A</v>
      </c>
      <c r="AF13" s="210" t="e">
        <f ca="1">LOOKUP($K13,'1-Estadisticas'!$AO$2:$AO$21,'1-Estadisticas'!BJ$2:BJ$21)</f>
        <v>#N/A</v>
      </c>
      <c r="AG13" s="210" t="e">
        <f ca="1">LOOKUP($K13,'1-Estadisticas'!$AO$2:$AO$21,'1-Estadisticas'!BK$2:BK$21)</f>
        <v>#N/A</v>
      </c>
      <c r="AH13" s="210" t="e">
        <f ca="1">LOOKUP($K13,'1-Estadisticas'!$AO$2:$AO$21,'1-Estadisticas'!BL$2:BL$21)</f>
        <v>#N/A</v>
      </c>
      <c r="AI13" s="210" t="e">
        <f ca="1">LOOKUP($K13,'1-Estadisticas'!$AO$2:$AO$21,'1-Estadisticas'!BM$2:BM$21)</f>
        <v>#N/A</v>
      </c>
      <c r="AJ13" s="210" t="e">
        <f ca="1">LOOKUP($K13,'1-Estadisticas'!$AO$2:$AO$21,'1-Estadisticas'!BN$2:BN$21)</f>
        <v>#N/A</v>
      </c>
      <c r="AK13" s="210" t="e">
        <f ca="1">LOOKUP($K13,'1-Estadisticas'!$AO$2:$AO$21,'1-Estadisticas'!BO$2:BO$21)</f>
        <v>#N/A</v>
      </c>
      <c r="AL13" s="210" t="e">
        <f ca="1">LOOKUP($K13,'1-Estadisticas'!$AO$2:$AO$21,'1-Estadisticas'!BP$2:BP$21)</f>
        <v>#N/A</v>
      </c>
      <c r="AM13" s="210" t="e">
        <f ca="1">LOOKUP($K13,'1-Estadisticas'!$AO$2:$AO$21,'1-Estadisticas'!BQ$2:BQ$21)</f>
        <v>#N/A</v>
      </c>
      <c r="AN13" s="210" t="e">
        <f ca="1">LOOKUP($K13,'1-Estadisticas'!$AO$2:$AO$21,'1-Estadisticas'!BR$2:BR$21)</f>
        <v>#N/A</v>
      </c>
      <c r="AO13" s="210" t="e">
        <f ca="1">LOOKUP($K13,'1-Estadisticas'!$AO$2:$AO$21,'1-Estadisticas'!BS$2:BS$21)</f>
        <v>#N/A</v>
      </c>
      <c r="AP13" s="210" t="e">
        <f ca="1">LOOKUP($K13,'1-Estadisticas'!$AO$2:$AO$21,'1-Estadisticas'!BT$2:BT$21)</f>
        <v>#N/A</v>
      </c>
      <c r="AQ13" s="210" t="e">
        <f ca="1">LOOKUP($K13,'1-Estadisticas'!$AO$2:$AO$21,'1-Estadisticas'!BU$2:BU$21)</f>
        <v>#N/A</v>
      </c>
      <c r="AR13" s="210" t="e">
        <f ca="1">LOOKUP($K13,'1-Estadisticas'!$AO$2:$AO$21,'1-Estadisticas'!BV$2:BV$21)</f>
        <v>#N/A</v>
      </c>
      <c r="AS13" s="210" t="e">
        <f ca="1">LOOKUP($K13,'1-Estadisticas'!$AO$2:$AO$21,'1-Estadisticas'!BW$2:BW$21)</f>
        <v>#N/A</v>
      </c>
      <c r="AT13" s="210" t="e">
        <f ca="1">LOOKUP($K13,'1-Estadisticas'!$AO$2:$AO$21,'1-Estadisticas'!BX$2:BX$21)</f>
        <v>#N/A</v>
      </c>
      <c r="AU13" s="210" t="e">
        <f ca="1">LOOKUP($K13,'1-Estadisticas'!$AO$2:$AO$21,'1-Estadisticas'!BY$2:BY$21)</f>
        <v>#N/A</v>
      </c>
      <c r="AV13" s="210" t="e">
        <f ca="1">LOOKUP($K13,'1-Estadisticas'!$AO$2:$AO$21,'1-Estadisticas'!BZ$2:BZ$21)</f>
        <v>#N/A</v>
      </c>
      <c r="AW13" s="210" t="e">
        <f ca="1">LOOKUP($K13,'1-Estadisticas'!$AO$2:$AO$21,'1-Estadisticas'!CA$2:CA$21)</f>
        <v>#N/A</v>
      </c>
    </row>
    <row r="14" spans="1:49" ht="15.75" x14ac:dyDescent="0.25">
      <c r="A14" s="143"/>
      <c r="B14" s="144">
        <v>5</v>
      </c>
      <c r="C14" s="220" t="str">
        <f ca="1">IFERROR('1-Configuracion'!$AC$858,"")</f>
        <v>Atlethic Club</v>
      </c>
      <c r="D14" s="220"/>
      <c r="E14" s="220"/>
      <c r="F14" s="220"/>
      <c r="G14" s="220"/>
      <c r="H14" s="220"/>
      <c r="I14" s="143"/>
      <c r="K14" s="212" t="s">
        <v>28</v>
      </c>
      <c r="L14" s="210" t="e">
        <f ca="1">LOOKUP($K14,'1-Estadisticas'!$AO$2:$AO$21,'1-Estadisticas'!AP$2:AP$21)</f>
        <v>#N/A</v>
      </c>
      <c r="M14" s="210" t="e">
        <f ca="1">LOOKUP($K14,'1-Estadisticas'!$AO$2:$AO$21,'1-Estadisticas'!AQ$2:AQ$21)</f>
        <v>#N/A</v>
      </c>
      <c r="N14" s="210" t="e">
        <f ca="1">LOOKUP($K14,'1-Estadisticas'!$AO$2:$AO$21,'1-Estadisticas'!AR$2:AR$21)</f>
        <v>#N/A</v>
      </c>
      <c r="O14" s="210" t="e">
        <f ca="1">LOOKUP($K14,'1-Estadisticas'!$AO$2:$AO$21,'1-Estadisticas'!AS$2:AS$21)</f>
        <v>#N/A</v>
      </c>
      <c r="P14" s="210" t="e">
        <f ca="1">LOOKUP($K14,'1-Estadisticas'!$AO$2:$AO$21,'1-Estadisticas'!AT$2:AT$21)</f>
        <v>#N/A</v>
      </c>
      <c r="Q14" s="210" t="e">
        <f ca="1">LOOKUP($K14,'1-Estadisticas'!$AO$2:$AO$21,'1-Estadisticas'!AU$2:AU$21)</f>
        <v>#N/A</v>
      </c>
      <c r="R14" s="210" t="e">
        <f ca="1">LOOKUP($K14,'1-Estadisticas'!$AO$2:$AO$21,'1-Estadisticas'!AV$2:AV$21)</f>
        <v>#N/A</v>
      </c>
      <c r="S14" s="210" t="e">
        <f ca="1">LOOKUP($K14,'1-Estadisticas'!$AO$2:$AO$21,'1-Estadisticas'!AW$2:AW$21)</f>
        <v>#N/A</v>
      </c>
      <c r="T14" s="210" t="e">
        <f ca="1">LOOKUP($K14,'1-Estadisticas'!$AO$2:$AO$21,'1-Estadisticas'!AX$2:AX$21)</f>
        <v>#N/A</v>
      </c>
      <c r="U14" s="210" t="e">
        <f ca="1">LOOKUP($K14,'1-Estadisticas'!$AO$2:$AO$21,'1-Estadisticas'!AY$2:AY$21)</f>
        <v>#N/A</v>
      </c>
      <c r="V14" s="210" t="e">
        <f ca="1">LOOKUP($K14,'1-Estadisticas'!$AO$2:$AO$21,'1-Estadisticas'!AZ$2:AZ$21)</f>
        <v>#N/A</v>
      </c>
      <c r="W14" s="210" t="e">
        <f ca="1">LOOKUP($K14,'1-Estadisticas'!$AO$2:$AO$21,'1-Estadisticas'!BA$2:BA$21)</f>
        <v>#N/A</v>
      </c>
      <c r="X14" s="210" t="e">
        <f ca="1">LOOKUP($K14,'1-Estadisticas'!$AO$2:$AO$21,'1-Estadisticas'!BB$2:BB$21)</f>
        <v>#N/A</v>
      </c>
      <c r="Y14" s="210" t="e">
        <f ca="1">LOOKUP($K14,'1-Estadisticas'!$AO$2:$AO$21,'1-Estadisticas'!BC$2:BC$21)</f>
        <v>#N/A</v>
      </c>
      <c r="Z14" s="210" t="e">
        <f ca="1">LOOKUP($K14,'1-Estadisticas'!$AO$2:$AO$21,'1-Estadisticas'!BD$2:BD$21)</f>
        <v>#N/A</v>
      </c>
      <c r="AA14" s="210" t="e">
        <f ca="1">LOOKUP($K14,'1-Estadisticas'!$AO$2:$AO$21,'1-Estadisticas'!BE$2:BE$21)</f>
        <v>#N/A</v>
      </c>
      <c r="AB14" s="210" t="e">
        <f ca="1">LOOKUP($K14,'1-Estadisticas'!$AO$2:$AO$21,'1-Estadisticas'!BF$2:BF$21)</f>
        <v>#N/A</v>
      </c>
      <c r="AC14" s="210" t="e">
        <f ca="1">LOOKUP($K14,'1-Estadisticas'!$AO$2:$AO$21,'1-Estadisticas'!BG$2:BG$21)</f>
        <v>#N/A</v>
      </c>
      <c r="AD14" s="210" t="e">
        <f ca="1">LOOKUP($K14,'1-Estadisticas'!$AO$2:$AO$21,'1-Estadisticas'!BH$2:BH$21)</f>
        <v>#N/A</v>
      </c>
      <c r="AE14" s="210" t="e">
        <f ca="1">LOOKUP($K14,'1-Estadisticas'!$AO$2:$AO$21,'1-Estadisticas'!BI$2:BI$21)</f>
        <v>#N/A</v>
      </c>
      <c r="AF14" s="210" t="e">
        <f ca="1">LOOKUP($K14,'1-Estadisticas'!$AO$2:$AO$21,'1-Estadisticas'!BJ$2:BJ$21)</f>
        <v>#N/A</v>
      </c>
      <c r="AG14" s="210" t="e">
        <f ca="1">LOOKUP($K14,'1-Estadisticas'!$AO$2:$AO$21,'1-Estadisticas'!BK$2:BK$21)</f>
        <v>#N/A</v>
      </c>
      <c r="AH14" s="210" t="e">
        <f ca="1">LOOKUP($K14,'1-Estadisticas'!$AO$2:$AO$21,'1-Estadisticas'!BL$2:BL$21)</f>
        <v>#N/A</v>
      </c>
      <c r="AI14" s="210" t="e">
        <f ca="1">LOOKUP($K14,'1-Estadisticas'!$AO$2:$AO$21,'1-Estadisticas'!BM$2:BM$21)</f>
        <v>#N/A</v>
      </c>
      <c r="AJ14" s="210" t="e">
        <f ca="1">LOOKUP($K14,'1-Estadisticas'!$AO$2:$AO$21,'1-Estadisticas'!BN$2:BN$21)</f>
        <v>#N/A</v>
      </c>
      <c r="AK14" s="210" t="e">
        <f ca="1">LOOKUP($K14,'1-Estadisticas'!$AO$2:$AO$21,'1-Estadisticas'!BO$2:BO$21)</f>
        <v>#N/A</v>
      </c>
      <c r="AL14" s="210" t="e">
        <f ca="1">LOOKUP($K14,'1-Estadisticas'!$AO$2:$AO$21,'1-Estadisticas'!BP$2:BP$21)</f>
        <v>#N/A</v>
      </c>
      <c r="AM14" s="210" t="e">
        <f ca="1">LOOKUP($K14,'1-Estadisticas'!$AO$2:$AO$21,'1-Estadisticas'!BQ$2:BQ$21)</f>
        <v>#N/A</v>
      </c>
      <c r="AN14" s="210" t="e">
        <f ca="1">LOOKUP($K14,'1-Estadisticas'!$AO$2:$AO$21,'1-Estadisticas'!BR$2:BR$21)</f>
        <v>#N/A</v>
      </c>
      <c r="AO14" s="210" t="e">
        <f ca="1">LOOKUP($K14,'1-Estadisticas'!$AO$2:$AO$21,'1-Estadisticas'!BS$2:BS$21)</f>
        <v>#N/A</v>
      </c>
      <c r="AP14" s="210" t="e">
        <f ca="1">LOOKUP($K14,'1-Estadisticas'!$AO$2:$AO$21,'1-Estadisticas'!BT$2:BT$21)</f>
        <v>#N/A</v>
      </c>
      <c r="AQ14" s="210" t="e">
        <f ca="1">LOOKUP($K14,'1-Estadisticas'!$AO$2:$AO$21,'1-Estadisticas'!BU$2:BU$21)</f>
        <v>#N/A</v>
      </c>
      <c r="AR14" s="210" t="e">
        <f ca="1">LOOKUP($K14,'1-Estadisticas'!$AO$2:$AO$21,'1-Estadisticas'!BV$2:BV$21)</f>
        <v>#N/A</v>
      </c>
      <c r="AS14" s="210" t="e">
        <f ca="1">LOOKUP($K14,'1-Estadisticas'!$AO$2:$AO$21,'1-Estadisticas'!BW$2:BW$21)</f>
        <v>#N/A</v>
      </c>
      <c r="AT14" s="210" t="e">
        <f ca="1">LOOKUP($K14,'1-Estadisticas'!$AO$2:$AO$21,'1-Estadisticas'!BX$2:BX$21)</f>
        <v>#N/A</v>
      </c>
      <c r="AU14" s="210" t="e">
        <f ca="1">LOOKUP($K14,'1-Estadisticas'!$AO$2:$AO$21,'1-Estadisticas'!BY$2:BY$21)</f>
        <v>#N/A</v>
      </c>
      <c r="AV14" s="210" t="e">
        <f ca="1">LOOKUP($K14,'1-Estadisticas'!$AO$2:$AO$21,'1-Estadisticas'!BZ$2:BZ$21)</f>
        <v>#N/A</v>
      </c>
      <c r="AW14" s="210" t="e">
        <f ca="1">LOOKUP($K14,'1-Estadisticas'!$AO$2:$AO$21,'1-Estadisticas'!CA$2:CA$21)</f>
        <v>#N/A</v>
      </c>
    </row>
    <row r="15" spans="1:49" ht="15.75" x14ac:dyDescent="0.25">
      <c r="A15" s="143"/>
      <c r="B15" s="219" t="s">
        <v>116</v>
      </c>
      <c r="C15" s="219"/>
      <c r="D15" s="219"/>
      <c r="E15" s="219"/>
      <c r="F15" s="219"/>
      <c r="G15" s="219"/>
      <c r="H15" s="219"/>
      <c r="I15" s="143"/>
      <c r="K15" s="212" t="s">
        <v>30</v>
      </c>
      <c r="L15" s="210" t="e">
        <f ca="1">LOOKUP($K15,'1-Estadisticas'!$AO$2:$AO$21,'1-Estadisticas'!AP$2:AP$21)</f>
        <v>#N/A</v>
      </c>
      <c r="M15" s="210" t="e">
        <f ca="1">LOOKUP($K15,'1-Estadisticas'!$AO$2:$AO$21,'1-Estadisticas'!AQ$2:AQ$21)</f>
        <v>#N/A</v>
      </c>
      <c r="N15" s="210" t="e">
        <f ca="1">LOOKUP($K15,'1-Estadisticas'!$AO$2:$AO$21,'1-Estadisticas'!AR$2:AR$21)</f>
        <v>#N/A</v>
      </c>
      <c r="O15" s="210" t="e">
        <f ca="1">LOOKUP($K15,'1-Estadisticas'!$AO$2:$AO$21,'1-Estadisticas'!AS$2:AS$21)</f>
        <v>#N/A</v>
      </c>
      <c r="P15" s="210" t="e">
        <f ca="1">LOOKUP($K15,'1-Estadisticas'!$AO$2:$AO$21,'1-Estadisticas'!AT$2:AT$21)</f>
        <v>#N/A</v>
      </c>
      <c r="Q15" s="210" t="e">
        <f ca="1">LOOKUP($K15,'1-Estadisticas'!$AO$2:$AO$21,'1-Estadisticas'!AU$2:AU$21)</f>
        <v>#N/A</v>
      </c>
      <c r="R15" s="210" t="e">
        <f ca="1">LOOKUP($K15,'1-Estadisticas'!$AO$2:$AO$21,'1-Estadisticas'!AV$2:AV$21)</f>
        <v>#N/A</v>
      </c>
      <c r="S15" s="210" t="e">
        <f ca="1">LOOKUP($K15,'1-Estadisticas'!$AO$2:$AO$21,'1-Estadisticas'!AW$2:AW$21)</f>
        <v>#N/A</v>
      </c>
      <c r="T15" s="210" t="e">
        <f ca="1">LOOKUP($K15,'1-Estadisticas'!$AO$2:$AO$21,'1-Estadisticas'!AX$2:AX$21)</f>
        <v>#N/A</v>
      </c>
      <c r="U15" s="210" t="e">
        <f ca="1">LOOKUP($K15,'1-Estadisticas'!$AO$2:$AO$21,'1-Estadisticas'!AY$2:AY$21)</f>
        <v>#N/A</v>
      </c>
      <c r="V15" s="210" t="e">
        <f ca="1">LOOKUP($K15,'1-Estadisticas'!$AO$2:$AO$21,'1-Estadisticas'!AZ$2:AZ$21)</f>
        <v>#N/A</v>
      </c>
      <c r="W15" s="210" t="e">
        <f ca="1">LOOKUP($K15,'1-Estadisticas'!$AO$2:$AO$21,'1-Estadisticas'!BA$2:BA$21)</f>
        <v>#N/A</v>
      </c>
      <c r="X15" s="210" t="e">
        <f ca="1">LOOKUP($K15,'1-Estadisticas'!$AO$2:$AO$21,'1-Estadisticas'!BB$2:BB$21)</f>
        <v>#N/A</v>
      </c>
      <c r="Y15" s="210" t="e">
        <f ca="1">LOOKUP($K15,'1-Estadisticas'!$AO$2:$AO$21,'1-Estadisticas'!BC$2:BC$21)</f>
        <v>#N/A</v>
      </c>
      <c r="Z15" s="210" t="e">
        <f ca="1">LOOKUP($K15,'1-Estadisticas'!$AO$2:$AO$21,'1-Estadisticas'!BD$2:BD$21)</f>
        <v>#N/A</v>
      </c>
      <c r="AA15" s="210" t="e">
        <f ca="1">LOOKUP($K15,'1-Estadisticas'!$AO$2:$AO$21,'1-Estadisticas'!BE$2:BE$21)</f>
        <v>#N/A</v>
      </c>
      <c r="AB15" s="210" t="e">
        <f ca="1">LOOKUP($K15,'1-Estadisticas'!$AO$2:$AO$21,'1-Estadisticas'!BF$2:BF$21)</f>
        <v>#N/A</v>
      </c>
      <c r="AC15" s="210" t="e">
        <f ca="1">LOOKUP($K15,'1-Estadisticas'!$AO$2:$AO$21,'1-Estadisticas'!BG$2:BG$21)</f>
        <v>#N/A</v>
      </c>
      <c r="AD15" s="210" t="e">
        <f ca="1">LOOKUP($K15,'1-Estadisticas'!$AO$2:$AO$21,'1-Estadisticas'!BH$2:BH$21)</f>
        <v>#N/A</v>
      </c>
      <c r="AE15" s="210" t="e">
        <f ca="1">LOOKUP($K15,'1-Estadisticas'!$AO$2:$AO$21,'1-Estadisticas'!BI$2:BI$21)</f>
        <v>#N/A</v>
      </c>
      <c r="AF15" s="210" t="e">
        <f ca="1">LOOKUP($K15,'1-Estadisticas'!$AO$2:$AO$21,'1-Estadisticas'!BJ$2:BJ$21)</f>
        <v>#N/A</v>
      </c>
      <c r="AG15" s="210" t="e">
        <f ca="1">LOOKUP($K15,'1-Estadisticas'!$AO$2:$AO$21,'1-Estadisticas'!BK$2:BK$21)</f>
        <v>#N/A</v>
      </c>
      <c r="AH15" s="210" t="e">
        <f ca="1">LOOKUP($K15,'1-Estadisticas'!$AO$2:$AO$21,'1-Estadisticas'!BL$2:BL$21)</f>
        <v>#N/A</v>
      </c>
      <c r="AI15" s="210" t="e">
        <f ca="1">LOOKUP($K15,'1-Estadisticas'!$AO$2:$AO$21,'1-Estadisticas'!BM$2:BM$21)</f>
        <v>#N/A</v>
      </c>
      <c r="AJ15" s="210" t="e">
        <f ca="1">LOOKUP($K15,'1-Estadisticas'!$AO$2:$AO$21,'1-Estadisticas'!BN$2:BN$21)</f>
        <v>#N/A</v>
      </c>
      <c r="AK15" s="210" t="e">
        <f ca="1">LOOKUP($K15,'1-Estadisticas'!$AO$2:$AO$21,'1-Estadisticas'!BO$2:BO$21)</f>
        <v>#N/A</v>
      </c>
      <c r="AL15" s="210" t="e">
        <f ca="1">LOOKUP($K15,'1-Estadisticas'!$AO$2:$AO$21,'1-Estadisticas'!BP$2:BP$21)</f>
        <v>#N/A</v>
      </c>
      <c r="AM15" s="210" t="e">
        <f ca="1">LOOKUP($K15,'1-Estadisticas'!$AO$2:$AO$21,'1-Estadisticas'!BQ$2:BQ$21)</f>
        <v>#N/A</v>
      </c>
      <c r="AN15" s="210" t="e">
        <f ca="1">LOOKUP($K15,'1-Estadisticas'!$AO$2:$AO$21,'1-Estadisticas'!BR$2:BR$21)</f>
        <v>#N/A</v>
      </c>
      <c r="AO15" s="210" t="e">
        <f ca="1">LOOKUP($K15,'1-Estadisticas'!$AO$2:$AO$21,'1-Estadisticas'!BS$2:BS$21)</f>
        <v>#N/A</v>
      </c>
      <c r="AP15" s="210" t="e">
        <f ca="1">LOOKUP($K15,'1-Estadisticas'!$AO$2:$AO$21,'1-Estadisticas'!BT$2:BT$21)</f>
        <v>#N/A</v>
      </c>
      <c r="AQ15" s="210" t="e">
        <f ca="1">LOOKUP($K15,'1-Estadisticas'!$AO$2:$AO$21,'1-Estadisticas'!BU$2:BU$21)</f>
        <v>#N/A</v>
      </c>
      <c r="AR15" s="210" t="e">
        <f ca="1">LOOKUP($K15,'1-Estadisticas'!$AO$2:$AO$21,'1-Estadisticas'!BV$2:BV$21)</f>
        <v>#N/A</v>
      </c>
      <c r="AS15" s="210" t="e">
        <f ca="1">LOOKUP($K15,'1-Estadisticas'!$AO$2:$AO$21,'1-Estadisticas'!BW$2:BW$21)</f>
        <v>#N/A</v>
      </c>
      <c r="AT15" s="210" t="e">
        <f ca="1">LOOKUP($K15,'1-Estadisticas'!$AO$2:$AO$21,'1-Estadisticas'!BX$2:BX$21)</f>
        <v>#N/A</v>
      </c>
      <c r="AU15" s="210" t="e">
        <f ca="1">LOOKUP($K15,'1-Estadisticas'!$AO$2:$AO$21,'1-Estadisticas'!BY$2:BY$21)</f>
        <v>#N/A</v>
      </c>
      <c r="AV15" s="210" t="e">
        <f ca="1">LOOKUP($K15,'1-Estadisticas'!$AO$2:$AO$21,'1-Estadisticas'!BZ$2:BZ$21)</f>
        <v>#N/A</v>
      </c>
      <c r="AW15" s="210" t="e">
        <f ca="1">LOOKUP($K15,'1-Estadisticas'!$AO$2:$AO$21,'1-Estadisticas'!CA$2:CA$21)</f>
        <v>#N/A</v>
      </c>
    </row>
    <row r="16" spans="1:49" ht="15.75" x14ac:dyDescent="0.25">
      <c r="A16" s="143"/>
      <c r="B16" s="144">
        <v>17</v>
      </c>
      <c r="C16" s="220" t="str">
        <f ca="1">IFERROR('1-Configuracion'!$AC$870,"")</f>
        <v>Atlethic Club</v>
      </c>
      <c r="D16" s="220"/>
      <c r="E16" s="220"/>
      <c r="F16" s="220"/>
      <c r="G16" s="220"/>
      <c r="H16" s="220"/>
      <c r="I16" s="143"/>
      <c r="K16" s="212" t="s">
        <v>82</v>
      </c>
      <c r="L16" s="210" t="e">
        <f ca="1">LOOKUP($K16,'1-Estadisticas'!$AO$2:$AO$21,'1-Estadisticas'!AP$2:AP$21)</f>
        <v>#N/A</v>
      </c>
      <c r="M16" s="210" t="e">
        <f ca="1">LOOKUP($K16,'1-Estadisticas'!$AO$2:$AO$21,'1-Estadisticas'!AQ$2:AQ$21)</f>
        <v>#N/A</v>
      </c>
      <c r="N16" s="210" t="e">
        <f ca="1">LOOKUP($K16,'1-Estadisticas'!$AO$2:$AO$21,'1-Estadisticas'!AR$2:AR$21)</f>
        <v>#N/A</v>
      </c>
      <c r="O16" s="210" t="e">
        <f ca="1">LOOKUP($K16,'1-Estadisticas'!$AO$2:$AO$21,'1-Estadisticas'!AS$2:AS$21)</f>
        <v>#N/A</v>
      </c>
      <c r="P16" s="210" t="e">
        <f ca="1">LOOKUP($K16,'1-Estadisticas'!$AO$2:$AO$21,'1-Estadisticas'!AT$2:AT$21)</f>
        <v>#N/A</v>
      </c>
      <c r="Q16" s="210" t="e">
        <f ca="1">LOOKUP($K16,'1-Estadisticas'!$AO$2:$AO$21,'1-Estadisticas'!AU$2:AU$21)</f>
        <v>#N/A</v>
      </c>
      <c r="R16" s="210" t="e">
        <f ca="1">LOOKUP($K16,'1-Estadisticas'!$AO$2:$AO$21,'1-Estadisticas'!AV$2:AV$21)</f>
        <v>#N/A</v>
      </c>
      <c r="S16" s="210" t="e">
        <f ca="1">LOOKUP($K16,'1-Estadisticas'!$AO$2:$AO$21,'1-Estadisticas'!AW$2:AW$21)</f>
        <v>#N/A</v>
      </c>
      <c r="T16" s="210" t="e">
        <f ca="1">LOOKUP($K16,'1-Estadisticas'!$AO$2:$AO$21,'1-Estadisticas'!AX$2:AX$21)</f>
        <v>#N/A</v>
      </c>
      <c r="U16" s="210" t="e">
        <f ca="1">LOOKUP($K16,'1-Estadisticas'!$AO$2:$AO$21,'1-Estadisticas'!AY$2:AY$21)</f>
        <v>#N/A</v>
      </c>
      <c r="V16" s="210" t="e">
        <f ca="1">LOOKUP($K16,'1-Estadisticas'!$AO$2:$AO$21,'1-Estadisticas'!AZ$2:AZ$21)</f>
        <v>#N/A</v>
      </c>
      <c r="W16" s="210" t="e">
        <f ca="1">LOOKUP($K16,'1-Estadisticas'!$AO$2:$AO$21,'1-Estadisticas'!BA$2:BA$21)</f>
        <v>#N/A</v>
      </c>
      <c r="X16" s="210" t="e">
        <f ca="1">LOOKUP($K16,'1-Estadisticas'!$AO$2:$AO$21,'1-Estadisticas'!BB$2:BB$21)</f>
        <v>#N/A</v>
      </c>
      <c r="Y16" s="210" t="e">
        <f ca="1">LOOKUP($K16,'1-Estadisticas'!$AO$2:$AO$21,'1-Estadisticas'!BC$2:BC$21)</f>
        <v>#N/A</v>
      </c>
      <c r="Z16" s="210" t="e">
        <f ca="1">LOOKUP($K16,'1-Estadisticas'!$AO$2:$AO$21,'1-Estadisticas'!BD$2:BD$21)</f>
        <v>#N/A</v>
      </c>
      <c r="AA16" s="210" t="e">
        <f ca="1">LOOKUP($K16,'1-Estadisticas'!$AO$2:$AO$21,'1-Estadisticas'!BE$2:BE$21)</f>
        <v>#N/A</v>
      </c>
      <c r="AB16" s="210" t="e">
        <f ca="1">LOOKUP($K16,'1-Estadisticas'!$AO$2:$AO$21,'1-Estadisticas'!BF$2:BF$21)</f>
        <v>#N/A</v>
      </c>
      <c r="AC16" s="210" t="e">
        <f ca="1">LOOKUP($K16,'1-Estadisticas'!$AO$2:$AO$21,'1-Estadisticas'!BG$2:BG$21)</f>
        <v>#N/A</v>
      </c>
      <c r="AD16" s="210" t="e">
        <f ca="1">LOOKUP($K16,'1-Estadisticas'!$AO$2:$AO$21,'1-Estadisticas'!BH$2:BH$21)</f>
        <v>#N/A</v>
      </c>
      <c r="AE16" s="210" t="e">
        <f ca="1">LOOKUP($K16,'1-Estadisticas'!$AO$2:$AO$21,'1-Estadisticas'!BI$2:BI$21)</f>
        <v>#N/A</v>
      </c>
      <c r="AF16" s="210" t="e">
        <f ca="1">LOOKUP($K16,'1-Estadisticas'!$AO$2:$AO$21,'1-Estadisticas'!BJ$2:BJ$21)</f>
        <v>#N/A</v>
      </c>
      <c r="AG16" s="210" t="e">
        <f ca="1">LOOKUP($K16,'1-Estadisticas'!$AO$2:$AO$21,'1-Estadisticas'!BK$2:BK$21)</f>
        <v>#N/A</v>
      </c>
      <c r="AH16" s="210" t="e">
        <f ca="1">LOOKUP($K16,'1-Estadisticas'!$AO$2:$AO$21,'1-Estadisticas'!BL$2:BL$21)</f>
        <v>#N/A</v>
      </c>
      <c r="AI16" s="210" t="e">
        <f ca="1">LOOKUP($K16,'1-Estadisticas'!$AO$2:$AO$21,'1-Estadisticas'!BM$2:BM$21)</f>
        <v>#N/A</v>
      </c>
      <c r="AJ16" s="210" t="e">
        <f ca="1">LOOKUP($K16,'1-Estadisticas'!$AO$2:$AO$21,'1-Estadisticas'!BN$2:BN$21)</f>
        <v>#N/A</v>
      </c>
      <c r="AK16" s="210" t="e">
        <f ca="1">LOOKUP($K16,'1-Estadisticas'!$AO$2:$AO$21,'1-Estadisticas'!BO$2:BO$21)</f>
        <v>#N/A</v>
      </c>
      <c r="AL16" s="210" t="e">
        <f ca="1">LOOKUP($K16,'1-Estadisticas'!$AO$2:$AO$21,'1-Estadisticas'!BP$2:BP$21)</f>
        <v>#N/A</v>
      </c>
      <c r="AM16" s="210" t="e">
        <f ca="1">LOOKUP($K16,'1-Estadisticas'!$AO$2:$AO$21,'1-Estadisticas'!BQ$2:BQ$21)</f>
        <v>#N/A</v>
      </c>
      <c r="AN16" s="210" t="e">
        <f ca="1">LOOKUP($K16,'1-Estadisticas'!$AO$2:$AO$21,'1-Estadisticas'!BR$2:BR$21)</f>
        <v>#N/A</v>
      </c>
      <c r="AO16" s="210" t="e">
        <f ca="1">LOOKUP($K16,'1-Estadisticas'!$AO$2:$AO$21,'1-Estadisticas'!BS$2:BS$21)</f>
        <v>#N/A</v>
      </c>
      <c r="AP16" s="210" t="e">
        <f ca="1">LOOKUP($K16,'1-Estadisticas'!$AO$2:$AO$21,'1-Estadisticas'!BT$2:BT$21)</f>
        <v>#N/A</v>
      </c>
      <c r="AQ16" s="210" t="e">
        <f ca="1">LOOKUP($K16,'1-Estadisticas'!$AO$2:$AO$21,'1-Estadisticas'!BU$2:BU$21)</f>
        <v>#N/A</v>
      </c>
      <c r="AR16" s="210" t="e">
        <f ca="1">LOOKUP($K16,'1-Estadisticas'!$AO$2:$AO$21,'1-Estadisticas'!BV$2:BV$21)</f>
        <v>#N/A</v>
      </c>
      <c r="AS16" s="210" t="e">
        <f ca="1">LOOKUP($K16,'1-Estadisticas'!$AO$2:$AO$21,'1-Estadisticas'!BW$2:BW$21)</f>
        <v>#N/A</v>
      </c>
      <c r="AT16" s="210" t="e">
        <f ca="1">LOOKUP($K16,'1-Estadisticas'!$AO$2:$AO$21,'1-Estadisticas'!BX$2:BX$21)</f>
        <v>#N/A</v>
      </c>
      <c r="AU16" s="210" t="e">
        <f ca="1">LOOKUP($K16,'1-Estadisticas'!$AO$2:$AO$21,'1-Estadisticas'!BY$2:BY$21)</f>
        <v>#N/A</v>
      </c>
      <c r="AV16" s="210" t="e">
        <f ca="1">LOOKUP($K16,'1-Estadisticas'!$AO$2:$AO$21,'1-Estadisticas'!BZ$2:BZ$21)</f>
        <v>#N/A</v>
      </c>
      <c r="AW16" s="210" t="e">
        <f ca="1">LOOKUP($K16,'1-Estadisticas'!$AO$2:$AO$21,'1-Estadisticas'!CA$2:CA$21)</f>
        <v>#N/A</v>
      </c>
    </row>
    <row r="17" spans="1:49" ht="15.75" x14ac:dyDescent="0.25">
      <c r="A17" s="143"/>
      <c r="B17" s="144">
        <v>18</v>
      </c>
      <c r="C17" s="220" t="str">
        <f ca="1">IFERROR('1-Configuracion'!$AC$871,"")</f>
        <v>Atlethic Club</v>
      </c>
      <c r="D17" s="220"/>
      <c r="E17" s="220"/>
      <c r="F17" s="220"/>
      <c r="G17" s="220"/>
      <c r="H17" s="220"/>
      <c r="I17" s="143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</row>
    <row r="18" spans="1:49" ht="15.75" x14ac:dyDescent="0.25">
      <c r="A18" s="143"/>
      <c r="B18" s="144">
        <v>19</v>
      </c>
      <c r="C18" s="220" t="str">
        <f ca="1">IFERROR('1-Configuracion'!$AC$872,"")</f>
        <v>Atlethic Club</v>
      </c>
      <c r="D18" s="220"/>
      <c r="E18" s="220"/>
      <c r="F18" s="220"/>
      <c r="G18" s="220"/>
      <c r="H18" s="220"/>
      <c r="I18" s="143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</row>
    <row r="19" spans="1:49" ht="15.75" x14ac:dyDescent="0.25">
      <c r="A19" s="143"/>
      <c r="B19" s="144">
        <v>20</v>
      </c>
      <c r="C19" s="220" t="str">
        <f ca="1">IFERROR('1-Configuracion'!$AC$873,"")</f>
        <v>Atlethic Club</v>
      </c>
      <c r="D19" s="220"/>
      <c r="E19" s="220"/>
      <c r="F19" s="220"/>
      <c r="G19" s="220"/>
      <c r="H19" s="220"/>
      <c r="I19" s="143"/>
      <c r="K19" s="210" t="s">
        <v>185</v>
      </c>
      <c r="L19" s="210">
        <v>1</v>
      </c>
      <c r="M19" s="210">
        <v>2</v>
      </c>
      <c r="N19" s="210">
        <v>3</v>
      </c>
      <c r="O19" s="210">
        <v>4</v>
      </c>
      <c r="P19" s="210">
        <v>5</v>
      </c>
      <c r="Q19" s="210">
        <v>6</v>
      </c>
      <c r="R19" s="210">
        <v>7</v>
      </c>
      <c r="S19" s="210">
        <v>8</v>
      </c>
      <c r="T19" s="210">
        <v>9</v>
      </c>
      <c r="U19" s="210">
        <v>10</v>
      </c>
      <c r="V19" s="210">
        <v>11</v>
      </c>
      <c r="W19" s="210">
        <v>12</v>
      </c>
      <c r="X19" s="210">
        <v>13</v>
      </c>
      <c r="Y19" s="210">
        <v>14</v>
      </c>
      <c r="Z19" s="210">
        <v>15</v>
      </c>
      <c r="AA19" s="210">
        <v>16</v>
      </c>
      <c r="AB19" s="210">
        <v>17</v>
      </c>
      <c r="AC19" s="210">
        <v>18</v>
      </c>
      <c r="AD19" s="210">
        <v>19</v>
      </c>
      <c r="AE19" s="210">
        <v>20</v>
      </c>
      <c r="AF19" s="210">
        <v>21</v>
      </c>
      <c r="AG19" s="210">
        <v>22</v>
      </c>
      <c r="AH19" s="210">
        <v>23</v>
      </c>
      <c r="AI19" s="210">
        <v>24</v>
      </c>
      <c r="AJ19" s="210">
        <v>25</v>
      </c>
      <c r="AK19" s="210">
        <v>26</v>
      </c>
      <c r="AL19" s="210">
        <v>27</v>
      </c>
      <c r="AM19" s="210">
        <v>28</v>
      </c>
      <c r="AN19" s="210">
        <v>29</v>
      </c>
      <c r="AO19" s="210">
        <v>30</v>
      </c>
      <c r="AP19" s="210">
        <v>31</v>
      </c>
      <c r="AQ19" s="210">
        <v>32</v>
      </c>
      <c r="AR19" s="210">
        <v>33</v>
      </c>
      <c r="AS19" s="210">
        <v>34</v>
      </c>
      <c r="AT19" s="210">
        <v>35</v>
      </c>
      <c r="AU19" s="210">
        <v>36</v>
      </c>
      <c r="AV19" s="210">
        <v>37</v>
      </c>
      <c r="AW19" s="210">
        <v>38</v>
      </c>
    </row>
    <row r="20" spans="1:49" ht="15.75" x14ac:dyDescent="0.25">
      <c r="A20" s="216" t="s">
        <v>106</v>
      </c>
      <c r="B20" s="216"/>
      <c r="C20" s="216"/>
      <c r="D20" s="216"/>
      <c r="E20" s="216"/>
      <c r="F20" s="216"/>
      <c r="G20" s="216"/>
      <c r="H20" s="216"/>
      <c r="I20" s="216"/>
      <c r="K20" s="210" t="str">
        <f>K13</f>
        <v>Real Madrid</v>
      </c>
      <c r="L20" s="210" t="e">
        <f ca="1">LOOKUP($K20,'1-Estadisticas'!$AO$24:$AO$43,'1-Estadisticas'!AP$24:AP$43)</f>
        <v>#N/A</v>
      </c>
      <c r="M20" s="210" t="e">
        <f ca="1">LOOKUP($K20,'1-Estadisticas'!$AO$24:$AO$43,'1-Estadisticas'!AQ$24:AQ$43)</f>
        <v>#N/A</v>
      </c>
      <c r="N20" s="210" t="e">
        <f ca="1">LOOKUP($K20,'1-Estadisticas'!$AO$24:$AO$43,'1-Estadisticas'!AR$24:AR$43)</f>
        <v>#N/A</v>
      </c>
      <c r="O20" s="210" t="e">
        <f ca="1">LOOKUP($K20,'1-Estadisticas'!$AO$24:$AO$43,'1-Estadisticas'!AS$24:AS$43)</f>
        <v>#N/A</v>
      </c>
      <c r="P20" s="210" t="e">
        <f ca="1">LOOKUP($K20,'1-Estadisticas'!$AO$24:$AO$43,'1-Estadisticas'!AT$24:AT$43)</f>
        <v>#N/A</v>
      </c>
      <c r="Q20" s="210" t="e">
        <f ca="1">LOOKUP($K20,'1-Estadisticas'!$AO$24:$AO$43,'1-Estadisticas'!AU$24:AU$43)</f>
        <v>#N/A</v>
      </c>
      <c r="R20" s="210" t="e">
        <f ca="1">LOOKUP($K20,'1-Estadisticas'!$AO$24:$AO$43,'1-Estadisticas'!AV$24:AV$43)</f>
        <v>#N/A</v>
      </c>
      <c r="S20" s="210" t="e">
        <f ca="1">LOOKUP($K20,'1-Estadisticas'!$AO$24:$AO$43,'1-Estadisticas'!AW$24:AW$43)</f>
        <v>#N/A</v>
      </c>
      <c r="T20" s="210" t="e">
        <f ca="1">LOOKUP($K20,'1-Estadisticas'!$AO$24:$AO$43,'1-Estadisticas'!AX$24:AX$43)</f>
        <v>#N/A</v>
      </c>
      <c r="U20" s="210" t="e">
        <f ca="1">LOOKUP($K20,'1-Estadisticas'!$AO$24:$AO$43,'1-Estadisticas'!AY$24:AY$43)</f>
        <v>#N/A</v>
      </c>
      <c r="V20" s="210" t="e">
        <f ca="1">LOOKUP($K20,'1-Estadisticas'!$AO$24:$AO$43,'1-Estadisticas'!AZ$24:AZ$43)</f>
        <v>#N/A</v>
      </c>
      <c r="W20" s="210" t="e">
        <f ca="1">LOOKUP($K20,'1-Estadisticas'!$AO$24:$AO$43,'1-Estadisticas'!BA$24:BA$43)</f>
        <v>#N/A</v>
      </c>
      <c r="X20" s="210" t="e">
        <f ca="1">LOOKUP($K20,'1-Estadisticas'!$AO$24:$AO$43,'1-Estadisticas'!BB$24:BB$43)</f>
        <v>#N/A</v>
      </c>
      <c r="Y20" s="210" t="e">
        <f ca="1">LOOKUP($K20,'1-Estadisticas'!$AO$24:$AO$43,'1-Estadisticas'!BC$24:BC$43)</f>
        <v>#N/A</v>
      </c>
      <c r="Z20" s="210" t="e">
        <f ca="1">LOOKUP($K20,'1-Estadisticas'!$AO$24:$AO$43,'1-Estadisticas'!BD$24:BD$43)</f>
        <v>#N/A</v>
      </c>
      <c r="AA20" s="210" t="e">
        <f ca="1">LOOKUP($K20,'1-Estadisticas'!$AO$24:$AO$43,'1-Estadisticas'!BE$24:BE$43)</f>
        <v>#N/A</v>
      </c>
      <c r="AB20" s="210" t="e">
        <f ca="1">LOOKUP($K20,'1-Estadisticas'!$AO$24:$AO$43,'1-Estadisticas'!BF$24:BF$43)</f>
        <v>#N/A</v>
      </c>
      <c r="AC20" s="210" t="e">
        <f ca="1">LOOKUP($K20,'1-Estadisticas'!$AO$24:$AO$43,'1-Estadisticas'!BG$24:BG$43)</f>
        <v>#N/A</v>
      </c>
      <c r="AD20" s="210" t="e">
        <f ca="1">LOOKUP($K20,'1-Estadisticas'!$AO$24:$AO$43,'1-Estadisticas'!BH$24:BH$43)</f>
        <v>#N/A</v>
      </c>
      <c r="AE20" s="210" t="e">
        <f ca="1">LOOKUP($K20,'1-Estadisticas'!$AO$24:$AO$43,'1-Estadisticas'!BI$24:BI$43)</f>
        <v>#N/A</v>
      </c>
      <c r="AF20" s="210" t="e">
        <f ca="1">LOOKUP($K20,'1-Estadisticas'!$AO$24:$AO$43,'1-Estadisticas'!BJ$24:BJ$43)</f>
        <v>#N/A</v>
      </c>
      <c r="AG20" s="210" t="e">
        <f ca="1">LOOKUP($K20,'1-Estadisticas'!$AO$24:$AO$43,'1-Estadisticas'!BK$24:BK$43)</f>
        <v>#N/A</v>
      </c>
      <c r="AH20" s="210" t="e">
        <f ca="1">LOOKUP($K20,'1-Estadisticas'!$AO$24:$AO$43,'1-Estadisticas'!BL$24:BL$43)</f>
        <v>#N/A</v>
      </c>
      <c r="AI20" s="210" t="e">
        <f ca="1">LOOKUP($K20,'1-Estadisticas'!$AO$24:$AO$43,'1-Estadisticas'!BM$24:BM$43)</f>
        <v>#N/A</v>
      </c>
      <c r="AJ20" s="210" t="e">
        <f ca="1">LOOKUP($K20,'1-Estadisticas'!$AO$24:$AO$43,'1-Estadisticas'!BN$24:BN$43)</f>
        <v>#N/A</v>
      </c>
      <c r="AK20" s="210" t="e">
        <f ca="1">LOOKUP($K20,'1-Estadisticas'!$AO$24:$AO$43,'1-Estadisticas'!BO$24:BO$43)</f>
        <v>#N/A</v>
      </c>
      <c r="AL20" s="210" t="e">
        <f ca="1">LOOKUP($K20,'1-Estadisticas'!$AO$24:$AO$43,'1-Estadisticas'!BP$24:BP$43)</f>
        <v>#N/A</v>
      </c>
      <c r="AM20" s="210" t="e">
        <f ca="1">LOOKUP($K20,'1-Estadisticas'!$AO$24:$AO$43,'1-Estadisticas'!BQ$24:BQ$43)</f>
        <v>#N/A</v>
      </c>
      <c r="AN20" s="210" t="e">
        <f ca="1">LOOKUP($K20,'1-Estadisticas'!$AO$24:$AO$43,'1-Estadisticas'!BR$24:BR$43)</f>
        <v>#N/A</v>
      </c>
      <c r="AO20" s="210" t="e">
        <f ca="1">LOOKUP($K20,'1-Estadisticas'!$AO$24:$AO$43,'1-Estadisticas'!BS$24:BS$43)</f>
        <v>#N/A</v>
      </c>
      <c r="AP20" s="210" t="e">
        <f ca="1">LOOKUP($K20,'1-Estadisticas'!$AO$24:$AO$43,'1-Estadisticas'!BT$24:BT$43)</f>
        <v>#N/A</v>
      </c>
      <c r="AQ20" s="210" t="e">
        <f ca="1">LOOKUP($K20,'1-Estadisticas'!$AO$24:$AO$43,'1-Estadisticas'!BU$24:BU$43)</f>
        <v>#N/A</v>
      </c>
      <c r="AR20" s="210" t="e">
        <f ca="1">LOOKUP($K20,'1-Estadisticas'!$AO$24:$AO$43,'1-Estadisticas'!BV$24:BV$43)</f>
        <v>#N/A</v>
      </c>
      <c r="AS20" s="210" t="e">
        <f ca="1">LOOKUP($K20,'1-Estadisticas'!$AO$24:$AO$43,'1-Estadisticas'!BW$24:BW$43)</f>
        <v>#N/A</v>
      </c>
      <c r="AT20" s="210" t="e">
        <f ca="1">LOOKUP($K20,'1-Estadisticas'!$AO$24:$AO$43,'1-Estadisticas'!BX$24:BX$43)</f>
        <v>#N/A</v>
      </c>
      <c r="AU20" s="210" t="e">
        <f ca="1">LOOKUP($K20,'1-Estadisticas'!$AO$24:$AO$43,'1-Estadisticas'!BY$24:BY$43)</f>
        <v>#N/A</v>
      </c>
      <c r="AV20" s="210" t="e">
        <f ca="1">LOOKUP($K20,'1-Estadisticas'!$AO$24:$AO$43,'1-Estadisticas'!BZ$24:BZ$43)</f>
        <v>#N/A</v>
      </c>
      <c r="AW20" s="210" t="e">
        <f ca="1">LOOKUP($K20,'1-Estadisticas'!$AO$24:$AO$43,'1-Estadisticas'!CA$24:CA$43)</f>
        <v>#N/A</v>
      </c>
    </row>
    <row r="21" spans="1:49" x14ac:dyDescent="0.25">
      <c r="A21" s="154">
        <v>1</v>
      </c>
      <c r="B21" s="154">
        <v>2</v>
      </c>
      <c r="C21" s="154">
        <v>3</v>
      </c>
      <c r="D21" s="154">
        <v>4</v>
      </c>
      <c r="E21" s="154">
        <v>5</v>
      </c>
      <c r="F21" s="154">
        <v>6</v>
      </c>
      <c r="G21" s="154">
        <v>7</v>
      </c>
      <c r="H21" s="154">
        <v>8</v>
      </c>
      <c r="I21" s="154">
        <v>9</v>
      </c>
      <c r="K21" s="210" t="str">
        <f t="shared" ref="K21:K23" si="0">K14</f>
        <v>F.C. Barcelona</v>
      </c>
      <c r="L21" s="210" t="e">
        <f ca="1">LOOKUP($K21,'1-Estadisticas'!$AO$24:$AO$43,'1-Estadisticas'!AP$24:AP$43)</f>
        <v>#N/A</v>
      </c>
      <c r="M21" s="210" t="e">
        <f ca="1">LOOKUP($K21,'1-Estadisticas'!$AO$24:$AO$43,'1-Estadisticas'!AQ$24:AQ$43)</f>
        <v>#N/A</v>
      </c>
      <c r="N21" s="210" t="e">
        <f ca="1">LOOKUP($K21,'1-Estadisticas'!$AO$24:$AO$43,'1-Estadisticas'!AR$24:AR$43)</f>
        <v>#N/A</v>
      </c>
      <c r="O21" s="210" t="e">
        <f ca="1">LOOKUP($K21,'1-Estadisticas'!$AO$24:$AO$43,'1-Estadisticas'!AS$24:AS$43)</f>
        <v>#N/A</v>
      </c>
      <c r="P21" s="210" t="e">
        <f ca="1">LOOKUP($K21,'1-Estadisticas'!$AO$24:$AO$43,'1-Estadisticas'!AT$24:AT$43)</f>
        <v>#N/A</v>
      </c>
      <c r="Q21" s="210" t="e">
        <f ca="1">LOOKUP($K21,'1-Estadisticas'!$AO$24:$AO$43,'1-Estadisticas'!AU$24:AU$43)</f>
        <v>#N/A</v>
      </c>
      <c r="R21" s="210" t="e">
        <f ca="1">LOOKUP($K21,'1-Estadisticas'!$AO$24:$AO$43,'1-Estadisticas'!AV$24:AV$43)</f>
        <v>#N/A</v>
      </c>
      <c r="S21" s="210" t="e">
        <f ca="1">LOOKUP($K21,'1-Estadisticas'!$AO$24:$AO$43,'1-Estadisticas'!AW$24:AW$43)</f>
        <v>#N/A</v>
      </c>
      <c r="T21" s="210" t="e">
        <f ca="1">LOOKUP($K21,'1-Estadisticas'!$AO$24:$AO$43,'1-Estadisticas'!AX$24:AX$43)</f>
        <v>#N/A</v>
      </c>
      <c r="U21" s="210" t="e">
        <f ca="1">LOOKUP($K21,'1-Estadisticas'!$AO$24:$AO$43,'1-Estadisticas'!AY$24:AY$43)</f>
        <v>#N/A</v>
      </c>
      <c r="V21" s="210" t="e">
        <f ca="1">LOOKUP($K21,'1-Estadisticas'!$AO$24:$AO$43,'1-Estadisticas'!AZ$24:AZ$43)</f>
        <v>#N/A</v>
      </c>
      <c r="W21" s="210" t="e">
        <f ca="1">LOOKUP($K21,'1-Estadisticas'!$AO$24:$AO$43,'1-Estadisticas'!BA$24:BA$43)</f>
        <v>#N/A</v>
      </c>
      <c r="X21" s="210" t="e">
        <f ca="1">LOOKUP($K21,'1-Estadisticas'!$AO$24:$AO$43,'1-Estadisticas'!BB$24:BB$43)</f>
        <v>#N/A</v>
      </c>
      <c r="Y21" s="210" t="e">
        <f ca="1">LOOKUP($K21,'1-Estadisticas'!$AO$24:$AO$43,'1-Estadisticas'!BC$24:BC$43)</f>
        <v>#N/A</v>
      </c>
      <c r="Z21" s="210" t="e">
        <f ca="1">LOOKUP($K21,'1-Estadisticas'!$AO$24:$AO$43,'1-Estadisticas'!BD$24:BD$43)</f>
        <v>#N/A</v>
      </c>
      <c r="AA21" s="210" t="e">
        <f ca="1">LOOKUP($K21,'1-Estadisticas'!$AO$24:$AO$43,'1-Estadisticas'!BE$24:BE$43)</f>
        <v>#N/A</v>
      </c>
      <c r="AB21" s="210" t="e">
        <f ca="1">LOOKUP($K21,'1-Estadisticas'!$AO$24:$AO$43,'1-Estadisticas'!BF$24:BF$43)</f>
        <v>#N/A</v>
      </c>
      <c r="AC21" s="210" t="e">
        <f ca="1">LOOKUP($K21,'1-Estadisticas'!$AO$24:$AO$43,'1-Estadisticas'!BG$24:BG$43)</f>
        <v>#N/A</v>
      </c>
      <c r="AD21" s="210" t="e">
        <f ca="1">LOOKUP($K21,'1-Estadisticas'!$AO$24:$AO$43,'1-Estadisticas'!BH$24:BH$43)</f>
        <v>#N/A</v>
      </c>
      <c r="AE21" s="210" t="e">
        <f ca="1">LOOKUP($K21,'1-Estadisticas'!$AO$24:$AO$43,'1-Estadisticas'!BI$24:BI$43)</f>
        <v>#N/A</v>
      </c>
      <c r="AF21" s="210" t="e">
        <f ca="1">LOOKUP($K21,'1-Estadisticas'!$AO$24:$AO$43,'1-Estadisticas'!BJ$24:BJ$43)</f>
        <v>#N/A</v>
      </c>
      <c r="AG21" s="210" t="e">
        <f ca="1">LOOKUP($K21,'1-Estadisticas'!$AO$24:$AO$43,'1-Estadisticas'!BK$24:BK$43)</f>
        <v>#N/A</v>
      </c>
      <c r="AH21" s="210" t="e">
        <f ca="1">LOOKUP($K21,'1-Estadisticas'!$AO$24:$AO$43,'1-Estadisticas'!BL$24:BL$43)</f>
        <v>#N/A</v>
      </c>
      <c r="AI21" s="210" t="e">
        <f ca="1">LOOKUP($K21,'1-Estadisticas'!$AO$24:$AO$43,'1-Estadisticas'!BM$24:BM$43)</f>
        <v>#N/A</v>
      </c>
      <c r="AJ21" s="210" t="e">
        <f ca="1">LOOKUP($K21,'1-Estadisticas'!$AO$24:$AO$43,'1-Estadisticas'!BN$24:BN$43)</f>
        <v>#N/A</v>
      </c>
      <c r="AK21" s="210" t="e">
        <f ca="1">LOOKUP($K21,'1-Estadisticas'!$AO$24:$AO$43,'1-Estadisticas'!BO$24:BO$43)</f>
        <v>#N/A</v>
      </c>
      <c r="AL21" s="210" t="e">
        <f ca="1">LOOKUP($K21,'1-Estadisticas'!$AO$24:$AO$43,'1-Estadisticas'!BP$24:BP$43)</f>
        <v>#N/A</v>
      </c>
      <c r="AM21" s="210" t="e">
        <f ca="1">LOOKUP($K21,'1-Estadisticas'!$AO$24:$AO$43,'1-Estadisticas'!BQ$24:BQ$43)</f>
        <v>#N/A</v>
      </c>
      <c r="AN21" s="210" t="e">
        <f ca="1">LOOKUP($K21,'1-Estadisticas'!$AO$24:$AO$43,'1-Estadisticas'!BR$24:BR$43)</f>
        <v>#N/A</v>
      </c>
      <c r="AO21" s="210" t="e">
        <f ca="1">LOOKUP($K21,'1-Estadisticas'!$AO$24:$AO$43,'1-Estadisticas'!BS$24:BS$43)</f>
        <v>#N/A</v>
      </c>
      <c r="AP21" s="210" t="e">
        <f ca="1">LOOKUP($K21,'1-Estadisticas'!$AO$24:$AO$43,'1-Estadisticas'!BT$24:BT$43)</f>
        <v>#N/A</v>
      </c>
      <c r="AQ21" s="210" t="e">
        <f ca="1">LOOKUP($K21,'1-Estadisticas'!$AO$24:$AO$43,'1-Estadisticas'!BU$24:BU$43)</f>
        <v>#N/A</v>
      </c>
      <c r="AR21" s="210" t="e">
        <f ca="1">LOOKUP($K21,'1-Estadisticas'!$AO$24:$AO$43,'1-Estadisticas'!BV$24:BV$43)</f>
        <v>#N/A</v>
      </c>
      <c r="AS21" s="210" t="e">
        <f ca="1">LOOKUP($K21,'1-Estadisticas'!$AO$24:$AO$43,'1-Estadisticas'!BW$24:BW$43)</f>
        <v>#N/A</v>
      </c>
      <c r="AT21" s="210" t="e">
        <f ca="1">LOOKUP($K21,'1-Estadisticas'!$AO$24:$AO$43,'1-Estadisticas'!BX$24:BX$43)</f>
        <v>#N/A</v>
      </c>
      <c r="AU21" s="210" t="e">
        <f ca="1">LOOKUP($K21,'1-Estadisticas'!$AO$24:$AO$43,'1-Estadisticas'!BY$24:BY$43)</f>
        <v>#N/A</v>
      </c>
      <c r="AV21" s="210" t="e">
        <f ca="1">LOOKUP($K21,'1-Estadisticas'!$AO$24:$AO$43,'1-Estadisticas'!BZ$24:BZ$43)</f>
        <v>#N/A</v>
      </c>
      <c r="AW21" s="210" t="e">
        <f ca="1">LOOKUP($K21,'1-Estadisticas'!$AO$24:$AO$43,'1-Estadisticas'!CA$24:CA$43)</f>
        <v>#N/A</v>
      </c>
    </row>
    <row r="22" spans="1:49" x14ac:dyDescent="0.25">
      <c r="A22" s="154">
        <v>10</v>
      </c>
      <c r="B22" s="154">
        <v>11</v>
      </c>
      <c r="C22" s="154">
        <v>12</v>
      </c>
      <c r="D22" s="154">
        <v>13</v>
      </c>
      <c r="E22" s="154">
        <v>14</v>
      </c>
      <c r="F22" s="154">
        <v>15</v>
      </c>
      <c r="G22" s="154">
        <v>16</v>
      </c>
      <c r="H22" s="154">
        <v>17</v>
      </c>
      <c r="I22" s="154">
        <v>18</v>
      </c>
      <c r="K22" s="210" t="str">
        <f t="shared" si="0"/>
        <v>Valencia C.F.</v>
      </c>
      <c r="L22" s="210" t="e">
        <f ca="1">LOOKUP($K22,'1-Estadisticas'!$AO$24:$AO$43,'1-Estadisticas'!AP$24:AP$43)</f>
        <v>#N/A</v>
      </c>
      <c r="M22" s="210" t="e">
        <f ca="1">LOOKUP($K22,'1-Estadisticas'!$AO$24:$AO$43,'1-Estadisticas'!AQ$24:AQ$43)</f>
        <v>#N/A</v>
      </c>
      <c r="N22" s="210" t="e">
        <f ca="1">LOOKUP($K22,'1-Estadisticas'!$AO$24:$AO$43,'1-Estadisticas'!AR$24:AR$43)</f>
        <v>#N/A</v>
      </c>
      <c r="O22" s="210" t="e">
        <f ca="1">LOOKUP($K22,'1-Estadisticas'!$AO$24:$AO$43,'1-Estadisticas'!AS$24:AS$43)</f>
        <v>#N/A</v>
      </c>
      <c r="P22" s="210" t="e">
        <f ca="1">LOOKUP($K22,'1-Estadisticas'!$AO$24:$AO$43,'1-Estadisticas'!AT$24:AT$43)</f>
        <v>#N/A</v>
      </c>
      <c r="Q22" s="210" t="e">
        <f ca="1">LOOKUP($K22,'1-Estadisticas'!$AO$24:$AO$43,'1-Estadisticas'!AU$24:AU$43)</f>
        <v>#N/A</v>
      </c>
      <c r="R22" s="210" t="e">
        <f ca="1">LOOKUP($K22,'1-Estadisticas'!$AO$24:$AO$43,'1-Estadisticas'!AV$24:AV$43)</f>
        <v>#N/A</v>
      </c>
      <c r="S22" s="210" t="e">
        <f ca="1">LOOKUP($K22,'1-Estadisticas'!$AO$24:$AO$43,'1-Estadisticas'!AW$24:AW$43)</f>
        <v>#N/A</v>
      </c>
      <c r="T22" s="210" t="e">
        <f ca="1">LOOKUP($K22,'1-Estadisticas'!$AO$24:$AO$43,'1-Estadisticas'!AX$24:AX$43)</f>
        <v>#N/A</v>
      </c>
      <c r="U22" s="210" t="e">
        <f ca="1">LOOKUP($K22,'1-Estadisticas'!$AO$24:$AO$43,'1-Estadisticas'!AY$24:AY$43)</f>
        <v>#N/A</v>
      </c>
      <c r="V22" s="210" t="e">
        <f ca="1">LOOKUP($K22,'1-Estadisticas'!$AO$24:$AO$43,'1-Estadisticas'!AZ$24:AZ$43)</f>
        <v>#N/A</v>
      </c>
      <c r="W22" s="210" t="e">
        <f ca="1">LOOKUP($K22,'1-Estadisticas'!$AO$24:$AO$43,'1-Estadisticas'!BA$24:BA$43)</f>
        <v>#N/A</v>
      </c>
      <c r="X22" s="210" t="e">
        <f ca="1">LOOKUP($K22,'1-Estadisticas'!$AO$24:$AO$43,'1-Estadisticas'!BB$24:BB$43)</f>
        <v>#N/A</v>
      </c>
      <c r="Y22" s="210" t="e">
        <f ca="1">LOOKUP($K22,'1-Estadisticas'!$AO$24:$AO$43,'1-Estadisticas'!BC$24:BC$43)</f>
        <v>#N/A</v>
      </c>
      <c r="Z22" s="210" t="e">
        <f ca="1">LOOKUP($K22,'1-Estadisticas'!$AO$24:$AO$43,'1-Estadisticas'!BD$24:BD$43)</f>
        <v>#N/A</v>
      </c>
      <c r="AA22" s="210" t="e">
        <f ca="1">LOOKUP($K22,'1-Estadisticas'!$AO$24:$AO$43,'1-Estadisticas'!BE$24:BE$43)</f>
        <v>#N/A</v>
      </c>
      <c r="AB22" s="210" t="e">
        <f ca="1">LOOKUP($K22,'1-Estadisticas'!$AO$24:$AO$43,'1-Estadisticas'!BF$24:BF$43)</f>
        <v>#N/A</v>
      </c>
      <c r="AC22" s="210" t="e">
        <f ca="1">LOOKUP($K22,'1-Estadisticas'!$AO$24:$AO$43,'1-Estadisticas'!BG$24:BG$43)</f>
        <v>#N/A</v>
      </c>
      <c r="AD22" s="210" t="e">
        <f ca="1">LOOKUP($K22,'1-Estadisticas'!$AO$24:$AO$43,'1-Estadisticas'!BH$24:BH$43)</f>
        <v>#N/A</v>
      </c>
      <c r="AE22" s="210" t="e">
        <f ca="1">LOOKUP($K22,'1-Estadisticas'!$AO$24:$AO$43,'1-Estadisticas'!BI$24:BI$43)</f>
        <v>#N/A</v>
      </c>
      <c r="AF22" s="210" t="e">
        <f ca="1">LOOKUP($K22,'1-Estadisticas'!$AO$24:$AO$43,'1-Estadisticas'!BJ$24:BJ$43)</f>
        <v>#N/A</v>
      </c>
      <c r="AG22" s="210" t="e">
        <f ca="1">LOOKUP($K22,'1-Estadisticas'!$AO$24:$AO$43,'1-Estadisticas'!BK$24:BK$43)</f>
        <v>#N/A</v>
      </c>
      <c r="AH22" s="210" t="e">
        <f ca="1">LOOKUP($K22,'1-Estadisticas'!$AO$24:$AO$43,'1-Estadisticas'!BL$24:BL$43)</f>
        <v>#N/A</v>
      </c>
      <c r="AI22" s="210" t="e">
        <f ca="1">LOOKUP($K22,'1-Estadisticas'!$AO$24:$AO$43,'1-Estadisticas'!BM$24:BM$43)</f>
        <v>#N/A</v>
      </c>
      <c r="AJ22" s="210" t="e">
        <f ca="1">LOOKUP($K22,'1-Estadisticas'!$AO$24:$AO$43,'1-Estadisticas'!BN$24:BN$43)</f>
        <v>#N/A</v>
      </c>
      <c r="AK22" s="210" t="e">
        <f ca="1">LOOKUP($K22,'1-Estadisticas'!$AO$24:$AO$43,'1-Estadisticas'!BO$24:BO$43)</f>
        <v>#N/A</v>
      </c>
      <c r="AL22" s="210" t="e">
        <f ca="1">LOOKUP($K22,'1-Estadisticas'!$AO$24:$AO$43,'1-Estadisticas'!BP$24:BP$43)</f>
        <v>#N/A</v>
      </c>
      <c r="AM22" s="210" t="e">
        <f ca="1">LOOKUP($K22,'1-Estadisticas'!$AO$24:$AO$43,'1-Estadisticas'!BQ$24:BQ$43)</f>
        <v>#N/A</v>
      </c>
      <c r="AN22" s="210" t="e">
        <f ca="1">LOOKUP($K22,'1-Estadisticas'!$AO$24:$AO$43,'1-Estadisticas'!BR$24:BR$43)</f>
        <v>#N/A</v>
      </c>
      <c r="AO22" s="210" t="e">
        <f ca="1">LOOKUP($K22,'1-Estadisticas'!$AO$24:$AO$43,'1-Estadisticas'!BS$24:BS$43)</f>
        <v>#N/A</v>
      </c>
      <c r="AP22" s="210" t="e">
        <f ca="1">LOOKUP($K22,'1-Estadisticas'!$AO$24:$AO$43,'1-Estadisticas'!BT$24:BT$43)</f>
        <v>#N/A</v>
      </c>
      <c r="AQ22" s="210" t="e">
        <f ca="1">LOOKUP($K22,'1-Estadisticas'!$AO$24:$AO$43,'1-Estadisticas'!BU$24:BU$43)</f>
        <v>#N/A</v>
      </c>
      <c r="AR22" s="210" t="e">
        <f ca="1">LOOKUP($K22,'1-Estadisticas'!$AO$24:$AO$43,'1-Estadisticas'!BV$24:BV$43)</f>
        <v>#N/A</v>
      </c>
      <c r="AS22" s="210" t="e">
        <f ca="1">LOOKUP($K22,'1-Estadisticas'!$AO$24:$AO$43,'1-Estadisticas'!BW$24:BW$43)</f>
        <v>#N/A</v>
      </c>
      <c r="AT22" s="210" t="e">
        <f ca="1">LOOKUP($K22,'1-Estadisticas'!$AO$24:$AO$43,'1-Estadisticas'!BX$24:BX$43)</f>
        <v>#N/A</v>
      </c>
      <c r="AU22" s="210" t="e">
        <f ca="1">LOOKUP($K22,'1-Estadisticas'!$AO$24:$AO$43,'1-Estadisticas'!BY$24:BY$43)</f>
        <v>#N/A</v>
      </c>
      <c r="AV22" s="210" t="e">
        <f ca="1">LOOKUP($K22,'1-Estadisticas'!$AO$24:$AO$43,'1-Estadisticas'!BZ$24:BZ$43)</f>
        <v>#N/A</v>
      </c>
      <c r="AW22" s="210" t="e">
        <f ca="1">LOOKUP($K22,'1-Estadisticas'!$AO$24:$AO$43,'1-Estadisticas'!CA$24:CA$43)</f>
        <v>#N/A</v>
      </c>
    </row>
    <row r="23" spans="1:49" x14ac:dyDescent="0.25">
      <c r="A23" s="154">
        <v>19</v>
      </c>
      <c r="B23" s="154">
        <v>20</v>
      </c>
      <c r="C23" s="154">
        <v>21</v>
      </c>
      <c r="D23" s="154">
        <v>22</v>
      </c>
      <c r="E23" s="154">
        <v>23</v>
      </c>
      <c r="F23" s="154">
        <v>24</v>
      </c>
      <c r="G23" s="154">
        <v>25</v>
      </c>
      <c r="H23" s="154">
        <v>26</v>
      </c>
      <c r="I23" s="154">
        <v>27</v>
      </c>
      <c r="K23" s="210" t="str">
        <f t="shared" si="0"/>
        <v>Atlético Madrid</v>
      </c>
      <c r="L23" s="210" t="e">
        <f ca="1">LOOKUP($K23,'1-Estadisticas'!$AO$24:$AO$43,'1-Estadisticas'!AP$24:AP$43)</f>
        <v>#N/A</v>
      </c>
      <c r="M23" s="210" t="e">
        <f ca="1">LOOKUP($K23,'1-Estadisticas'!$AO$24:$AO$43,'1-Estadisticas'!AQ$24:AQ$43)</f>
        <v>#N/A</v>
      </c>
      <c r="N23" s="210" t="e">
        <f ca="1">LOOKUP($K23,'1-Estadisticas'!$AO$24:$AO$43,'1-Estadisticas'!AR$24:AR$43)</f>
        <v>#N/A</v>
      </c>
      <c r="O23" s="210" t="e">
        <f ca="1">LOOKUP($K23,'1-Estadisticas'!$AO$24:$AO$43,'1-Estadisticas'!AS$24:AS$43)</f>
        <v>#N/A</v>
      </c>
      <c r="P23" s="210" t="e">
        <f ca="1">LOOKUP($K23,'1-Estadisticas'!$AO$24:$AO$43,'1-Estadisticas'!AT$24:AT$43)</f>
        <v>#N/A</v>
      </c>
      <c r="Q23" s="210" t="e">
        <f ca="1">LOOKUP($K23,'1-Estadisticas'!$AO$24:$AO$43,'1-Estadisticas'!AU$24:AU$43)</f>
        <v>#N/A</v>
      </c>
      <c r="R23" s="210" t="e">
        <f ca="1">LOOKUP($K23,'1-Estadisticas'!$AO$24:$AO$43,'1-Estadisticas'!AV$24:AV$43)</f>
        <v>#N/A</v>
      </c>
      <c r="S23" s="210" t="e">
        <f ca="1">LOOKUP($K23,'1-Estadisticas'!$AO$24:$AO$43,'1-Estadisticas'!AW$24:AW$43)</f>
        <v>#N/A</v>
      </c>
      <c r="T23" s="210" t="e">
        <f ca="1">LOOKUP($K23,'1-Estadisticas'!$AO$24:$AO$43,'1-Estadisticas'!AX$24:AX$43)</f>
        <v>#N/A</v>
      </c>
      <c r="U23" s="210" t="e">
        <f ca="1">LOOKUP($K23,'1-Estadisticas'!$AO$24:$AO$43,'1-Estadisticas'!AY$24:AY$43)</f>
        <v>#N/A</v>
      </c>
      <c r="V23" s="210" t="e">
        <f ca="1">LOOKUP($K23,'1-Estadisticas'!$AO$24:$AO$43,'1-Estadisticas'!AZ$24:AZ$43)</f>
        <v>#N/A</v>
      </c>
      <c r="W23" s="210" t="e">
        <f ca="1">LOOKUP($K23,'1-Estadisticas'!$AO$24:$AO$43,'1-Estadisticas'!BA$24:BA$43)</f>
        <v>#N/A</v>
      </c>
      <c r="X23" s="210" t="e">
        <f ca="1">LOOKUP($K23,'1-Estadisticas'!$AO$24:$AO$43,'1-Estadisticas'!BB$24:BB$43)</f>
        <v>#N/A</v>
      </c>
      <c r="Y23" s="210" t="e">
        <f ca="1">LOOKUP($K23,'1-Estadisticas'!$AO$24:$AO$43,'1-Estadisticas'!BC$24:BC$43)</f>
        <v>#N/A</v>
      </c>
      <c r="Z23" s="210" t="e">
        <f ca="1">LOOKUP($K23,'1-Estadisticas'!$AO$24:$AO$43,'1-Estadisticas'!BD$24:BD$43)</f>
        <v>#N/A</v>
      </c>
      <c r="AA23" s="210" t="e">
        <f ca="1">LOOKUP($K23,'1-Estadisticas'!$AO$24:$AO$43,'1-Estadisticas'!BE$24:BE$43)</f>
        <v>#N/A</v>
      </c>
      <c r="AB23" s="210" t="e">
        <f ca="1">LOOKUP($K23,'1-Estadisticas'!$AO$24:$AO$43,'1-Estadisticas'!BF$24:BF$43)</f>
        <v>#N/A</v>
      </c>
      <c r="AC23" s="210" t="e">
        <f ca="1">LOOKUP($K23,'1-Estadisticas'!$AO$24:$AO$43,'1-Estadisticas'!BG$24:BG$43)</f>
        <v>#N/A</v>
      </c>
      <c r="AD23" s="210" t="e">
        <f ca="1">LOOKUP($K23,'1-Estadisticas'!$AO$24:$AO$43,'1-Estadisticas'!BH$24:BH$43)</f>
        <v>#N/A</v>
      </c>
      <c r="AE23" s="210" t="e">
        <f ca="1">LOOKUP($K23,'1-Estadisticas'!$AO$24:$AO$43,'1-Estadisticas'!BI$24:BI$43)</f>
        <v>#N/A</v>
      </c>
      <c r="AF23" s="210" t="e">
        <f ca="1">LOOKUP($K23,'1-Estadisticas'!$AO$24:$AO$43,'1-Estadisticas'!BJ$24:BJ$43)</f>
        <v>#N/A</v>
      </c>
      <c r="AG23" s="210" t="e">
        <f ca="1">LOOKUP($K23,'1-Estadisticas'!$AO$24:$AO$43,'1-Estadisticas'!BK$24:BK$43)</f>
        <v>#N/A</v>
      </c>
      <c r="AH23" s="210" t="e">
        <f ca="1">LOOKUP($K23,'1-Estadisticas'!$AO$24:$AO$43,'1-Estadisticas'!BL$24:BL$43)</f>
        <v>#N/A</v>
      </c>
      <c r="AI23" s="210" t="e">
        <f ca="1">LOOKUP($K23,'1-Estadisticas'!$AO$24:$AO$43,'1-Estadisticas'!BM$24:BM$43)</f>
        <v>#N/A</v>
      </c>
      <c r="AJ23" s="210" t="e">
        <f ca="1">LOOKUP($K23,'1-Estadisticas'!$AO$24:$AO$43,'1-Estadisticas'!BN$24:BN$43)</f>
        <v>#N/A</v>
      </c>
      <c r="AK23" s="210" t="e">
        <f ca="1">LOOKUP($K23,'1-Estadisticas'!$AO$24:$AO$43,'1-Estadisticas'!BO$24:BO$43)</f>
        <v>#N/A</v>
      </c>
      <c r="AL23" s="210" t="e">
        <f ca="1">LOOKUP($K23,'1-Estadisticas'!$AO$24:$AO$43,'1-Estadisticas'!BP$24:BP$43)</f>
        <v>#N/A</v>
      </c>
      <c r="AM23" s="210" t="e">
        <f ca="1">LOOKUP($K23,'1-Estadisticas'!$AO$24:$AO$43,'1-Estadisticas'!BQ$24:BQ$43)</f>
        <v>#N/A</v>
      </c>
      <c r="AN23" s="210" t="e">
        <f ca="1">LOOKUP($K23,'1-Estadisticas'!$AO$24:$AO$43,'1-Estadisticas'!BR$24:BR$43)</f>
        <v>#N/A</v>
      </c>
      <c r="AO23" s="210" t="e">
        <f ca="1">LOOKUP($K23,'1-Estadisticas'!$AO$24:$AO$43,'1-Estadisticas'!BS$24:BS$43)</f>
        <v>#N/A</v>
      </c>
      <c r="AP23" s="210" t="e">
        <f ca="1">LOOKUP($K23,'1-Estadisticas'!$AO$24:$AO$43,'1-Estadisticas'!BT$24:BT$43)</f>
        <v>#N/A</v>
      </c>
      <c r="AQ23" s="210" t="e">
        <f ca="1">LOOKUP($K23,'1-Estadisticas'!$AO$24:$AO$43,'1-Estadisticas'!BU$24:BU$43)</f>
        <v>#N/A</v>
      </c>
      <c r="AR23" s="210" t="e">
        <f ca="1">LOOKUP($K23,'1-Estadisticas'!$AO$24:$AO$43,'1-Estadisticas'!BV$24:BV$43)</f>
        <v>#N/A</v>
      </c>
      <c r="AS23" s="210" t="e">
        <f ca="1">LOOKUP($K23,'1-Estadisticas'!$AO$24:$AO$43,'1-Estadisticas'!BW$24:BW$43)</f>
        <v>#N/A</v>
      </c>
      <c r="AT23" s="210" t="e">
        <f ca="1">LOOKUP($K23,'1-Estadisticas'!$AO$24:$AO$43,'1-Estadisticas'!BX$24:BX$43)</f>
        <v>#N/A</v>
      </c>
      <c r="AU23" s="210" t="e">
        <f ca="1">LOOKUP($K23,'1-Estadisticas'!$AO$24:$AO$43,'1-Estadisticas'!BY$24:BY$43)</f>
        <v>#N/A</v>
      </c>
      <c r="AV23" s="210" t="e">
        <f ca="1">LOOKUP($K23,'1-Estadisticas'!$AO$24:$AO$43,'1-Estadisticas'!BZ$24:BZ$43)</f>
        <v>#N/A</v>
      </c>
      <c r="AW23" s="210" t="e">
        <f ca="1">LOOKUP($K23,'1-Estadisticas'!$AO$24:$AO$43,'1-Estadisticas'!CA$24:CA$43)</f>
        <v>#N/A</v>
      </c>
    </row>
    <row r="24" spans="1:49" x14ac:dyDescent="0.25">
      <c r="A24" s="154">
        <v>28</v>
      </c>
      <c r="B24" s="154">
        <v>29</v>
      </c>
      <c r="C24" s="154">
        <v>30</v>
      </c>
      <c r="D24" s="154">
        <v>31</v>
      </c>
      <c r="E24" s="154">
        <v>32</v>
      </c>
      <c r="F24" s="154">
        <v>33</v>
      </c>
      <c r="G24" s="154">
        <v>34</v>
      </c>
      <c r="H24" s="154">
        <v>35</v>
      </c>
      <c r="I24" s="154">
        <v>36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</row>
    <row r="25" spans="1:49" x14ac:dyDescent="0.25">
      <c r="A25" s="154">
        <v>37</v>
      </c>
      <c r="B25" s="154">
        <v>38</v>
      </c>
      <c r="C25" s="154"/>
      <c r="F25" s="217" t="s">
        <v>188</v>
      </c>
      <c r="G25" s="217"/>
      <c r="H25" s="217"/>
      <c r="I25" s="217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</row>
    <row r="26" spans="1:49" x14ac:dyDescent="0.25">
      <c r="A26" s="218" t="s">
        <v>189</v>
      </c>
      <c r="B26" s="218"/>
      <c r="C26" s="218"/>
      <c r="D26" s="218"/>
      <c r="E26" s="218"/>
      <c r="F26" s="218"/>
      <c r="G26" s="218"/>
      <c r="H26" s="218"/>
      <c r="I26" s="218"/>
      <c r="K26" s="210" t="s">
        <v>186</v>
      </c>
      <c r="L26" s="210">
        <v>1</v>
      </c>
      <c r="M26" s="210">
        <v>2</v>
      </c>
      <c r="N26" s="210">
        <v>3</v>
      </c>
      <c r="O26" s="210">
        <v>4</v>
      </c>
      <c r="P26" s="210">
        <v>5</v>
      </c>
      <c r="Q26" s="210">
        <v>6</v>
      </c>
      <c r="R26" s="210">
        <v>7</v>
      </c>
      <c r="S26" s="210">
        <v>8</v>
      </c>
      <c r="T26" s="210">
        <v>9</v>
      </c>
      <c r="U26" s="210">
        <v>10</v>
      </c>
      <c r="V26" s="210">
        <v>11</v>
      </c>
      <c r="W26" s="210">
        <v>12</v>
      </c>
      <c r="X26" s="210">
        <v>13</v>
      </c>
      <c r="Y26" s="210">
        <v>14</v>
      </c>
      <c r="Z26" s="210">
        <v>15</v>
      </c>
      <c r="AA26" s="210">
        <v>16</v>
      </c>
      <c r="AB26" s="210">
        <v>17</v>
      </c>
      <c r="AC26" s="210">
        <v>18</v>
      </c>
      <c r="AD26" s="210">
        <v>19</v>
      </c>
      <c r="AE26" s="210">
        <v>20</v>
      </c>
      <c r="AF26" s="210">
        <v>21</v>
      </c>
      <c r="AG26" s="210">
        <v>22</v>
      </c>
      <c r="AH26" s="210">
        <v>23</v>
      </c>
      <c r="AI26" s="210">
        <v>24</v>
      </c>
      <c r="AJ26" s="210">
        <v>25</v>
      </c>
      <c r="AK26" s="210">
        <v>26</v>
      </c>
      <c r="AL26" s="210">
        <v>27</v>
      </c>
      <c r="AM26" s="210">
        <v>28</v>
      </c>
      <c r="AN26" s="210">
        <v>29</v>
      </c>
      <c r="AO26" s="210">
        <v>30</v>
      </c>
      <c r="AP26" s="210">
        <v>31</v>
      </c>
      <c r="AQ26" s="210">
        <v>32</v>
      </c>
      <c r="AR26" s="210">
        <v>33</v>
      </c>
      <c r="AS26" s="210">
        <v>34</v>
      </c>
      <c r="AT26" s="210">
        <v>35</v>
      </c>
      <c r="AU26" s="210">
        <v>36</v>
      </c>
      <c r="AV26" s="210">
        <v>37</v>
      </c>
      <c r="AW26" s="210">
        <v>38</v>
      </c>
    </row>
    <row r="27" spans="1:49" x14ac:dyDescent="0.25">
      <c r="K27" s="210" t="str">
        <f>K20</f>
        <v>Real Madrid</v>
      </c>
      <c r="L27" s="210" t="e">
        <f ca="1">LOOKUP($K27,'1-Estadisticas'!$AO$46:$AO$65,'1-Estadisticas'!AP$46:AP$65)</f>
        <v>#N/A</v>
      </c>
      <c r="M27" s="210" t="e">
        <f ca="1">LOOKUP($K27,'1-Estadisticas'!$AO$46:$AO$65,'1-Estadisticas'!AQ$46:AQ$65)</f>
        <v>#N/A</v>
      </c>
      <c r="N27" s="210" t="e">
        <f ca="1">LOOKUP($K27,'1-Estadisticas'!$AO$46:$AO$65,'1-Estadisticas'!AR$46:AR$65)</f>
        <v>#N/A</v>
      </c>
      <c r="O27" s="210" t="e">
        <f ca="1">LOOKUP($K27,'1-Estadisticas'!$AO$46:$AO$65,'1-Estadisticas'!AS$46:AS$65)</f>
        <v>#N/A</v>
      </c>
      <c r="P27" s="210" t="e">
        <f ca="1">LOOKUP($K27,'1-Estadisticas'!$AO$46:$AO$65,'1-Estadisticas'!AT$46:AT$65)</f>
        <v>#N/A</v>
      </c>
      <c r="Q27" s="210" t="e">
        <f ca="1">LOOKUP($K27,'1-Estadisticas'!$AO$46:$AO$65,'1-Estadisticas'!AU$46:AU$65)</f>
        <v>#N/A</v>
      </c>
      <c r="R27" s="210" t="e">
        <f ca="1">LOOKUP($K27,'1-Estadisticas'!$AO$46:$AO$65,'1-Estadisticas'!AV$46:AV$65)</f>
        <v>#N/A</v>
      </c>
      <c r="S27" s="210" t="e">
        <f ca="1">LOOKUP($K27,'1-Estadisticas'!$AO$46:$AO$65,'1-Estadisticas'!AW$46:AW$65)</f>
        <v>#N/A</v>
      </c>
      <c r="T27" s="210" t="e">
        <f ca="1">LOOKUP($K27,'1-Estadisticas'!$AO$46:$AO$65,'1-Estadisticas'!AX$46:AX$65)</f>
        <v>#N/A</v>
      </c>
      <c r="U27" s="210" t="e">
        <f ca="1">LOOKUP($K27,'1-Estadisticas'!$AO$46:$AO$65,'1-Estadisticas'!AY$46:AY$65)</f>
        <v>#N/A</v>
      </c>
      <c r="V27" s="210" t="e">
        <f ca="1">LOOKUP($K27,'1-Estadisticas'!$AO$46:$AO$65,'1-Estadisticas'!AZ$46:AZ$65)</f>
        <v>#N/A</v>
      </c>
      <c r="W27" s="210" t="e">
        <f ca="1">LOOKUP($K27,'1-Estadisticas'!$AO$46:$AO$65,'1-Estadisticas'!BA$46:BA$65)</f>
        <v>#N/A</v>
      </c>
      <c r="X27" s="210" t="e">
        <f ca="1">LOOKUP($K27,'1-Estadisticas'!$AO$46:$AO$65,'1-Estadisticas'!BB$46:BB$65)</f>
        <v>#N/A</v>
      </c>
      <c r="Y27" s="210" t="e">
        <f ca="1">LOOKUP($K27,'1-Estadisticas'!$AO$46:$AO$65,'1-Estadisticas'!BC$46:BC$65)</f>
        <v>#N/A</v>
      </c>
      <c r="Z27" s="210" t="e">
        <f ca="1">LOOKUP($K27,'1-Estadisticas'!$AO$46:$AO$65,'1-Estadisticas'!BD$46:BD$65)</f>
        <v>#N/A</v>
      </c>
      <c r="AA27" s="210" t="e">
        <f ca="1">LOOKUP($K27,'1-Estadisticas'!$AO$46:$AO$65,'1-Estadisticas'!BE$46:BE$65)</f>
        <v>#N/A</v>
      </c>
      <c r="AB27" s="210" t="e">
        <f ca="1">LOOKUP($K27,'1-Estadisticas'!$AO$46:$AO$65,'1-Estadisticas'!BF$46:BF$65)</f>
        <v>#N/A</v>
      </c>
      <c r="AC27" s="210" t="e">
        <f ca="1">LOOKUP($K27,'1-Estadisticas'!$AO$46:$AO$65,'1-Estadisticas'!BG$46:BG$65)</f>
        <v>#N/A</v>
      </c>
      <c r="AD27" s="210" t="e">
        <f ca="1">LOOKUP($K27,'1-Estadisticas'!$AO$46:$AO$65,'1-Estadisticas'!BH$46:BH$65)</f>
        <v>#N/A</v>
      </c>
      <c r="AE27" s="210" t="e">
        <f ca="1">LOOKUP($K27,'1-Estadisticas'!$AO$46:$AO$65,'1-Estadisticas'!BI$46:BI$65)</f>
        <v>#N/A</v>
      </c>
      <c r="AF27" s="210" t="e">
        <f ca="1">LOOKUP($K27,'1-Estadisticas'!$AO$46:$AO$65,'1-Estadisticas'!BJ$46:BJ$65)</f>
        <v>#N/A</v>
      </c>
      <c r="AG27" s="210" t="e">
        <f ca="1">LOOKUP($K27,'1-Estadisticas'!$AO$46:$AO$65,'1-Estadisticas'!BK$46:BK$65)</f>
        <v>#N/A</v>
      </c>
      <c r="AH27" s="210" t="e">
        <f ca="1">LOOKUP($K27,'1-Estadisticas'!$AO$46:$AO$65,'1-Estadisticas'!BL$46:BL$65)</f>
        <v>#N/A</v>
      </c>
      <c r="AI27" s="210" t="e">
        <f ca="1">LOOKUP($K27,'1-Estadisticas'!$AO$46:$AO$65,'1-Estadisticas'!BM$46:BM$65)</f>
        <v>#N/A</v>
      </c>
      <c r="AJ27" s="210" t="e">
        <f ca="1">LOOKUP($K27,'1-Estadisticas'!$AO$46:$AO$65,'1-Estadisticas'!BN$46:BN$65)</f>
        <v>#N/A</v>
      </c>
      <c r="AK27" s="210" t="e">
        <f ca="1">LOOKUP($K27,'1-Estadisticas'!$AO$46:$AO$65,'1-Estadisticas'!BO$46:BO$65)</f>
        <v>#N/A</v>
      </c>
      <c r="AL27" s="210" t="e">
        <f ca="1">LOOKUP($K27,'1-Estadisticas'!$AO$46:$AO$65,'1-Estadisticas'!BP$46:BP$65)</f>
        <v>#N/A</v>
      </c>
      <c r="AM27" s="210" t="e">
        <f ca="1">LOOKUP($K27,'1-Estadisticas'!$AO$46:$AO$65,'1-Estadisticas'!BQ$46:BQ$65)</f>
        <v>#N/A</v>
      </c>
      <c r="AN27" s="210" t="e">
        <f ca="1">LOOKUP($K27,'1-Estadisticas'!$AO$46:$AO$65,'1-Estadisticas'!BR$46:BR$65)</f>
        <v>#N/A</v>
      </c>
      <c r="AO27" s="210" t="e">
        <f ca="1">LOOKUP($K27,'1-Estadisticas'!$AO$46:$AO$65,'1-Estadisticas'!BS$46:BS$65)</f>
        <v>#N/A</v>
      </c>
      <c r="AP27" s="210" t="e">
        <f ca="1">LOOKUP($K27,'1-Estadisticas'!$AO$46:$AO$65,'1-Estadisticas'!BT$46:BT$65)</f>
        <v>#N/A</v>
      </c>
      <c r="AQ27" s="210" t="e">
        <f ca="1">LOOKUP($K27,'1-Estadisticas'!$AO$46:$AO$65,'1-Estadisticas'!BU$46:BU$65)</f>
        <v>#N/A</v>
      </c>
      <c r="AR27" s="210" t="e">
        <f ca="1">LOOKUP($K27,'1-Estadisticas'!$AO$46:$AO$65,'1-Estadisticas'!BV$46:BV$65)</f>
        <v>#N/A</v>
      </c>
      <c r="AS27" s="210" t="e">
        <f ca="1">LOOKUP($K27,'1-Estadisticas'!$AO$46:$AO$65,'1-Estadisticas'!BW$46:BW$65)</f>
        <v>#N/A</v>
      </c>
      <c r="AT27" s="210" t="e">
        <f ca="1">LOOKUP($K27,'1-Estadisticas'!$AO$46:$AO$65,'1-Estadisticas'!BX$46:BX$65)</f>
        <v>#N/A</v>
      </c>
      <c r="AU27" s="210" t="e">
        <f ca="1">LOOKUP($K27,'1-Estadisticas'!$AO$46:$AO$65,'1-Estadisticas'!BY$46:BY$65)</f>
        <v>#N/A</v>
      </c>
      <c r="AV27" s="210" t="e">
        <f ca="1">LOOKUP($K27,'1-Estadisticas'!$AO$46:$AO$65,'1-Estadisticas'!BZ$46:BZ$65)</f>
        <v>#N/A</v>
      </c>
      <c r="AW27" s="210" t="e">
        <f ca="1">LOOKUP($K27,'1-Estadisticas'!$AO$46:$AO$65,'1-Estadisticas'!CA$46:CA$65)</f>
        <v>#N/A</v>
      </c>
    </row>
    <row r="28" spans="1:49" x14ac:dyDescent="0.25">
      <c r="K28" s="210" t="str">
        <f t="shared" ref="K28:K30" si="1">K21</f>
        <v>F.C. Barcelona</v>
      </c>
      <c r="L28" s="210" t="e">
        <f ca="1">LOOKUP($K28,'1-Estadisticas'!$AO$46:$AO$65,'1-Estadisticas'!AP$46:AP$65)</f>
        <v>#N/A</v>
      </c>
      <c r="M28" s="210" t="e">
        <f ca="1">LOOKUP($K28,'1-Estadisticas'!$AO$46:$AO$65,'1-Estadisticas'!AQ$46:AQ$65)</f>
        <v>#N/A</v>
      </c>
      <c r="N28" s="210" t="e">
        <f ca="1">LOOKUP($K28,'1-Estadisticas'!$AO$46:$AO$65,'1-Estadisticas'!AR$46:AR$65)</f>
        <v>#N/A</v>
      </c>
      <c r="O28" s="210" t="e">
        <f ca="1">LOOKUP($K28,'1-Estadisticas'!$AO$46:$AO$65,'1-Estadisticas'!AS$46:AS$65)</f>
        <v>#N/A</v>
      </c>
      <c r="P28" s="210" t="e">
        <f ca="1">LOOKUP($K28,'1-Estadisticas'!$AO$46:$AO$65,'1-Estadisticas'!AT$46:AT$65)</f>
        <v>#N/A</v>
      </c>
      <c r="Q28" s="210" t="e">
        <f ca="1">LOOKUP($K28,'1-Estadisticas'!$AO$46:$AO$65,'1-Estadisticas'!AU$46:AU$65)</f>
        <v>#N/A</v>
      </c>
      <c r="R28" s="210" t="e">
        <f ca="1">LOOKUP($K28,'1-Estadisticas'!$AO$46:$AO$65,'1-Estadisticas'!AV$46:AV$65)</f>
        <v>#N/A</v>
      </c>
      <c r="S28" s="210" t="e">
        <f ca="1">LOOKUP($K28,'1-Estadisticas'!$AO$46:$AO$65,'1-Estadisticas'!AW$46:AW$65)</f>
        <v>#N/A</v>
      </c>
      <c r="T28" s="210" t="e">
        <f ca="1">LOOKUP($K28,'1-Estadisticas'!$AO$46:$AO$65,'1-Estadisticas'!AX$46:AX$65)</f>
        <v>#N/A</v>
      </c>
      <c r="U28" s="210" t="e">
        <f ca="1">LOOKUP($K28,'1-Estadisticas'!$AO$46:$AO$65,'1-Estadisticas'!AY$46:AY$65)</f>
        <v>#N/A</v>
      </c>
      <c r="V28" s="210" t="e">
        <f ca="1">LOOKUP($K28,'1-Estadisticas'!$AO$46:$AO$65,'1-Estadisticas'!AZ$46:AZ$65)</f>
        <v>#N/A</v>
      </c>
      <c r="W28" s="210" t="e">
        <f ca="1">LOOKUP($K28,'1-Estadisticas'!$AO$46:$AO$65,'1-Estadisticas'!BA$46:BA$65)</f>
        <v>#N/A</v>
      </c>
      <c r="X28" s="210" t="e">
        <f ca="1">LOOKUP($K28,'1-Estadisticas'!$AO$46:$AO$65,'1-Estadisticas'!BB$46:BB$65)</f>
        <v>#N/A</v>
      </c>
      <c r="Y28" s="210" t="e">
        <f ca="1">LOOKUP($K28,'1-Estadisticas'!$AO$46:$AO$65,'1-Estadisticas'!BC$46:BC$65)</f>
        <v>#N/A</v>
      </c>
      <c r="Z28" s="210" t="e">
        <f ca="1">LOOKUP($K28,'1-Estadisticas'!$AO$46:$AO$65,'1-Estadisticas'!BD$46:BD$65)</f>
        <v>#N/A</v>
      </c>
      <c r="AA28" s="210" t="e">
        <f ca="1">LOOKUP($K28,'1-Estadisticas'!$AO$46:$AO$65,'1-Estadisticas'!BE$46:BE$65)</f>
        <v>#N/A</v>
      </c>
      <c r="AB28" s="210" t="e">
        <f ca="1">LOOKUP($K28,'1-Estadisticas'!$AO$46:$AO$65,'1-Estadisticas'!BF$46:BF$65)</f>
        <v>#N/A</v>
      </c>
      <c r="AC28" s="210" t="e">
        <f ca="1">LOOKUP($K28,'1-Estadisticas'!$AO$46:$AO$65,'1-Estadisticas'!BG$46:BG$65)</f>
        <v>#N/A</v>
      </c>
      <c r="AD28" s="210" t="e">
        <f ca="1">LOOKUP($K28,'1-Estadisticas'!$AO$46:$AO$65,'1-Estadisticas'!BH$46:BH$65)</f>
        <v>#N/A</v>
      </c>
      <c r="AE28" s="210" t="e">
        <f ca="1">LOOKUP($K28,'1-Estadisticas'!$AO$46:$AO$65,'1-Estadisticas'!BI$46:BI$65)</f>
        <v>#N/A</v>
      </c>
      <c r="AF28" s="210" t="e">
        <f ca="1">LOOKUP($K28,'1-Estadisticas'!$AO$46:$AO$65,'1-Estadisticas'!BJ$46:BJ$65)</f>
        <v>#N/A</v>
      </c>
      <c r="AG28" s="210" t="e">
        <f ca="1">LOOKUP($K28,'1-Estadisticas'!$AO$46:$AO$65,'1-Estadisticas'!BK$46:BK$65)</f>
        <v>#N/A</v>
      </c>
      <c r="AH28" s="210" t="e">
        <f ca="1">LOOKUP($K28,'1-Estadisticas'!$AO$46:$AO$65,'1-Estadisticas'!BL$46:BL$65)</f>
        <v>#N/A</v>
      </c>
      <c r="AI28" s="210" t="e">
        <f ca="1">LOOKUP($K28,'1-Estadisticas'!$AO$46:$AO$65,'1-Estadisticas'!BM$46:BM$65)</f>
        <v>#N/A</v>
      </c>
      <c r="AJ28" s="210" t="e">
        <f ca="1">LOOKUP($K28,'1-Estadisticas'!$AO$46:$AO$65,'1-Estadisticas'!BN$46:BN$65)</f>
        <v>#N/A</v>
      </c>
      <c r="AK28" s="210" t="e">
        <f ca="1">LOOKUP($K28,'1-Estadisticas'!$AO$46:$AO$65,'1-Estadisticas'!BO$46:BO$65)</f>
        <v>#N/A</v>
      </c>
      <c r="AL28" s="210" t="e">
        <f ca="1">LOOKUP($K28,'1-Estadisticas'!$AO$46:$AO$65,'1-Estadisticas'!BP$46:BP$65)</f>
        <v>#N/A</v>
      </c>
      <c r="AM28" s="210" t="e">
        <f ca="1">LOOKUP($K28,'1-Estadisticas'!$AO$46:$AO$65,'1-Estadisticas'!BQ$46:BQ$65)</f>
        <v>#N/A</v>
      </c>
      <c r="AN28" s="210" t="e">
        <f ca="1">LOOKUP($K28,'1-Estadisticas'!$AO$46:$AO$65,'1-Estadisticas'!BR$46:BR$65)</f>
        <v>#N/A</v>
      </c>
      <c r="AO28" s="210" t="e">
        <f ca="1">LOOKUP($K28,'1-Estadisticas'!$AO$46:$AO$65,'1-Estadisticas'!BS$46:BS$65)</f>
        <v>#N/A</v>
      </c>
      <c r="AP28" s="210" t="e">
        <f ca="1">LOOKUP($K28,'1-Estadisticas'!$AO$46:$AO$65,'1-Estadisticas'!BT$46:BT$65)</f>
        <v>#N/A</v>
      </c>
      <c r="AQ28" s="210" t="e">
        <f ca="1">LOOKUP($K28,'1-Estadisticas'!$AO$46:$AO$65,'1-Estadisticas'!BU$46:BU$65)</f>
        <v>#N/A</v>
      </c>
      <c r="AR28" s="210" t="e">
        <f ca="1">LOOKUP($K28,'1-Estadisticas'!$AO$46:$AO$65,'1-Estadisticas'!BV$46:BV$65)</f>
        <v>#N/A</v>
      </c>
      <c r="AS28" s="210" t="e">
        <f ca="1">LOOKUP($K28,'1-Estadisticas'!$AO$46:$AO$65,'1-Estadisticas'!BW$46:BW$65)</f>
        <v>#N/A</v>
      </c>
      <c r="AT28" s="210" t="e">
        <f ca="1">LOOKUP($K28,'1-Estadisticas'!$AO$46:$AO$65,'1-Estadisticas'!BX$46:BX$65)</f>
        <v>#N/A</v>
      </c>
      <c r="AU28" s="210" t="e">
        <f ca="1">LOOKUP($K28,'1-Estadisticas'!$AO$46:$AO$65,'1-Estadisticas'!BY$46:BY$65)</f>
        <v>#N/A</v>
      </c>
      <c r="AV28" s="210" t="e">
        <f ca="1">LOOKUP($K28,'1-Estadisticas'!$AO$46:$AO$65,'1-Estadisticas'!BZ$46:BZ$65)</f>
        <v>#N/A</v>
      </c>
      <c r="AW28" s="210" t="e">
        <f ca="1">LOOKUP($K28,'1-Estadisticas'!$AO$46:$AO$65,'1-Estadisticas'!CA$46:CA$65)</f>
        <v>#N/A</v>
      </c>
    </row>
    <row r="29" spans="1:49" x14ac:dyDescent="0.25">
      <c r="K29" s="210" t="str">
        <f t="shared" si="1"/>
        <v>Valencia C.F.</v>
      </c>
      <c r="L29" s="210" t="e">
        <f ca="1">LOOKUP($K29,'1-Estadisticas'!$AO$46:$AO$65,'1-Estadisticas'!AP$46:AP$65)</f>
        <v>#N/A</v>
      </c>
      <c r="M29" s="210" t="e">
        <f ca="1">LOOKUP($K29,'1-Estadisticas'!$AO$46:$AO$65,'1-Estadisticas'!AQ$46:AQ$65)</f>
        <v>#N/A</v>
      </c>
      <c r="N29" s="210" t="e">
        <f ca="1">LOOKUP($K29,'1-Estadisticas'!$AO$46:$AO$65,'1-Estadisticas'!AR$46:AR$65)</f>
        <v>#N/A</v>
      </c>
      <c r="O29" s="210" t="e">
        <f ca="1">LOOKUP($K29,'1-Estadisticas'!$AO$46:$AO$65,'1-Estadisticas'!AS$46:AS$65)</f>
        <v>#N/A</v>
      </c>
      <c r="P29" s="210" t="e">
        <f ca="1">LOOKUP($K29,'1-Estadisticas'!$AO$46:$AO$65,'1-Estadisticas'!AT$46:AT$65)</f>
        <v>#N/A</v>
      </c>
      <c r="Q29" s="210" t="e">
        <f ca="1">LOOKUP($K29,'1-Estadisticas'!$AO$46:$AO$65,'1-Estadisticas'!AU$46:AU$65)</f>
        <v>#N/A</v>
      </c>
      <c r="R29" s="210" t="e">
        <f ca="1">LOOKUP($K29,'1-Estadisticas'!$AO$46:$AO$65,'1-Estadisticas'!AV$46:AV$65)</f>
        <v>#N/A</v>
      </c>
      <c r="S29" s="210" t="e">
        <f ca="1">LOOKUP($K29,'1-Estadisticas'!$AO$46:$AO$65,'1-Estadisticas'!AW$46:AW$65)</f>
        <v>#N/A</v>
      </c>
      <c r="T29" s="210" t="e">
        <f ca="1">LOOKUP($K29,'1-Estadisticas'!$AO$46:$AO$65,'1-Estadisticas'!AX$46:AX$65)</f>
        <v>#N/A</v>
      </c>
      <c r="U29" s="210" t="e">
        <f ca="1">LOOKUP($K29,'1-Estadisticas'!$AO$46:$AO$65,'1-Estadisticas'!AY$46:AY$65)</f>
        <v>#N/A</v>
      </c>
      <c r="V29" s="210" t="e">
        <f ca="1">LOOKUP($K29,'1-Estadisticas'!$AO$46:$AO$65,'1-Estadisticas'!AZ$46:AZ$65)</f>
        <v>#N/A</v>
      </c>
      <c r="W29" s="210" t="e">
        <f ca="1">LOOKUP($K29,'1-Estadisticas'!$AO$46:$AO$65,'1-Estadisticas'!BA$46:BA$65)</f>
        <v>#N/A</v>
      </c>
      <c r="X29" s="210" t="e">
        <f ca="1">LOOKUP($K29,'1-Estadisticas'!$AO$46:$AO$65,'1-Estadisticas'!BB$46:BB$65)</f>
        <v>#N/A</v>
      </c>
      <c r="Y29" s="210" t="e">
        <f ca="1">LOOKUP($K29,'1-Estadisticas'!$AO$46:$AO$65,'1-Estadisticas'!BC$46:BC$65)</f>
        <v>#N/A</v>
      </c>
      <c r="Z29" s="210" t="e">
        <f ca="1">LOOKUP($K29,'1-Estadisticas'!$AO$46:$AO$65,'1-Estadisticas'!BD$46:BD$65)</f>
        <v>#N/A</v>
      </c>
      <c r="AA29" s="210" t="e">
        <f ca="1">LOOKUP($K29,'1-Estadisticas'!$AO$46:$AO$65,'1-Estadisticas'!BE$46:BE$65)</f>
        <v>#N/A</v>
      </c>
      <c r="AB29" s="210" t="e">
        <f ca="1">LOOKUP($K29,'1-Estadisticas'!$AO$46:$AO$65,'1-Estadisticas'!BF$46:BF$65)</f>
        <v>#N/A</v>
      </c>
      <c r="AC29" s="210" t="e">
        <f ca="1">LOOKUP($K29,'1-Estadisticas'!$AO$46:$AO$65,'1-Estadisticas'!BG$46:BG$65)</f>
        <v>#N/A</v>
      </c>
      <c r="AD29" s="210" t="e">
        <f ca="1">LOOKUP($K29,'1-Estadisticas'!$AO$46:$AO$65,'1-Estadisticas'!BH$46:BH$65)</f>
        <v>#N/A</v>
      </c>
      <c r="AE29" s="210" t="e">
        <f ca="1">LOOKUP($K29,'1-Estadisticas'!$AO$46:$AO$65,'1-Estadisticas'!BI$46:BI$65)</f>
        <v>#N/A</v>
      </c>
      <c r="AF29" s="210" t="e">
        <f ca="1">LOOKUP($K29,'1-Estadisticas'!$AO$46:$AO$65,'1-Estadisticas'!BJ$46:BJ$65)</f>
        <v>#N/A</v>
      </c>
      <c r="AG29" s="210" t="e">
        <f ca="1">LOOKUP($K29,'1-Estadisticas'!$AO$46:$AO$65,'1-Estadisticas'!BK$46:BK$65)</f>
        <v>#N/A</v>
      </c>
      <c r="AH29" s="210" t="e">
        <f ca="1">LOOKUP($K29,'1-Estadisticas'!$AO$46:$AO$65,'1-Estadisticas'!BL$46:BL$65)</f>
        <v>#N/A</v>
      </c>
      <c r="AI29" s="210" t="e">
        <f ca="1">LOOKUP($K29,'1-Estadisticas'!$AO$46:$AO$65,'1-Estadisticas'!BM$46:BM$65)</f>
        <v>#N/A</v>
      </c>
      <c r="AJ29" s="210" t="e">
        <f ca="1">LOOKUP($K29,'1-Estadisticas'!$AO$46:$AO$65,'1-Estadisticas'!BN$46:BN$65)</f>
        <v>#N/A</v>
      </c>
      <c r="AK29" s="210" t="e">
        <f ca="1">LOOKUP($K29,'1-Estadisticas'!$AO$46:$AO$65,'1-Estadisticas'!BO$46:BO$65)</f>
        <v>#N/A</v>
      </c>
      <c r="AL29" s="210" t="e">
        <f ca="1">LOOKUP($K29,'1-Estadisticas'!$AO$46:$AO$65,'1-Estadisticas'!BP$46:BP$65)</f>
        <v>#N/A</v>
      </c>
      <c r="AM29" s="210" t="e">
        <f ca="1">LOOKUP($K29,'1-Estadisticas'!$AO$46:$AO$65,'1-Estadisticas'!BQ$46:BQ$65)</f>
        <v>#N/A</v>
      </c>
      <c r="AN29" s="210" t="e">
        <f ca="1">LOOKUP($K29,'1-Estadisticas'!$AO$46:$AO$65,'1-Estadisticas'!BR$46:BR$65)</f>
        <v>#N/A</v>
      </c>
      <c r="AO29" s="210" t="e">
        <f ca="1">LOOKUP($K29,'1-Estadisticas'!$AO$46:$AO$65,'1-Estadisticas'!BS$46:BS$65)</f>
        <v>#N/A</v>
      </c>
      <c r="AP29" s="210" t="e">
        <f ca="1">LOOKUP($K29,'1-Estadisticas'!$AO$46:$AO$65,'1-Estadisticas'!BT$46:BT$65)</f>
        <v>#N/A</v>
      </c>
      <c r="AQ29" s="210" t="e">
        <f ca="1">LOOKUP($K29,'1-Estadisticas'!$AO$46:$AO$65,'1-Estadisticas'!BU$46:BU$65)</f>
        <v>#N/A</v>
      </c>
      <c r="AR29" s="210" t="e">
        <f ca="1">LOOKUP($K29,'1-Estadisticas'!$AO$46:$AO$65,'1-Estadisticas'!BV$46:BV$65)</f>
        <v>#N/A</v>
      </c>
      <c r="AS29" s="210" t="e">
        <f ca="1">LOOKUP($K29,'1-Estadisticas'!$AO$46:$AO$65,'1-Estadisticas'!BW$46:BW$65)</f>
        <v>#N/A</v>
      </c>
      <c r="AT29" s="210" t="e">
        <f ca="1">LOOKUP($K29,'1-Estadisticas'!$AO$46:$AO$65,'1-Estadisticas'!BX$46:BX$65)</f>
        <v>#N/A</v>
      </c>
      <c r="AU29" s="210" t="e">
        <f ca="1">LOOKUP($K29,'1-Estadisticas'!$AO$46:$AO$65,'1-Estadisticas'!BY$46:BY$65)</f>
        <v>#N/A</v>
      </c>
      <c r="AV29" s="210" t="e">
        <f ca="1">LOOKUP($K29,'1-Estadisticas'!$AO$46:$AO$65,'1-Estadisticas'!BZ$46:BZ$65)</f>
        <v>#N/A</v>
      </c>
      <c r="AW29" s="210" t="e">
        <f ca="1">LOOKUP($K29,'1-Estadisticas'!$AO$46:$AO$65,'1-Estadisticas'!CA$46:CA$65)</f>
        <v>#N/A</v>
      </c>
    </row>
    <row r="30" spans="1:49" x14ac:dyDescent="0.25">
      <c r="K30" s="210" t="str">
        <f t="shared" si="1"/>
        <v>Atlético Madrid</v>
      </c>
      <c r="L30" s="210" t="e">
        <f ca="1">LOOKUP($K30,'1-Estadisticas'!$AO$46:$AO$65,'1-Estadisticas'!AP$46:AP$65)</f>
        <v>#N/A</v>
      </c>
      <c r="M30" s="210" t="e">
        <f ca="1">LOOKUP($K30,'1-Estadisticas'!$AO$46:$AO$65,'1-Estadisticas'!AQ$46:AQ$65)</f>
        <v>#N/A</v>
      </c>
      <c r="N30" s="210" t="e">
        <f ca="1">LOOKUP($K30,'1-Estadisticas'!$AO$46:$AO$65,'1-Estadisticas'!AR$46:AR$65)</f>
        <v>#N/A</v>
      </c>
      <c r="O30" s="210" t="e">
        <f ca="1">LOOKUP($K30,'1-Estadisticas'!$AO$46:$AO$65,'1-Estadisticas'!AS$46:AS$65)</f>
        <v>#N/A</v>
      </c>
      <c r="P30" s="210" t="e">
        <f ca="1">LOOKUP($K30,'1-Estadisticas'!$AO$46:$AO$65,'1-Estadisticas'!AT$46:AT$65)</f>
        <v>#N/A</v>
      </c>
      <c r="Q30" s="210" t="e">
        <f ca="1">LOOKUP($K30,'1-Estadisticas'!$AO$46:$AO$65,'1-Estadisticas'!AU$46:AU$65)</f>
        <v>#N/A</v>
      </c>
      <c r="R30" s="210" t="e">
        <f ca="1">LOOKUP($K30,'1-Estadisticas'!$AO$46:$AO$65,'1-Estadisticas'!AV$46:AV$65)</f>
        <v>#N/A</v>
      </c>
      <c r="S30" s="210" t="e">
        <f ca="1">LOOKUP($K30,'1-Estadisticas'!$AO$46:$AO$65,'1-Estadisticas'!AW$46:AW$65)</f>
        <v>#N/A</v>
      </c>
      <c r="T30" s="210" t="e">
        <f ca="1">LOOKUP($K30,'1-Estadisticas'!$AO$46:$AO$65,'1-Estadisticas'!AX$46:AX$65)</f>
        <v>#N/A</v>
      </c>
      <c r="U30" s="210" t="e">
        <f ca="1">LOOKUP($K30,'1-Estadisticas'!$AO$46:$AO$65,'1-Estadisticas'!AY$46:AY$65)</f>
        <v>#N/A</v>
      </c>
      <c r="V30" s="210" t="e">
        <f ca="1">LOOKUP($K30,'1-Estadisticas'!$AO$46:$AO$65,'1-Estadisticas'!AZ$46:AZ$65)</f>
        <v>#N/A</v>
      </c>
      <c r="W30" s="210" t="e">
        <f ca="1">LOOKUP($K30,'1-Estadisticas'!$AO$46:$AO$65,'1-Estadisticas'!BA$46:BA$65)</f>
        <v>#N/A</v>
      </c>
      <c r="X30" s="210" t="e">
        <f ca="1">LOOKUP($K30,'1-Estadisticas'!$AO$46:$AO$65,'1-Estadisticas'!BB$46:BB$65)</f>
        <v>#N/A</v>
      </c>
      <c r="Y30" s="210" t="e">
        <f ca="1">LOOKUP($K30,'1-Estadisticas'!$AO$46:$AO$65,'1-Estadisticas'!BC$46:BC$65)</f>
        <v>#N/A</v>
      </c>
      <c r="Z30" s="210" t="e">
        <f ca="1">LOOKUP($K30,'1-Estadisticas'!$AO$46:$AO$65,'1-Estadisticas'!BD$46:BD$65)</f>
        <v>#N/A</v>
      </c>
      <c r="AA30" s="210" t="e">
        <f ca="1">LOOKUP($K30,'1-Estadisticas'!$AO$46:$AO$65,'1-Estadisticas'!BE$46:BE$65)</f>
        <v>#N/A</v>
      </c>
      <c r="AB30" s="210" t="e">
        <f ca="1">LOOKUP($K30,'1-Estadisticas'!$AO$46:$AO$65,'1-Estadisticas'!BF$46:BF$65)</f>
        <v>#N/A</v>
      </c>
      <c r="AC30" s="210" t="e">
        <f ca="1">LOOKUP($K30,'1-Estadisticas'!$AO$46:$AO$65,'1-Estadisticas'!BG$46:BG$65)</f>
        <v>#N/A</v>
      </c>
      <c r="AD30" s="210" t="e">
        <f ca="1">LOOKUP($K30,'1-Estadisticas'!$AO$46:$AO$65,'1-Estadisticas'!BH$46:BH$65)</f>
        <v>#N/A</v>
      </c>
      <c r="AE30" s="210" t="e">
        <f ca="1">LOOKUP($K30,'1-Estadisticas'!$AO$46:$AO$65,'1-Estadisticas'!BI$46:BI$65)</f>
        <v>#N/A</v>
      </c>
      <c r="AF30" s="210" t="e">
        <f ca="1">LOOKUP($K30,'1-Estadisticas'!$AO$46:$AO$65,'1-Estadisticas'!BJ$46:BJ$65)</f>
        <v>#N/A</v>
      </c>
      <c r="AG30" s="210" t="e">
        <f ca="1">LOOKUP($K30,'1-Estadisticas'!$AO$46:$AO$65,'1-Estadisticas'!BK$46:BK$65)</f>
        <v>#N/A</v>
      </c>
      <c r="AH30" s="210" t="e">
        <f ca="1">LOOKUP($K30,'1-Estadisticas'!$AO$46:$AO$65,'1-Estadisticas'!BL$46:BL$65)</f>
        <v>#N/A</v>
      </c>
      <c r="AI30" s="210" t="e">
        <f ca="1">LOOKUP($K30,'1-Estadisticas'!$AO$46:$AO$65,'1-Estadisticas'!BM$46:BM$65)</f>
        <v>#N/A</v>
      </c>
      <c r="AJ30" s="210" t="e">
        <f ca="1">LOOKUP($K30,'1-Estadisticas'!$AO$46:$AO$65,'1-Estadisticas'!BN$46:BN$65)</f>
        <v>#N/A</v>
      </c>
      <c r="AK30" s="210" t="e">
        <f ca="1">LOOKUP($K30,'1-Estadisticas'!$AO$46:$AO$65,'1-Estadisticas'!BO$46:BO$65)</f>
        <v>#N/A</v>
      </c>
      <c r="AL30" s="210" t="e">
        <f ca="1">LOOKUP($K30,'1-Estadisticas'!$AO$46:$AO$65,'1-Estadisticas'!BP$46:BP$65)</f>
        <v>#N/A</v>
      </c>
      <c r="AM30" s="210" t="e">
        <f ca="1">LOOKUP($K30,'1-Estadisticas'!$AO$46:$AO$65,'1-Estadisticas'!BQ$46:BQ$65)</f>
        <v>#N/A</v>
      </c>
      <c r="AN30" s="210" t="e">
        <f ca="1">LOOKUP($K30,'1-Estadisticas'!$AO$46:$AO$65,'1-Estadisticas'!BR$46:BR$65)</f>
        <v>#N/A</v>
      </c>
      <c r="AO30" s="210" t="e">
        <f ca="1">LOOKUP($K30,'1-Estadisticas'!$AO$46:$AO$65,'1-Estadisticas'!BS$46:BS$65)</f>
        <v>#N/A</v>
      </c>
      <c r="AP30" s="210" t="e">
        <f ca="1">LOOKUP($K30,'1-Estadisticas'!$AO$46:$AO$65,'1-Estadisticas'!BT$46:BT$65)</f>
        <v>#N/A</v>
      </c>
      <c r="AQ30" s="210" t="e">
        <f ca="1">LOOKUP($K30,'1-Estadisticas'!$AO$46:$AO$65,'1-Estadisticas'!BU$46:BU$65)</f>
        <v>#N/A</v>
      </c>
      <c r="AR30" s="210" t="e">
        <f ca="1">LOOKUP($K30,'1-Estadisticas'!$AO$46:$AO$65,'1-Estadisticas'!BV$46:BV$65)</f>
        <v>#N/A</v>
      </c>
      <c r="AS30" s="210" t="e">
        <f ca="1">LOOKUP($K30,'1-Estadisticas'!$AO$46:$AO$65,'1-Estadisticas'!BW$46:BW$65)</f>
        <v>#N/A</v>
      </c>
      <c r="AT30" s="210" t="e">
        <f ca="1">LOOKUP($K30,'1-Estadisticas'!$AO$46:$AO$65,'1-Estadisticas'!BX$46:BX$65)</f>
        <v>#N/A</v>
      </c>
      <c r="AU30" s="210" t="e">
        <f ca="1">LOOKUP($K30,'1-Estadisticas'!$AO$46:$AO$65,'1-Estadisticas'!BY$46:BY$65)</f>
        <v>#N/A</v>
      </c>
      <c r="AV30" s="210" t="e">
        <f ca="1">LOOKUP($K30,'1-Estadisticas'!$AO$46:$AO$65,'1-Estadisticas'!BZ$46:BZ$65)</f>
        <v>#N/A</v>
      </c>
      <c r="AW30" s="210" t="e">
        <f ca="1">LOOKUP($K30,'1-Estadisticas'!$AO$46:$AO$65,'1-Estadisticas'!CA$46:CA$65)</f>
        <v>#N/A</v>
      </c>
    </row>
    <row r="31" spans="1:49" x14ac:dyDescent="0.25">
      <c r="K31" s="213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</row>
    <row r="32" spans="1:49" x14ac:dyDescent="0.25"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</row>
    <row r="33" spans="11:50" x14ac:dyDescent="0.25">
      <c r="K33" s="210" t="s">
        <v>176</v>
      </c>
      <c r="L33" s="210">
        <v>1</v>
      </c>
      <c r="M33" s="210">
        <v>2</v>
      </c>
      <c r="N33" s="210">
        <v>3</v>
      </c>
      <c r="O33" s="210">
        <v>4</v>
      </c>
      <c r="P33" s="210">
        <v>5</v>
      </c>
      <c r="Q33" s="210">
        <v>6</v>
      </c>
      <c r="R33" s="210">
        <v>7</v>
      </c>
      <c r="S33" s="210">
        <v>8</v>
      </c>
      <c r="T33" s="210">
        <v>9</v>
      </c>
      <c r="U33" s="210">
        <v>10</v>
      </c>
      <c r="V33" s="210">
        <v>11</v>
      </c>
      <c r="W33" s="210">
        <v>12</v>
      </c>
      <c r="X33" s="210">
        <v>13</v>
      </c>
      <c r="Y33" s="210">
        <v>14</v>
      </c>
      <c r="Z33" s="210">
        <v>15</v>
      </c>
      <c r="AA33" s="210">
        <v>16</v>
      </c>
      <c r="AB33" s="210">
        <v>17</v>
      </c>
      <c r="AC33" s="210">
        <v>18</v>
      </c>
      <c r="AD33" s="210">
        <v>19</v>
      </c>
      <c r="AE33" s="210">
        <v>20</v>
      </c>
      <c r="AF33" s="210">
        <v>21</v>
      </c>
      <c r="AG33" s="210">
        <v>22</v>
      </c>
      <c r="AH33" s="210">
        <v>23</v>
      </c>
      <c r="AI33" s="210">
        <v>24</v>
      </c>
      <c r="AJ33" s="210">
        <v>25</v>
      </c>
      <c r="AK33" s="210">
        <v>26</v>
      </c>
      <c r="AL33" s="210">
        <v>27</v>
      </c>
      <c r="AM33" s="210">
        <v>28</v>
      </c>
      <c r="AN33" s="210">
        <v>29</v>
      </c>
      <c r="AO33" s="210">
        <v>30</v>
      </c>
      <c r="AP33" s="210">
        <v>31</v>
      </c>
      <c r="AQ33" s="210">
        <v>32</v>
      </c>
      <c r="AR33" s="210">
        <v>33</v>
      </c>
      <c r="AS33" s="210">
        <v>34</v>
      </c>
      <c r="AT33" s="210">
        <v>35</v>
      </c>
      <c r="AU33" s="210">
        <v>36</v>
      </c>
      <c r="AV33" s="210">
        <v>37</v>
      </c>
      <c r="AW33" s="210">
        <v>38</v>
      </c>
      <c r="AX33" s="214"/>
    </row>
    <row r="34" spans="11:50" x14ac:dyDescent="0.25">
      <c r="K34" s="210" t="str">
        <f>K27</f>
        <v>Real Madrid</v>
      </c>
      <c r="L34" s="210" t="e">
        <f ca="1">LOOKUP($K34,'1-Estadisticas'!$AO$68:$AO$87,'1-Estadisticas'!AP$68:AP$87)</f>
        <v>#N/A</v>
      </c>
      <c r="M34" s="210" t="e">
        <f ca="1">LOOKUP($K34,'1-Estadisticas'!$AO$68:$AO$87,'1-Estadisticas'!AQ$68:AQ$87)</f>
        <v>#N/A</v>
      </c>
      <c r="N34" s="210" t="e">
        <f ca="1">LOOKUP($K34,'1-Estadisticas'!$AO$68:$AO$87,'1-Estadisticas'!AR$68:AR$87)</f>
        <v>#N/A</v>
      </c>
      <c r="O34" s="210" t="e">
        <f ca="1">LOOKUP($K34,'1-Estadisticas'!$AO$68:$AO$87,'1-Estadisticas'!AS$68:AS$87)</f>
        <v>#N/A</v>
      </c>
      <c r="P34" s="210" t="e">
        <f ca="1">LOOKUP($K34,'1-Estadisticas'!$AO$68:$AO$87,'1-Estadisticas'!AT$68:AT$87)</f>
        <v>#N/A</v>
      </c>
      <c r="Q34" s="210" t="e">
        <f ca="1">LOOKUP($K34,'1-Estadisticas'!$AO$68:$AO$87,'1-Estadisticas'!AU$68:AU$87)</f>
        <v>#N/A</v>
      </c>
      <c r="R34" s="210" t="e">
        <f ca="1">LOOKUP($K34,'1-Estadisticas'!$AO$68:$AO$87,'1-Estadisticas'!AV$68:AV$87)</f>
        <v>#N/A</v>
      </c>
      <c r="S34" s="210" t="e">
        <f ca="1">LOOKUP($K34,'1-Estadisticas'!$AO$68:$AO$87,'1-Estadisticas'!AW$68:AW$87)</f>
        <v>#N/A</v>
      </c>
      <c r="T34" s="210" t="e">
        <f ca="1">LOOKUP($K34,'1-Estadisticas'!$AO$68:$AO$87,'1-Estadisticas'!AX$68:AX$87)</f>
        <v>#N/A</v>
      </c>
      <c r="U34" s="210" t="e">
        <f ca="1">LOOKUP($K34,'1-Estadisticas'!$AO$68:$AO$87,'1-Estadisticas'!AY$68:AY$87)</f>
        <v>#N/A</v>
      </c>
      <c r="V34" s="210" t="e">
        <f ca="1">LOOKUP($K34,'1-Estadisticas'!$AO$68:$AO$87,'1-Estadisticas'!AZ$68:AZ$87)</f>
        <v>#N/A</v>
      </c>
      <c r="W34" s="210" t="e">
        <f ca="1">LOOKUP($K34,'1-Estadisticas'!$AO$68:$AO$87,'1-Estadisticas'!BA$68:BA$87)</f>
        <v>#N/A</v>
      </c>
      <c r="X34" s="210" t="e">
        <f ca="1">LOOKUP($K34,'1-Estadisticas'!$AO$68:$AO$87,'1-Estadisticas'!BB$68:BB$87)</f>
        <v>#N/A</v>
      </c>
      <c r="Y34" s="210" t="e">
        <f ca="1">LOOKUP($K34,'1-Estadisticas'!$AO$68:$AO$87,'1-Estadisticas'!BC$68:BC$87)</f>
        <v>#N/A</v>
      </c>
      <c r="Z34" s="210" t="e">
        <f ca="1">LOOKUP($K34,'1-Estadisticas'!$AO$68:$AO$87,'1-Estadisticas'!BD$68:BD$87)</f>
        <v>#N/A</v>
      </c>
      <c r="AA34" s="210" t="e">
        <f ca="1">LOOKUP($K34,'1-Estadisticas'!$AO$68:$AO$87,'1-Estadisticas'!BE$68:BE$87)</f>
        <v>#N/A</v>
      </c>
      <c r="AB34" s="210" t="e">
        <f ca="1">LOOKUP($K34,'1-Estadisticas'!$AO$68:$AO$87,'1-Estadisticas'!BF$68:BF$87)</f>
        <v>#N/A</v>
      </c>
      <c r="AC34" s="210" t="e">
        <f ca="1">LOOKUP($K34,'1-Estadisticas'!$AO$68:$AO$87,'1-Estadisticas'!BG$68:BG$87)</f>
        <v>#N/A</v>
      </c>
      <c r="AD34" s="210" t="e">
        <f ca="1">LOOKUP($K34,'1-Estadisticas'!$AO$68:$AO$87,'1-Estadisticas'!BH$68:BH$87)</f>
        <v>#N/A</v>
      </c>
      <c r="AE34" s="210" t="e">
        <f ca="1">LOOKUP($K34,'1-Estadisticas'!$AO$68:$AO$87,'1-Estadisticas'!BI$68:BI$87)</f>
        <v>#N/A</v>
      </c>
      <c r="AF34" s="210" t="e">
        <f ca="1">LOOKUP($K34,'1-Estadisticas'!$AO$68:$AO$87,'1-Estadisticas'!BJ$68:BJ$87)</f>
        <v>#N/A</v>
      </c>
      <c r="AG34" s="210" t="e">
        <f ca="1">LOOKUP($K34,'1-Estadisticas'!$AO$68:$AO$87,'1-Estadisticas'!BK$68:BK$87)</f>
        <v>#N/A</v>
      </c>
      <c r="AH34" s="210" t="e">
        <f ca="1">LOOKUP($K34,'1-Estadisticas'!$AO$68:$AO$87,'1-Estadisticas'!BL$68:BL$87)</f>
        <v>#N/A</v>
      </c>
      <c r="AI34" s="210" t="e">
        <f ca="1">LOOKUP($K34,'1-Estadisticas'!$AO$68:$AO$87,'1-Estadisticas'!BM$68:BM$87)</f>
        <v>#N/A</v>
      </c>
      <c r="AJ34" s="210" t="e">
        <f ca="1">LOOKUP($K34,'1-Estadisticas'!$AO$68:$AO$87,'1-Estadisticas'!BN$68:BN$87)</f>
        <v>#N/A</v>
      </c>
      <c r="AK34" s="210" t="e">
        <f ca="1">LOOKUP($K34,'1-Estadisticas'!$AO$68:$AO$87,'1-Estadisticas'!BO$68:BO$87)</f>
        <v>#N/A</v>
      </c>
      <c r="AL34" s="210" t="e">
        <f ca="1">LOOKUP($K34,'1-Estadisticas'!$AO$68:$AO$87,'1-Estadisticas'!BP$68:BP$87)</f>
        <v>#N/A</v>
      </c>
      <c r="AM34" s="210" t="e">
        <f ca="1">LOOKUP($K34,'1-Estadisticas'!$AO$68:$AO$87,'1-Estadisticas'!BQ$68:BQ$87)</f>
        <v>#N/A</v>
      </c>
      <c r="AN34" s="210" t="e">
        <f ca="1">LOOKUP($K34,'1-Estadisticas'!$AO$68:$AO$87,'1-Estadisticas'!BR$68:BR$87)</f>
        <v>#N/A</v>
      </c>
      <c r="AO34" s="210" t="e">
        <f ca="1">LOOKUP($K34,'1-Estadisticas'!$AO$68:$AO$87,'1-Estadisticas'!BS$68:BS$87)</f>
        <v>#N/A</v>
      </c>
      <c r="AP34" s="210" t="e">
        <f ca="1">LOOKUP($K34,'1-Estadisticas'!$AO$68:$AO$87,'1-Estadisticas'!BT$68:BT$87)</f>
        <v>#N/A</v>
      </c>
      <c r="AQ34" s="210" t="e">
        <f ca="1">LOOKUP($K34,'1-Estadisticas'!$AO$68:$AO$87,'1-Estadisticas'!BU$68:BU$87)</f>
        <v>#N/A</v>
      </c>
      <c r="AR34" s="210" t="e">
        <f ca="1">LOOKUP($K34,'1-Estadisticas'!$AO$68:$AO$87,'1-Estadisticas'!BV$68:BV$87)</f>
        <v>#N/A</v>
      </c>
      <c r="AS34" s="210" t="e">
        <f ca="1">LOOKUP($K34,'1-Estadisticas'!$AO$68:$AO$87,'1-Estadisticas'!BW$68:BW$87)</f>
        <v>#N/A</v>
      </c>
      <c r="AT34" s="210" t="e">
        <f ca="1">LOOKUP($K34,'1-Estadisticas'!$AO$68:$AO$87,'1-Estadisticas'!BX$68:BX$87)</f>
        <v>#N/A</v>
      </c>
      <c r="AU34" s="210" t="e">
        <f ca="1">LOOKUP($K34,'1-Estadisticas'!$AO$68:$AO$87,'1-Estadisticas'!BY$68:BY$87)</f>
        <v>#N/A</v>
      </c>
      <c r="AV34" s="210" t="e">
        <f ca="1">LOOKUP($K34,'1-Estadisticas'!$AO$68:$AO$87,'1-Estadisticas'!BZ$68:BZ$87)</f>
        <v>#N/A</v>
      </c>
      <c r="AW34" s="210" t="e">
        <f ca="1">LOOKUP($K34,'1-Estadisticas'!$AO$68:$AO$87,'1-Estadisticas'!CA$68:CA$87)</f>
        <v>#N/A</v>
      </c>
    </row>
    <row r="35" spans="11:50" x14ac:dyDescent="0.25">
      <c r="K35" s="210" t="str">
        <f t="shared" ref="K35:K37" si="2">K28</f>
        <v>F.C. Barcelona</v>
      </c>
      <c r="L35" s="210" t="e">
        <f ca="1">LOOKUP($K35,'1-Estadisticas'!$AO$68:$AO$87,'1-Estadisticas'!AP$68:AP$87)</f>
        <v>#N/A</v>
      </c>
      <c r="M35" s="210" t="e">
        <f ca="1">LOOKUP($K35,'1-Estadisticas'!$AO$68:$AO$87,'1-Estadisticas'!AQ$68:AQ$87)</f>
        <v>#N/A</v>
      </c>
      <c r="N35" s="210" t="e">
        <f ca="1">LOOKUP($K35,'1-Estadisticas'!$AO$68:$AO$87,'1-Estadisticas'!AR$68:AR$87)</f>
        <v>#N/A</v>
      </c>
      <c r="O35" s="210" t="e">
        <f ca="1">LOOKUP($K35,'1-Estadisticas'!$AO$68:$AO$87,'1-Estadisticas'!AS$68:AS$87)</f>
        <v>#N/A</v>
      </c>
      <c r="P35" s="210" t="e">
        <f ca="1">LOOKUP($K35,'1-Estadisticas'!$AO$68:$AO$87,'1-Estadisticas'!AT$68:AT$87)</f>
        <v>#N/A</v>
      </c>
      <c r="Q35" s="210" t="e">
        <f ca="1">LOOKUP($K35,'1-Estadisticas'!$AO$68:$AO$87,'1-Estadisticas'!AU$68:AU$87)</f>
        <v>#N/A</v>
      </c>
      <c r="R35" s="210" t="e">
        <f ca="1">LOOKUP($K35,'1-Estadisticas'!$AO$68:$AO$87,'1-Estadisticas'!AV$68:AV$87)</f>
        <v>#N/A</v>
      </c>
      <c r="S35" s="210" t="e">
        <f ca="1">LOOKUP($K35,'1-Estadisticas'!$AO$68:$AO$87,'1-Estadisticas'!AW$68:AW$87)</f>
        <v>#N/A</v>
      </c>
      <c r="T35" s="210" t="e">
        <f ca="1">LOOKUP($K35,'1-Estadisticas'!$AO$68:$AO$87,'1-Estadisticas'!AX$68:AX$87)</f>
        <v>#N/A</v>
      </c>
      <c r="U35" s="210" t="e">
        <f ca="1">LOOKUP($K35,'1-Estadisticas'!$AO$68:$AO$87,'1-Estadisticas'!AY$68:AY$87)</f>
        <v>#N/A</v>
      </c>
      <c r="V35" s="210" t="e">
        <f ca="1">LOOKUP($K35,'1-Estadisticas'!$AO$68:$AO$87,'1-Estadisticas'!AZ$68:AZ$87)</f>
        <v>#N/A</v>
      </c>
      <c r="W35" s="210" t="e">
        <f ca="1">LOOKUP($K35,'1-Estadisticas'!$AO$68:$AO$87,'1-Estadisticas'!BA$68:BA$87)</f>
        <v>#N/A</v>
      </c>
      <c r="X35" s="210" t="e">
        <f ca="1">LOOKUP($K35,'1-Estadisticas'!$AO$68:$AO$87,'1-Estadisticas'!BB$68:BB$87)</f>
        <v>#N/A</v>
      </c>
      <c r="Y35" s="210" t="e">
        <f ca="1">LOOKUP($K35,'1-Estadisticas'!$AO$68:$AO$87,'1-Estadisticas'!BC$68:BC$87)</f>
        <v>#N/A</v>
      </c>
      <c r="Z35" s="210" t="e">
        <f ca="1">LOOKUP($K35,'1-Estadisticas'!$AO$68:$AO$87,'1-Estadisticas'!BD$68:BD$87)</f>
        <v>#N/A</v>
      </c>
      <c r="AA35" s="210" t="e">
        <f ca="1">LOOKUP($K35,'1-Estadisticas'!$AO$68:$AO$87,'1-Estadisticas'!BE$68:BE$87)</f>
        <v>#N/A</v>
      </c>
      <c r="AB35" s="210" t="e">
        <f ca="1">LOOKUP($K35,'1-Estadisticas'!$AO$68:$AO$87,'1-Estadisticas'!BF$68:BF$87)</f>
        <v>#N/A</v>
      </c>
      <c r="AC35" s="210" t="e">
        <f ca="1">LOOKUP($K35,'1-Estadisticas'!$AO$68:$AO$87,'1-Estadisticas'!BG$68:BG$87)</f>
        <v>#N/A</v>
      </c>
      <c r="AD35" s="210" t="e">
        <f ca="1">LOOKUP($K35,'1-Estadisticas'!$AO$68:$AO$87,'1-Estadisticas'!BH$68:BH$87)</f>
        <v>#N/A</v>
      </c>
      <c r="AE35" s="210" t="e">
        <f ca="1">LOOKUP($K35,'1-Estadisticas'!$AO$68:$AO$87,'1-Estadisticas'!BI$68:BI$87)</f>
        <v>#N/A</v>
      </c>
      <c r="AF35" s="210" t="e">
        <f ca="1">LOOKUP($K35,'1-Estadisticas'!$AO$68:$AO$87,'1-Estadisticas'!BJ$68:BJ$87)</f>
        <v>#N/A</v>
      </c>
      <c r="AG35" s="210" t="e">
        <f ca="1">LOOKUP($K35,'1-Estadisticas'!$AO$68:$AO$87,'1-Estadisticas'!BK$68:BK$87)</f>
        <v>#N/A</v>
      </c>
      <c r="AH35" s="210" t="e">
        <f ca="1">LOOKUP($K35,'1-Estadisticas'!$AO$68:$AO$87,'1-Estadisticas'!BL$68:BL$87)</f>
        <v>#N/A</v>
      </c>
      <c r="AI35" s="210" t="e">
        <f ca="1">LOOKUP($K35,'1-Estadisticas'!$AO$68:$AO$87,'1-Estadisticas'!BM$68:BM$87)</f>
        <v>#N/A</v>
      </c>
      <c r="AJ35" s="210" t="e">
        <f ca="1">LOOKUP($K35,'1-Estadisticas'!$AO$68:$AO$87,'1-Estadisticas'!BN$68:BN$87)</f>
        <v>#N/A</v>
      </c>
      <c r="AK35" s="210" t="e">
        <f ca="1">LOOKUP($K35,'1-Estadisticas'!$AO$68:$AO$87,'1-Estadisticas'!BO$68:BO$87)</f>
        <v>#N/A</v>
      </c>
      <c r="AL35" s="210" t="e">
        <f ca="1">LOOKUP($K35,'1-Estadisticas'!$AO$68:$AO$87,'1-Estadisticas'!BP$68:BP$87)</f>
        <v>#N/A</v>
      </c>
      <c r="AM35" s="210" t="e">
        <f ca="1">LOOKUP($K35,'1-Estadisticas'!$AO$68:$AO$87,'1-Estadisticas'!BQ$68:BQ$87)</f>
        <v>#N/A</v>
      </c>
      <c r="AN35" s="210" t="e">
        <f ca="1">LOOKUP($K35,'1-Estadisticas'!$AO$68:$AO$87,'1-Estadisticas'!BR$68:BR$87)</f>
        <v>#N/A</v>
      </c>
      <c r="AO35" s="210" t="e">
        <f ca="1">LOOKUP($K35,'1-Estadisticas'!$AO$68:$AO$87,'1-Estadisticas'!BS$68:BS$87)</f>
        <v>#N/A</v>
      </c>
      <c r="AP35" s="210" t="e">
        <f ca="1">LOOKUP($K35,'1-Estadisticas'!$AO$68:$AO$87,'1-Estadisticas'!BT$68:BT$87)</f>
        <v>#N/A</v>
      </c>
      <c r="AQ35" s="210" t="e">
        <f ca="1">LOOKUP($K35,'1-Estadisticas'!$AO$68:$AO$87,'1-Estadisticas'!BU$68:BU$87)</f>
        <v>#N/A</v>
      </c>
      <c r="AR35" s="210" t="e">
        <f ca="1">LOOKUP($K35,'1-Estadisticas'!$AO$68:$AO$87,'1-Estadisticas'!BV$68:BV$87)</f>
        <v>#N/A</v>
      </c>
      <c r="AS35" s="210" t="e">
        <f ca="1">LOOKUP($K35,'1-Estadisticas'!$AO$68:$AO$87,'1-Estadisticas'!BW$68:BW$87)</f>
        <v>#N/A</v>
      </c>
      <c r="AT35" s="210" t="e">
        <f ca="1">LOOKUP($K35,'1-Estadisticas'!$AO$68:$AO$87,'1-Estadisticas'!BX$68:BX$87)</f>
        <v>#N/A</v>
      </c>
      <c r="AU35" s="210" t="e">
        <f ca="1">LOOKUP($K35,'1-Estadisticas'!$AO$68:$AO$87,'1-Estadisticas'!BY$68:BY$87)</f>
        <v>#N/A</v>
      </c>
      <c r="AV35" s="210" t="e">
        <f ca="1">LOOKUP($K35,'1-Estadisticas'!$AO$68:$AO$87,'1-Estadisticas'!BZ$68:BZ$87)</f>
        <v>#N/A</v>
      </c>
      <c r="AW35" s="210" t="e">
        <f ca="1">LOOKUP($K35,'1-Estadisticas'!$AO$68:$AO$87,'1-Estadisticas'!CA$68:CA$87)</f>
        <v>#N/A</v>
      </c>
    </row>
    <row r="36" spans="11:50" x14ac:dyDescent="0.25">
      <c r="K36" s="210" t="str">
        <f t="shared" si="2"/>
        <v>Valencia C.F.</v>
      </c>
      <c r="L36" s="210" t="e">
        <f ca="1">LOOKUP($K36,'1-Estadisticas'!$AO$68:$AO$87,'1-Estadisticas'!AP$68:AP$87)</f>
        <v>#N/A</v>
      </c>
      <c r="M36" s="210" t="e">
        <f ca="1">LOOKUP($K36,'1-Estadisticas'!$AO$68:$AO$87,'1-Estadisticas'!AQ$68:AQ$87)</f>
        <v>#N/A</v>
      </c>
      <c r="N36" s="210" t="e">
        <f ca="1">LOOKUP($K36,'1-Estadisticas'!$AO$68:$AO$87,'1-Estadisticas'!AR$68:AR$87)</f>
        <v>#N/A</v>
      </c>
      <c r="O36" s="210" t="e">
        <f ca="1">LOOKUP($K36,'1-Estadisticas'!$AO$68:$AO$87,'1-Estadisticas'!AS$68:AS$87)</f>
        <v>#N/A</v>
      </c>
      <c r="P36" s="210" t="e">
        <f ca="1">LOOKUP($K36,'1-Estadisticas'!$AO$68:$AO$87,'1-Estadisticas'!AT$68:AT$87)</f>
        <v>#N/A</v>
      </c>
      <c r="Q36" s="210" t="e">
        <f ca="1">LOOKUP($K36,'1-Estadisticas'!$AO$68:$AO$87,'1-Estadisticas'!AU$68:AU$87)</f>
        <v>#N/A</v>
      </c>
      <c r="R36" s="210" t="e">
        <f ca="1">LOOKUP($K36,'1-Estadisticas'!$AO$68:$AO$87,'1-Estadisticas'!AV$68:AV$87)</f>
        <v>#N/A</v>
      </c>
      <c r="S36" s="210" t="e">
        <f ca="1">LOOKUP($K36,'1-Estadisticas'!$AO$68:$AO$87,'1-Estadisticas'!AW$68:AW$87)</f>
        <v>#N/A</v>
      </c>
      <c r="T36" s="210" t="e">
        <f ca="1">LOOKUP($K36,'1-Estadisticas'!$AO$68:$AO$87,'1-Estadisticas'!AX$68:AX$87)</f>
        <v>#N/A</v>
      </c>
      <c r="U36" s="210" t="e">
        <f ca="1">LOOKUP($K36,'1-Estadisticas'!$AO$68:$AO$87,'1-Estadisticas'!AY$68:AY$87)</f>
        <v>#N/A</v>
      </c>
      <c r="V36" s="210" t="e">
        <f ca="1">LOOKUP($K36,'1-Estadisticas'!$AO$68:$AO$87,'1-Estadisticas'!AZ$68:AZ$87)</f>
        <v>#N/A</v>
      </c>
      <c r="W36" s="210" t="e">
        <f ca="1">LOOKUP($K36,'1-Estadisticas'!$AO$68:$AO$87,'1-Estadisticas'!BA$68:BA$87)</f>
        <v>#N/A</v>
      </c>
      <c r="X36" s="210" t="e">
        <f ca="1">LOOKUP($K36,'1-Estadisticas'!$AO$68:$AO$87,'1-Estadisticas'!BB$68:BB$87)</f>
        <v>#N/A</v>
      </c>
      <c r="Y36" s="210" t="e">
        <f ca="1">LOOKUP($K36,'1-Estadisticas'!$AO$68:$AO$87,'1-Estadisticas'!BC$68:BC$87)</f>
        <v>#N/A</v>
      </c>
      <c r="Z36" s="210" t="e">
        <f ca="1">LOOKUP($K36,'1-Estadisticas'!$AO$68:$AO$87,'1-Estadisticas'!BD$68:BD$87)</f>
        <v>#N/A</v>
      </c>
      <c r="AA36" s="210" t="e">
        <f ca="1">LOOKUP($K36,'1-Estadisticas'!$AO$68:$AO$87,'1-Estadisticas'!BE$68:BE$87)</f>
        <v>#N/A</v>
      </c>
      <c r="AB36" s="210" t="e">
        <f ca="1">LOOKUP($K36,'1-Estadisticas'!$AO$68:$AO$87,'1-Estadisticas'!BF$68:BF$87)</f>
        <v>#N/A</v>
      </c>
      <c r="AC36" s="210" t="e">
        <f ca="1">LOOKUP($K36,'1-Estadisticas'!$AO$68:$AO$87,'1-Estadisticas'!BG$68:BG$87)</f>
        <v>#N/A</v>
      </c>
      <c r="AD36" s="210" t="e">
        <f ca="1">LOOKUP($K36,'1-Estadisticas'!$AO$68:$AO$87,'1-Estadisticas'!BH$68:BH$87)</f>
        <v>#N/A</v>
      </c>
      <c r="AE36" s="210" t="e">
        <f ca="1">LOOKUP($K36,'1-Estadisticas'!$AO$68:$AO$87,'1-Estadisticas'!BI$68:BI$87)</f>
        <v>#N/A</v>
      </c>
      <c r="AF36" s="210" t="e">
        <f ca="1">LOOKUP($K36,'1-Estadisticas'!$AO$68:$AO$87,'1-Estadisticas'!BJ$68:BJ$87)</f>
        <v>#N/A</v>
      </c>
      <c r="AG36" s="210" t="e">
        <f ca="1">LOOKUP($K36,'1-Estadisticas'!$AO$68:$AO$87,'1-Estadisticas'!BK$68:BK$87)</f>
        <v>#N/A</v>
      </c>
      <c r="AH36" s="210" t="e">
        <f ca="1">LOOKUP($K36,'1-Estadisticas'!$AO$68:$AO$87,'1-Estadisticas'!BL$68:BL$87)</f>
        <v>#N/A</v>
      </c>
      <c r="AI36" s="210" t="e">
        <f ca="1">LOOKUP($K36,'1-Estadisticas'!$AO$68:$AO$87,'1-Estadisticas'!BM$68:BM$87)</f>
        <v>#N/A</v>
      </c>
      <c r="AJ36" s="210" t="e">
        <f ca="1">LOOKUP($K36,'1-Estadisticas'!$AO$68:$AO$87,'1-Estadisticas'!BN$68:BN$87)</f>
        <v>#N/A</v>
      </c>
      <c r="AK36" s="210" t="e">
        <f ca="1">LOOKUP($K36,'1-Estadisticas'!$AO$68:$AO$87,'1-Estadisticas'!BO$68:BO$87)</f>
        <v>#N/A</v>
      </c>
      <c r="AL36" s="210" t="e">
        <f ca="1">LOOKUP($K36,'1-Estadisticas'!$AO$68:$AO$87,'1-Estadisticas'!BP$68:BP$87)</f>
        <v>#N/A</v>
      </c>
      <c r="AM36" s="210" t="e">
        <f ca="1">LOOKUP($K36,'1-Estadisticas'!$AO$68:$AO$87,'1-Estadisticas'!BQ$68:BQ$87)</f>
        <v>#N/A</v>
      </c>
      <c r="AN36" s="210" t="e">
        <f ca="1">LOOKUP($K36,'1-Estadisticas'!$AO$68:$AO$87,'1-Estadisticas'!BR$68:BR$87)</f>
        <v>#N/A</v>
      </c>
      <c r="AO36" s="210" t="e">
        <f ca="1">LOOKUP($K36,'1-Estadisticas'!$AO$68:$AO$87,'1-Estadisticas'!BS$68:BS$87)</f>
        <v>#N/A</v>
      </c>
      <c r="AP36" s="210" t="e">
        <f ca="1">LOOKUP($K36,'1-Estadisticas'!$AO$68:$AO$87,'1-Estadisticas'!BT$68:BT$87)</f>
        <v>#N/A</v>
      </c>
      <c r="AQ36" s="210" t="e">
        <f ca="1">LOOKUP($K36,'1-Estadisticas'!$AO$68:$AO$87,'1-Estadisticas'!BU$68:BU$87)</f>
        <v>#N/A</v>
      </c>
      <c r="AR36" s="210" t="e">
        <f ca="1">LOOKUP($K36,'1-Estadisticas'!$AO$68:$AO$87,'1-Estadisticas'!BV$68:BV$87)</f>
        <v>#N/A</v>
      </c>
      <c r="AS36" s="210" t="e">
        <f ca="1">LOOKUP($K36,'1-Estadisticas'!$AO$68:$AO$87,'1-Estadisticas'!BW$68:BW$87)</f>
        <v>#N/A</v>
      </c>
      <c r="AT36" s="210" t="e">
        <f ca="1">LOOKUP($K36,'1-Estadisticas'!$AO$68:$AO$87,'1-Estadisticas'!BX$68:BX$87)</f>
        <v>#N/A</v>
      </c>
      <c r="AU36" s="210" t="e">
        <f ca="1">LOOKUP($K36,'1-Estadisticas'!$AO$68:$AO$87,'1-Estadisticas'!BY$68:BY$87)</f>
        <v>#N/A</v>
      </c>
      <c r="AV36" s="210" t="e">
        <f ca="1">LOOKUP($K36,'1-Estadisticas'!$AO$68:$AO$87,'1-Estadisticas'!BZ$68:BZ$87)</f>
        <v>#N/A</v>
      </c>
      <c r="AW36" s="210" t="e">
        <f ca="1">LOOKUP($K36,'1-Estadisticas'!$AO$68:$AO$87,'1-Estadisticas'!CA$68:CA$87)</f>
        <v>#N/A</v>
      </c>
    </row>
    <row r="37" spans="11:50" x14ac:dyDescent="0.25">
      <c r="K37" s="210" t="str">
        <f t="shared" si="2"/>
        <v>Atlético Madrid</v>
      </c>
      <c r="L37" s="210" t="e">
        <f ca="1">LOOKUP($K37,'1-Estadisticas'!$AO$68:$AO$87,'1-Estadisticas'!AP$68:AP$87)</f>
        <v>#N/A</v>
      </c>
      <c r="M37" s="210" t="e">
        <f ca="1">LOOKUP($K37,'1-Estadisticas'!$AO$68:$AO$87,'1-Estadisticas'!AQ$68:AQ$87)</f>
        <v>#N/A</v>
      </c>
      <c r="N37" s="210" t="e">
        <f ca="1">LOOKUP($K37,'1-Estadisticas'!$AO$68:$AO$87,'1-Estadisticas'!AR$68:AR$87)</f>
        <v>#N/A</v>
      </c>
      <c r="O37" s="210" t="e">
        <f ca="1">LOOKUP($K37,'1-Estadisticas'!$AO$68:$AO$87,'1-Estadisticas'!AS$68:AS$87)</f>
        <v>#N/A</v>
      </c>
      <c r="P37" s="210" t="e">
        <f ca="1">LOOKUP($K37,'1-Estadisticas'!$AO$68:$AO$87,'1-Estadisticas'!AT$68:AT$87)</f>
        <v>#N/A</v>
      </c>
      <c r="Q37" s="210" t="e">
        <f ca="1">LOOKUP($K37,'1-Estadisticas'!$AO$68:$AO$87,'1-Estadisticas'!AU$68:AU$87)</f>
        <v>#N/A</v>
      </c>
      <c r="R37" s="210" t="e">
        <f ca="1">LOOKUP($K37,'1-Estadisticas'!$AO$68:$AO$87,'1-Estadisticas'!AV$68:AV$87)</f>
        <v>#N/A</v>
      </c>
      <c r="S37" s="210" t="e">
        <f ca="1">LOOKUP($K37,'1-Estadisticas'!$AO$68:$AO$87,'1-Estadisticas'!AW$68:AW$87)</f>
        <v>#N/A</v>
      </c>
      <c r="T37" s="210" t="e">
        <f ca="1">LOOKUP($K37,'1-Estadisticas'!$AO$68:$AO$87,'1-Estadisticas'!AX$68:AX$87)</f>
        <v>#N/A</v>
      </c>
      <c r="U37" s="210" t="e">
        <f ca="1">LOOKUP($K37,'1-Estadisticas'!$AO$68:$AO$87,'1-Estadisticas'!AY$68:AY$87)</f>
        <v>#N/A</v>
      </c>
      <c r="V37" s="210" t="e">
        <f ca="1">LOOKUP($K37,'1-Estadisticas'!$AO$68:$AO$87,'1-Estadisticas'!AZ$68:AZ$87)</f>
        <v>#N/A</v>
      </c>
      <c r="W37" s="210" t="e">
        <f ca="1">LOOKUP($K37,'1-Estadisticas'!$AO$68:$AO$87,'1-Estadisticas'!BA$68:BA$87)</f>
        <v>#N/A</v>
      </c>
      <c r="X37" s="210" t="e">
        <f ca="1">LOOKUP($K37,'1-Estadisticas'!$AO$68:$AO$87,'1-Estadisticas'!BB$68:BB$87)</f>
        <v>#N/A</v>
      </c>
      <c r="Y37" s="210" t="e">
        <f ca="1">LOOKUP($K37,'1-Estadisticas'!$AO$68:$AO$87,'1-Estadisticas'!BC$68:BC$87)</f>
        <v>#N/A</v>
      </c>
      <c r="Z37" s="210" t="e">
        <f ca="1">LOOKUP($K37,'1-Estadisticas'!$AO$68:$AO$87,'1-Estadisticas'!BD$68:BD$87)</f>
        <v>#N/A</v>
      </c>
      <c r="AA37" s="210" t="e">
        <f ca="1">LOOKUP($K37,'1-Estadisticas'!$AO$68:$AO$87,'1-Estadisticas'!BE$68:BE$87)</f>
        <v>#N/A</v>
      </c>
      <c r="AB37" s="210" t="e">
        <f ca="1">LOOKUP($K37,'1-Estadisticas'!$AO$68:$AO$87,'1-Estadisticas'!BF$68:BF$87)</f>
        <v>#N/A</v>
      </c>
      <c r="AC37" s="210" t="e">
        <f ca="1">LOOKUP($K37,'1-Estadisticas'!$AO$68:$AO$87,'1-Estadisticas'!BG$68:BG$87)</f>
        <v>#N/A</v>
      </c>
      <c r="AD37" s="210" t="e">
        <f ca="1">LOOKUP($K37,'1-Estadisticas'!$AO$68:$AO$87,'1-Estadisticas'!BH$68:BH$87)</f>
        <v>#N/A</v>
      </c>
      <c r="AE37" s="210" t="e">
        <f ca="1">LOOKUP($K37,'1-Estadisticas'!$AO$68:$AO$87,'1-Estadisticas'!BI$68:BI$87)</f>
        <v>#N/A</v>
      </c>
      <c r="AF37" s="210" t="e">
        <f ca="1">LOOKUP($K37,'1-Estadisticas'!$AO$68:$AO$87,'1-Estadisticas'!BJ$68:BJ$87)</f>
        <v>#N/A</v>
      </c>
      <c r="AG37" s="210" t="e">
        <f ca="1">LOOKUP($K37,'1-Estadisticas'!$AO$68:$AO$87,'1-Estadisticas'!BK$68:BK$87)</f>
        <v>#N/A</v>
      </c>
      <c r="AH37" s="210" t="e">
        <f ca="1">LOOKUP($K37,'1-Estadisticas'!$AO$68:$AO$87,'1-Estadisticas'!BL$68:BL$87)</f>
        <v>#N/A</v>
      </c>
      <c r="AI37" s="210" t="e">
        <f ca="1">LOOKUP($K37,'1-Estadisticas'!$AO$68:$AO$87,'1-Estadisticas'!BM$68:BM$87)</f>
        <v>#N/A</v>
      </c>
      <c r="AJ37" s="210" t="e">
        <f ca="1">LOOKUP($K37,'1-Estadisticas'!$AO$68:$AO$87,'1-Estadisticas'!BN$68:BN$87)</f>
        <v>#N/A</v>
      </c>
      <c r="AK37" s="210" t="e">
        <f ca="1">LOOKUP($K37,'1-Estadisticas'!$AO$68:$AO$87,'1-Estadisticas'!BO$68:BO$87)</f>
        <v>#N/A</v>
      </c>
      <c r="AL37" s="210" t="e">
        <f ca="1">LOOKUP($K37,'1-Estadisticas'!$AO$68:$AO$87,'1-Estadisticas'!BP$68:BP$87)</f>
        <v>#N/A</v>
      </c>
      <c r="AM37" s="210" t="e">
        <f ca="1">LOOKUP($K37,'1-Estadisticas'!$AO$68:$AO$87,'1-Estadisticas'!BQ$68:BQ$87)</f>
        <v>#N/A</v>
      </c>
      <c r="AN37" s="210" t="e">
        <f ca="1">LOOKUP($K37,'1-Estadisticas'!$AO$68:$AO$87,'1-Estadisticas'!BR$68:BR$87)</f>
        <v>#N/A</v>
      </c>
      <c r="AO37" s="210" t="e">
        <f ca="1">LOOKUP($K37,'1-Estadisticas'!$AO$68:$AO$87,'1-Estadisticas'!BS$68:BS$87)</f>
        <v>#N/A</v>
      </c>
      <c r="AP37" s="210" t="e">
        <f ca="1">LOOKUP($K37,'1-Estadisticas'!$AO$68:$AO$87,'1-Estadisticas'!BT$68:BT$87)</f>
        <v>#N/A</v>
      </c>
      <c r="AQ37" s="210" t="e">
        <f ca="1">LOOKUP($K37,'1-Estadisticas'!$AO$68:$AO$87,'1-Estadisticas'!BU$68:BU$87)</f>
        <v>#N/A</v>
      </c>
      <c r="AR37" s="210" t="e">
        <f ca="1">LOOKUP($K37,'1-Estadisticas'!$AO$68:$AO$87,'1-Estadisticas'!BV$68:BV$87)</f>
        <v>#N/A</v>
      </c>
      <c r="AS37" s="210" t="e">
        <f ca="1">LOOKUP($K37,'1-Estadisticas'!$AO$68:$AO$87,'1-Estadisticas'!BW$68:BW$87)</f>
        <v>#N/A</v>
      </c>
      <c r="AT37" s="210" t="e">
        <f ca="1">LOOKUP($K37,'1-Estadisticas'!$AO$68:$AO$87,'1-Estadisticas'!BX$68:BX$87)</f>
        <v>#N/A</v>
      </c>
      <c r="AU37" s="210" t="e">
        <f ca="1">LOOKUP($K37,'1-Estadisticas'!$AO$68:$AO$87,'1-Estadisticas'!BY$68:BY$87)</f>
        <v>#N/A</v>
      </c>
      <c r="AV37" s="210" t="e">
        <f ca="1">LOOKUP($K37,'1-Estadisticas'!$AO$68:$AO$87,'1-Estadisticas'!BZ$68:BZ$87)</f>
        <v>#N/A</v>
      </c>
      <c r="AW37" s="210" t="e">
        <f ca="1">LOOKUP($K37,'1-Estadisticas'!$AO$68:$AO$87,'1-Estadisticas'!CA$68:CA$87)</f>
        <v>#N/A</v>
      </c>
    </row>
    <row r="38" spans="11:50" x14ac:dyDescent="0.25"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</row>
    <row r="39" spans="11:50" x14ac:dyDescent="0.25"/>
    <row r="40" spans="11:50" x14ac:dyDescent="0.25"/>
    <row r="41" spans="11:50" x14ac:dyDescent="0.25"/>
    <row r="42" spans="11:50" x14ac:dyDescent="0.25"/>
    <row r="43" spans="11:50" x14ac:dyDescent="0.25"/>
    <row r="44" spans="11:50" x14ac:dyDescent="0.25"/>
    <row r="45" spans="11:50" x14ac:dyDescent="0.25"/>
    <row r="46" spans="11:50" x14ac:dyDescent="0.25"/>
    <row r="47" spans="11:50" x14ac:dyDescent="0.25"/>
    <row r="48" spans="11:5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sheetProtection sheet="1" objects="1" scenarios="1"/>
  <mergeCells count="21">
    <mergeCell ref="C13:H13"/>
    <mergeCell ref="A1:I1"/>
    <mergeCell ref="A2:I2"/>
    <mergeCell ref="A3:I3"/>
    <mergeCell ref="A4:I5"/>
    <mergeCell ref="A6:I6"/>
    <mergeCell ref="A7:I7"/>
    <mergeCell ref="A8:I8"/>
    <mergeCell ref="A9:I9"/>
    <mergeCell ref="C10:H10"/>
    <mergeCell ref="C11:H11"/>
    <mergeCell ref="C12:H12"/>
    <mergeCell ref="A20:I20"/>
    <mergeCell ref="F25:I25"/>
    <mergeCell ref="A26:I26"/>
    <mergeCell ref="C14:H14"/>
    <mergeCell ref="B15:H15"/>
    <mergeCell ref="C16:H16"/>
    <mergeCell ref="C17:H17"/>
    <mergeCell ref="C18:H18"/>
    <mergeCell ref="C19:H19"/>
  </mergeCells>
  <hyperlinks>
    <hyperlink ref="A2" r:id="rId1"/>
    <hyperlink ref="A3" r:id="rId2"/>
    <hyperlink ref="A6:I6" location="Portada!A1" display="Portada"/>
    <hyperlink ref="A20:I20" location="'1-Jornadas'!A1" display="Jornadas"/>
    <hyperlink ref="A8:I8" location="'1-Graficos'!A1" display="Estadísticas"/>
    <hyperlink ref="A9:I9" location="'1-Clasificacion'!A1" display="Clasificación"/>
    <hyperlink ref="A26:I26" r:id="rId3" display="Licencia de Creative Commons"/>
    <hyperlink ref="A21" location="Primera_Jornada" display="Primera_Jornada"/>
    <hyperlink ref="B21" location="Segunda_Jornada" display="Segunda_Jornada"/>
    <hyperlink ref="C21" location="Tercera_Jornada" display="Tercera_Jornada"/>
    <hyperlink ref="D21" location="Cuarta_Jornada" display="Cuarta_Jornada"/>
    <hyperlink ref="E21" location="Quinta_Jornada" display="Quinta_Jornada"/>
    <hyperlink ref="F21" location="Sexta_Jornada" display="Sexta_Jornada"/>
    <hyperlink ref="G21" location="Séptima_Jornada" display="Séptima_Jornada"/>
    <hyperlink ref="H21" location="Octava_Jornada" display="Octava_Jornada"/>
    <hyperlink ref="I21" location="Novena_Jornada" display="Novena_Jornada"/>
    <hyperlink ref="A22" location="Décima_Jornada" display="Décima_Jornada"/>
    <hyperlink ref="B22" location="Undécima_Jornada" display="Undécima_Jornada"/>
    <hyperlink ref="C22" location="Duodécima_Jornada" display="Duodécima_Jornada"/>
    <hyperlink ref="D22" location="Decimotercera_Jornada" display="Decimotercera_Jornada"/>
    <hyperlink ref="E22" location="Decimocuarta_Jornada" display="Decimocuarta_Jornada"/>
    <hyperlink ref="F22" location="Decimoquinta_Jornada" display="Decimoquinta_Jornada"/>
    <hyperlink ref="G22" location="Decimosexta_Jornada" display="Decimosexta_Jornada"/>
    <hyperlink ref="H22" location="Decimoséptima_Jornada" display="Decimoséptima_Jornada"/>
    <hyperlink ref="I22" location="Decimoctava_Jornada" display="Decimoctava_Jornada"/>
    <hyperlink ref="A23" location="Decimonovena_Jornada" display="Decimonovena_Jornada"/>
    <hyperlink ref="B23" location="Vigésima_Jornada" display="Vigésima_Jornada"/>
    <hyperlink ref="C23" location="Vigésimoprimera_Jornada" display="Vigésimoprimera_Jornada"/>
    <hyperlink ref="D23" location="Vigésimosegunda_Jornada" display="Vigésimosegunda_Jornada"/>
    <hyperlink ref="E23" location="Vigésimotercera_Jornada" display="Vigésimotercera_Jornada"/>
    <hyperlink ref="F23" location="Vigésimocuarta_Jornada" display="Vigésimocuarta_Jornada"/>
    <hyperlink ref="G23" location="Vigésimoquinta_Jornada" display="Vigésimoquinta_Jornada"/>
    <hyperlink ref="H23" location="Vigésimosexta_Jornada" display="Vigésimosexta_Jornada"/>
    <hyperlink ref="I23" location="Vigésimoséptima_Jornada" display="Vigésimoséptima_Jornada"/>
    <hyperlink ref="A24" location="Vigésimoctava_Jornada" display="Vigésimoctava_Jornada"/>
    <hyperlink ref="B24" location="Vigésimonovena_Jornada" display="Vigésimonovena_Jornada"/>
    <hyperlink ref="C24" location="Trigésima_Jornada" display="Trigésima_Jornada"/>
    <hyperlink ref="D24" location="Trigésimoprimera_Jornada" display="Trigésimoprimera_Jornada"/>
    <hyperlink ref="E24" location="Trigésimosegunda_Jornada" display="Trigésimosegunda_Jornada"/>
    <hyperlink ref="F24" location="Trigésimotercera_Jornada" display="Trigésimotercera_Jornada"/>
    <hyperlink ref="G24" location="Trigésimocuarta_Jornada" display="Trigésimocuarta_Jornada"/>
    <hyperlink ref="H24" location="Trigésimoquinta_Jornada" display="Trigésimoquinta_Jornada"/>
    <hyperlink ref="I24" location="Trigésimosexta_Jornada" display="Trigésimosexta_Jornada"/>
    <hyperlink ref="A25" location="Trigésimoséptima_Jornada" display="Trigésimoséptima_Jornada"/>
    <hyperlink ref="B25" location="Trigésimoctava_Jornada" display="Trigésimoctava_Jornada"/>
    <hyperlink ref="F25:I25" location="Versiones!A1" display="V ersión 1.0.0"/>
  </hyperlinks>
  <pageMargins left="0.7" right="0.7" top="0.75" bottom="0.75" header="0.3" footer="0.3"/>
  <pageSetup paperSize="9" orientation="landscape" horizontalDpi="1200" verticalDpi="1200" r:id="rId4"/>
  <ignoredErrors>
    <ignoredError sqref="P13:AW37" evalError="1"/>
  </ignoredErrors>
  <drawing r:id="rId5"/>
  <legacyDrawing r:id="rId6"/>
  <controls>
    <mc:AlternateContent xmlns:mc="http://schemas.openxmlformats.org/markup-compatibility/2006">
      <mc:Choice Requires="x14">
        <control shapeId="11271" r:id="rId7" name="ComboBox1">
          <controlPr defaultSize="0" autoLine="0" linkedCell="K13" listFillRange="equipos" r:id="rId8">
            <anchor moveWithCells="1">
              <from>
                <xdr:col>10</xdr:col>
                <xdr:colOff>47625</xdr:colOff>
                <xdr:row>3</xdr:row>
                <xdr:rowOff>152400</xdr:rowOff>
              </from>
              <to>
                <xdr:col>14</xdr:col>
                <xdr:colOff>209550</xdr:colOff>
                <xdr:row>5</xdr:row>
                <xdr:rowOff>95250</xdr:rowOff>
              </to>
            </anchor>
          </controlPr>
        </control>
      </mc:Choice>
      <mc:Fallback>
        <control shapeId="11271" r:id="rId7" name="ComboBox1"/>
      </mc:Fallback>
    </mc:AlternateContent>
    <mc:AlternateContent xmlns:mc="http://schemas.openxmlformats.org/markup-compatibility/2006">
      <mc:Choice Requires="x14">
        <control shapeId="11272" r:id="rId9" name="ComboBox2">
          <controlPr defaultSize="0" autoLine="0" linkedCell="K14" listFillRange="equipos" r:id="rId10">
            <anchor moveWithCells="1">
              <from>
                <xdr:col>14</xdr:col>
                <xdr:colOff>257175</xdr:colOff>
                <xdr:row>3</xdr:row>
                <xdr:rowOff>142875</xdr:rowOff>
              </from>
              <to>
                <xdr:col>21</xdr:col>
                <xdr:colOff>114300</xdr:colOff>
                <xdr:row>5</xdr:row>
                <xdr:rowOff>85725</xdr:rowOff>
              </to>
            </anchor>
          </controlPr>
        </control>
      </mc:Choice>
      <mc:Fallback>
        <control shapeId="11272" r:id="rId9" name="ComboBox2"/>
      </mc:Fallback>
    </mc:AlternateContent>
    <mc:AlternateContent xmlns:mc="http://schemas.openxmlformats.org/markup-compatibility/2006">
      <mc:Choice Requires="x14">
        <control shapeId="11273" r:id="rId11" name="ComboBox3">
          <controlPr defaultSize="0" autoLine="0" linkedCell="K15" listFillRange="equipos" r:id="rId12">
            <anchor moveWithCells="1">
              <from>
                <xdr:col>10</xdr:col>
                <xdr:colOff>57150</xdr:colOff>
                <xdr:row>5</xdr:row>
                <xdr:rowOff>133350</xdr:rowOff>
              </from>
              <to>
                <xdr:col>14</xdr:col>
                <xdr:colOff>219075</xdr:colOff>
                <xdr:row>7</xdr:row>
                <xdr:rowOff>57150</xdr:rowOff>
              </to>
            </anchor>
          </controlPr>
        </control>
      </mc:Choice>
      <mc:Fallback>
        <control shapeId="11273" r:id="rId11" name="ComboBox3"/>
      </mc:Fallback>
    </mc:AlternateContent>
    <mc:AlternateContent xmlns:mc="http://schemas.openxmlformats.org/markup-compatibility/2006">
      <mc:Choice Requires="x14">
        <control shapeId="11274" r:id="rId13" name="ComboBox4">
          <controlPr defaultSize="0" autoLine="0" linkedCell="K16" listFillRange="equipos" r:id="rId14">
            <anchor moveWithCells="1">
              <from>
                <xdr:col>14</xdr:col>
                <xdr:colOff>247650</xdr:colOff>
                <xdr:row>5</xdr:row>
                <xdr:rowOff>133350</xdr:rowOff>
              </from>
              <to>
                <xdr:col>21</xdr:col>
                <xdr:colOff>104775</xdr:colOff>
                <xdr:row>7</xdr:row>
                <xdr:rowOff>57150</xdr:rowOff>
              </to>
            </anchor>
          </controlPr>
        </control>
      </mc:Choice>
      <mc:Fallback>
        <control shapeId="11274" r:id="rId13" name="ComboBox4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T68"/>
  <sheetViews>
    <sheetView showGridLines="0" showRowColHeaders="0" topLeftCell="A4" zoomScaleNormal="100" workbookViewId="0">
      <pane xSplit="22" topLeftCell="W1" activePane="topRight" state="frozen"/>
      <selection pane="topRight" activeCell="N18" sqref="M18:N19"/>
    </sheetView>
  </sheetViews>
  <sheetFormatPr baseColWidth="10" defaultColWidth="0" defaultRowHeight="15" zeroHeight="1" x14ac:dyDescent="0.25"/>
  <cols>
    <col min="1" max="9" width="3" style="124" bestFit="1" customWidth="1"/>
    <col min="10" max="10" width="6.5703125" style="124" customWidth="1"/>
    <col min="11" max="12" width="3.7109375" style="124" customWidth="1"/>
    <col min="13" max="13" width="20.7109375" style="124" customWidth="1"/>
    <col min="14" max="14" width="10.28515625" style="124" customWidth="1"/>
    <col min="15" max="21" width="3.7109375" style="124" customWidth="1"/>
    <col min="22" max="22" width="16" style="124" customWidth="1"/>
    <col min="23" max="23" width="5.7109375" style="124" bestFit="1" customWidth="1"/>
    <col min="24" max="72" width="3.7109375" style="124" customWidth="1"/>
    <col min="73" max="16384" width="3.7109375" style="124" hidden="1"/>
  </cols>
  <sheetData>
    <row r="1" spans="1:22" ht="15.75" customHeight="1" x14ac:dyDescent="0.25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L1" s="158" t="s">
        <v>183</v>
      </c>
    </row>
    <row r="2" spans="1:22" ht="15.75" customHeight="1" thickBot="1" x14ac:dyDescent="0.3">
      <c r="A2" s="222" t="s">
        <v>112</v>
      </c>
      <c r="B2" s="222"/>
      <c r="C2" s="222"/>
      <c r="D2" s="222"/>
      <c r="E2" s="222"/>
      <c r="F2" s="222"/>
      <c r="G2" s="222"/>
      <c r="H2" s="222"/>
      <c r="I2" s="222"/>
    </row>
    <row r="3" spans="1:22" ht="15.75" customHeight="1" thickBot="1" x14ac:dyDescent="0.3">
      <c r="A3" s="221" t="s">
        <v>113</v>
      </c>
      <c r="B3" s="221"/>
      <c r="C3" s="221"/>
      <c r="D3" s="221"/>
      <c r="E3" s="221"/>
      <c r="F3" s="221"/>
      <c r="G3" s="221"/>
      <c r="H3" s="221"/>
      <c r="I3" s="221"/>
      <c r="L3" s="230" t="s">
        <v>177</v>
      </c>
      <c r="M3" s="231"/>
      <c r="N3" s="159" t="s">
        <v>21</v>
      </c>
      <c r="O3" s="160" t="s">
        <v>22</v>
      </c>
      <c r="P3" s="161" t="s">
        <v>23</v>
      </c>
      <c r="Q3" s="161" t="s">
        <v>24</v>
      </c>
      <c r="R3" s="161" t="s">
        <v>25</v>
      </c>
      <c r="S3" s="161" t="s">
        <v>26</v>
      </c>
      <c r="T3" s="161" t="s">
        <v>27</v>
      </c>
      <c r="U3" s="161" t="s">
        <v>135</v>
      </c>
      <c r="V3" s="162"/>
    </row>
    <row r="4" spans="1:22" x14ac:dyDescent="0.25">
      <c r="A4" s="223" t="s">
        <v>114</v>
      </c>
      <c r="B4" s="223"/>
      <c r="C4" s="223"/>
      <c r="D4" s="223"/>
      <c r="E4" s="223"/>
      <c r="F4" s="223"/>
      <c r="G4" s="223"/>
      <c r="H4" s="223"/>
      <c r="I4" s="223"/>
      <c r="L4" s="163">
        <f>'1-Configuracion'!AB854</f>
        <v>1</v>
      </c>
      <c r="M4" s="164" t="str">
        <f ca="1">'1-Configuracion'!AC854</f>
        <v>Atlethic Club</v>
      </c>
      <c r="N4" s="165">
        <f ca="1">'1-Configuracion'!AD854</f>
        <v>0</v>
      </c>
      <c r="O4" s="166">
        <f ca="1">'1-Configuracion'!AE854</f>
        <v>0</v>
      </c>
      <c r="P4" s="167">
        <f ca="1">'1-Configuracion'!AF854</f>
        <v>0</v>
      </c>
      <c r="Q4" s="167">
        <f ca="1">'1-Configuracion'!AG854</f>
        <v>0</v>
      </c>
      <c r="R4" s="167">
        <f ca="1">'1-Configuracion'!AH854</f>
        <v>0</v>
      </c>
      <c r="S4" s="167">
        <f ca="1">'1-Configuracion'!AI854</f>
        <v>0</v>
      </c>
      <c r="T4" s="167">
        <f ca="1">'1-Configuracion'!AJ854</f>
        <v>0</v>
      </c>
      <c r="U4" s="167">
        <f ca="1">'1-Configuracion'!AK854</f>
        <v>0</v>
      </c>
      <c r="V4" s="232" t="s">
        <v>178</v>
      </c>
    </row>
    <row r="5" spans="1:22" x14ac:dyDescent="0.25">
      <c r="A5" s="223"/>
      <c r="B5" s="223"/>
      <c r="C5" s="223"/>
      <c r="D5" s="223"/>
      <c r="E5" s="223"/>
      <c r="F5" s="223"/>
      <c r="G5" s="223"/>
      <c r="H5" s="223"/>
      <c r="I5" s="223"/>
      <c r="L5" s="168">
        <f>'1-Configuracion'!AB855</f>
        <v>2</v>
      </c>
      <c r="M5" s="169" t="str">
        <f ca="1">'1-Configuracion'!AC855</f>
        <v>Atlethic Club</v>
      </c>
      <c r="N5" s="170">
        <f ca="1">'1-Configuracion'!AD855</f>
        <v>0</v>
      </c>
      <c r="O5" s="171">
        <f ca="1">'1-Configuracion'!AE855</f>
        <v>0</v>
      </c>
      <c r="P5" s="172">
        <f ca="1">'1-Configuracion'!AF855</f>
        <v>0</v>
      </c>
      <c r="Q5" s="172">
        <f ca="1">'1-Configuracion'!AG855</f>
        <v>0</v>
      </c>
      <c r="R5" s="172">
        <f ca="1">'1-Configuracion'!AH855</f>
        <v>0</v>
      </c>
      <c r="S5" s="172">
        <f ca="1">'1-Configuracion'!AI855</f>
        <v>0</v>
      </c>
      <c r="T5" s="172">
        <f ca="1">'1-Configuracion'!AJ855</f>
        <v>0</v>
      </c>
      <c r="U5" s="172">
        <f ca="1">'1-Configuracion'!AK855</f>
        <v>0</v>
      </c>
      <c r="V5" s="233"/>
    </row>
    <row r="6" spans="1:22" ht="15.75" x14ac:dyDescent="0.25">
      <c r="A6" s="221" t="s">
        <v>104</v>
      </c>
      <c r="B6" s="221"/>
      <c r="C6" s="221"/>
      <c r="D6" s="221"/>
      <c r="E6" s="221"/>
      <c r="F6" s="221"/>
      <c r="G6" s="221"/>
      <c r="H6" s="221"/>
      <c r="I6" s="221"/>
      <c r="L6" s="168">
        <f>'1-Configuracion'!AB856</f>
        <v>3</v>
      </c>
      <c r="M6" s="169" t="str">
        <f ca="1">'1-Configuracion'!AC856</f>
        <v>Atlethic Club</v>
      </c>
      <c r="N6" s="170">
        <f ca="1">'1-Configuracion'!AD856</f>
        <v>0</v>
      </c>
      <c r="O6" s="171">
        <f ca="1">'1-Configuracion'!AE856</f>
        <v>0</v>
      </c>
      <c r="P6" s="172">
        <f ca="1">'1-Configuracion'!AF856</f>
        <v>0</v>
      </c>
      <c r="Q6" s="172">
        <f ca="1">'1-Configuracion'!AG856</f>
        <v>0</v>
      </c>
      <c r="R6" s="172">
        <f ca="1">'1-Configuracion'!AH856</f>
        <v>0</v>
      </c>
      <c r="S6" s="172">
        <f ca="1">'1-Configuracion'!AI856</f>
        <v>0</v>
      </c>
      <c r="T6" s="172">
        <f ca="1">'1-Configuracion'!AJ856</f>
        <v>0</v>
      </c>
      <c r="U6" s="172">
        <f ca="1">'1-Configuracion'!AK856</f>
        <v>0</v>
      </c>
      <c r="V6" s="234"/>
    </row>
    <row r="7" spans="1:22" ht="15.75" x14ac:dyDescent="0.25">
      <c r="A7" s="216" t="s">
        <v>105</v>
      </c>
      <c r="B7" s="216"/>
      <c r="C7" s="216"/>
      <c r="D7" s="216"/>
      <c r="E7" s="216"/>
      <c r="F7" s="216"/>
      <c r="G7" s="216"/>
      <c r="H7" s="216"/>
      <c r="I7" s="216"/>
      <c r="L7" s="173">
        <f>'1-Configuracion'!AB857</f>
        <v>4</v>
      </c>
      <c r="M7" s="174" t="str">
        <f ca="1">'1-Configuracion'!AC857</f>
        <v>Atlethic Club</v>
      </c>
      <c r="N7" s="175">
        <f ca="1">'1-Configuracion'!AD857</f>
        <v>0</v>
      </c>
      <c r="O7" s="176">
        <f ca="1">'1-Configuracion'!AE857</f>
        <v>0</v>
      </c>
      <c r="P7" s="177">
        <f ca="1">'1-Configuracion'!AF857</f>
        <v>0</v>
      </c>
      <c r="Q7" s="177">
        <f ca="1">'1-Configuracion'!AG857</f>
        <v>0</v>
      </c>
      <c r="R7" s="177">
        <f ca="1">'1-Configuracion'!AH857</f>
        <v>0</v>
      </c>
      <c r="S7" s="177">
        <f ca="1">'1-Configuracion'!AI857</f>
        <v>0</v>
      </c>
      <c r="T7" s="177">
        <f ca="1">'1-Configuracion'!AJ857</f>
        <v>0</v>
      </c>
      <c r="U7" s="177">
        <f ca="1">'1-Configuracion'!AK857</f>
        <v>0</v>
      </c>
      <c r="V7" s="178" t="s">
        <v>179</v>
      </c>
    </row>
    <row r="8" spans="1:22" ht="15.75" x14ac:dyDescent="0.25">
      <c r="A8" s="221" t="s">
        <v>108</v>
      </c>
      <c r="B8" s="221"/>
      <c r="C8" s="221"/>
      <c r="D8" s="221"/>
      <c r="E8" s="221"/>
      <c r="F8" s="221"/>
      <c r="G8" s="221"/>
      <c r="H8" s="221"/>
      <c r="I8" s="221"/>
      <c r="L8" s="179">
        <f>'1-Configuracion'!AB858</f>
        <v>5</v>
      </c>
      <c r="M8" s="180" t="str">
        <f ca="1">'1-Configuracion'!AC858</f>
        <v>Atlethic Club</v>
      </c>
      <c r="N8" s="181">
        <f ca="1">'1-Configuracion'!AD858</f>
        <v>0</v>
      </c>
      <c r="O8" s="182">
        <f ca="1">'1-Configuracion'!AE858</f>
        <v>0</v>
      </c>
      <c r="P8" s="183">
        <f ca="1">'1-Configuracion'!AF858</f>
        <v>0</v>
      </c>
      <c r="Q8" s="183">
        <f ca="1">'1-Configuracion'!AG858</f>
        <v>0</v>
      </c>
      <c r="R8" s="183">
        <f ca="1">'1-Configuracion'!AH858</f>
        <v>0</v>
      </c>
      <c r="S8" s="183">
        <f ca="1">'1-Configuracion'!AI858</f>
        <v>0</v>
      </c>
      <c r="T8" s="183">
        <f ca="1">'1-Configuracion'!AJ858</f>
        <v>0</v>
      </c>
      <c r="U8" s="183">
        <f ca="1">'1-Configuracion'!AK858</f>
        <v>0</v>
      </c>
      <c r="V8" s="235" t="s">
        <v>180</v>
      </c>
    </row>
    <row r="9" spans="1:22" ht="15.75" x14ac:dyDescent="0.25">
      <c r="A9" s="222" t="s">
        <v>107</v>
      </c>
      <c r="B9" s="222"/>
      <c r="C9" s="222"/>
      <c r="D9" s="222"/>
      <c r="E9" s="222"/>
      <c r="F9" s="222"/>
      <c r="G9" s="222"/>
      <c r="H9" s="222"/>
      <c r="I9" s="222"/>
      <c r="L9" s="179">
        <f>'1-Configuracion'!AB859</f>
        <v>6</v>
      </c>
      <c r="M9" s="180" t="str">
        <f ca="1">'1-Configuracion'!AC859</f>
        <v>Atlethic Club</v>
      </c>
      <c r="N9" s="181">
        <f ca="1">'1-Configuracion'!AD859</f>
        <v>0</v>
      </c>
      <c r="O9" s="182">
        <f ca="1">'1-Configuracion'!AE859</f>
        <v>0</v>
      </c>
      <c r="P9" s="183">
        <f ca="1">'1-Configuracion'!AF859</f>
        <v>0</v>
      </c>
      <c r="Q9" s="183">
        <f ca="1">'1-Configuracion'!AG859</f>
        <v>0</v>
      </c>
      <c r="R9" s="183">
        <f ca="1">'1-Configuracion'!AH859</f>
        <v>0</v>
      </c>
      <c r="S9" s="183">
        <f ca="1">'1-Configuracion'!AI859</f>
        <v>0</v>
      </c>
      <c r="T9" s="183">
        <f ca="1">'1-Configuracion'!AJ859</f>
        <v>0</v>
      </c>
      <c r="U9" s="183">
        <f ca="1">'1-Configuracion'!AK859</f>
        <v>0</v>
      </c>
      <c r="V9" s="236"/>
    </row>
    <row r="10" spans="1:22" ht="15.75" x14ac:dyDescent="0.25">
      <c r="A10" s="143"/>
      <c r="B10" s="144">
        <v>1</v>
      </c>
      <c r="C10" s="220" t="str">
        <f ca="1">IFERROR('1-Configuracion'!$AC$854,"")</f>
        <v>Atlethic Club</v>
      </c>
      <c r="D10" s="220"/>
      <c r="E10" s="220"/>
      <c r="F10" s="220"/>
      <c r="G10" s="220"/>
      <c r="H10" s="220"/>
      <c r="I10" s="143"/>
      <c r="L10" s="184">
        <f>'1-Configuracion'!AB860</f>
        <v>7</v>
      </c>
      <c r="M10" s="185" t="str">
        <f ca="1">'1-Configuracion'!AC860</f>
        <v>Atlethic Club</v>
      </c>
      <c r="N10" s="186">
        <f ca="1">'1-Configuracion'!AD860</f>
        <v>0</v>
      </c>
      <c r="O10" s="187">
        <f ca="1">'1-Configuracion'!AE860</f>
        <v>0</v>
      </c>
      <c r="P10" s="188">
        <f ca="1">'1-Configuracion'!AF860</f>
        <v>0</v>
      </c>
      <c r="Q10" s="188">
        <f ca="1">'1-Configuracion'!AG860</f>
        <v>0</v>
      </c>
      <c r="R10" s="188">
        <f ca="1">'1-Configuracion'!AH860</f>
        <v>0</v>
      </c>
      <c r="S10" s="188">
        <f ca="1">'1-Configuracion'!AI860</f>
        <v>0</v>
      </c>
      <c r="T10" s="188">
        <f ca="1">'1-Configuracion'!AJ860</f>
        <v>0</v>
      </c>
      <c r="U10" s="188">
        <f ca="1">'1-Configuracion'!AK860</f>
        <v>0</v>
      </c>
      <c r="V10" s="237"/>
    </row>
    <row r="11" spans="1:22" ht="15.75" x14ac:dyDescent="0.25">
      <c r="A11" s="143"/>
      <c r="B11" s="144">
        <v>2</v>
      </c>
      <c r="C11" s="220" t="str">
        <f ca="1">IFERROR('1-Configuracion'!$AC$855,"")</f>
        <v>Atlethic Club</v>
      </c>
      <c r="D11" s="220"/>
      <c r="E11" s="220"/>
      <c r="F11" s="220"/>
      <c r="G11" s="220"/>
      <c r="H11" s="220"/>
      <c r="I11" s="143"/>
      <c r="L11" s="184">
        <f>'1-Configuracion'!AB861</f>
        <v>8</v>
      </c>
      <c r="M11" s="185" t="str">
        <f ca="1">'1-Configuracion'!AC861</f>
        <v>Atlethic Club</v>
      </c>
      <c r="N11" s="186">
        <f ca="1">'1-Configuracion'!AD861</f>
        <v>0</v>
      </c>
      <c r="O11" s="187">
        <f ca="1">'1-Configuracion'!AE861</f>
        <v>0</v>
      </c>
      <c r="P11" s="188">
        <f ca="1">'1-Configuracion'!AF861</f>
        <v>0</v>
      </c>
      <c r="Q11" s="188">
        <f ca="1">'1-Configuracion'!AG861</f>
        <v>0</v>
      </c>
      <c r="R11" s="188">
        <f ca="1">'1-Configuracion'!AH861</f>
        <v>0</v>
      </c>
      <c r="S11" s="188">
        <f ca="1">'1-Configuracion'!AI861</f>
        <v>0</v>
      </c>
      <c r="T11" s="188">
        <f ca="1">'1-Configuracion'!AJ861</f>
        <v>0</v>
      </c>
      <c r="U11" s="188">
        <f ca="1">'1-Configuracion'!AK861</f>
        <v>0</v>
      </c>
      <c r="V11" s="238"/>
    </row>
    <row r="12" spans="1:22" ht="15.75" x14ac:dyDescent="0.25">
      <c r="A12" s="143"/>
      <c r="B12" s="144">
        <v>3</v>
      </c>
      <c r="C12" s="220" t="str">
        <f ca="1">IFERROR('1-Configuracion'!$AC$856,"")</f>
        <v>Atlethic Club</v>
      </c>
      <c r="D12" s="220"/>
      <c r="E12" s="220"/>
      <c r="F12" s="220"/>
      <c r="G12" s="220"/>
      <c r="H12" s="220"/>
      <c r="I12" s="143"/>
      <c r="L12" s="184">
        <f>'1-Configuracion'!AB862</f>
        <v>9</v>
      </c>
      <c r="M12" s="185" t="str">
        <f ca="1">'1-Configuracion'!AC862</f>
        <v>Atlethic Club</v>
      </c>
      <c r="N12" s="186">
        <f ca="1">'1-Configuracion'!AD862</f>
        <v>0</v>
      </c>
      <c r="O12" s="187">
        <f ca="1">'1-Configuracion'!AE862</f>
        <v>0</v>
      </c>
      <c r="P12" s="188">
        <f ca="1">'1-Configuracion'!AF862</f>
        <v>0</v>
      </c>
      <c r="Q12" s="188">
        <f ca="1">'1-Configuracion'!AG862</f>
        <v>0</v>
      </c>
      <c r="R12" s="188">
        <f ca="1">'1-Configuracion'!AH862</f>
        <v>0</v>
      </c>
      <c r="S12" s="188">
        <f ca="1">'1-Configuracion'!AI862</f>
        <v>0</v>
      </c>
      <c r="T12" s="188">
        <f ca="1">'1-Configuracion'!AJ862</f>
        <v>0</v>
      </c>
      <c r="U12" s="188">
        <f ca="1">'1-Configuracion'!AK862</f>
        <v>0</v>
      </c>
      <c r="V12" s="238"/>
    </row>
    <row r="13" spans="1:22" ht="15.75" x14ac:dyDescent="0.25">
      <c r="A13" s="143"/>
      <c r="B13" s="144">
        <v>4</v>
      </c>
      <c r="C13" s="220" t="str">
        <f ca="1">IFERROR('1-Configuracion'!$AC$857,"")</f>
        <v>Atlethic Club</v>
      </c>
      <c r="D13" s="220"/>
      <c r="E13" s="220"/>
      <c r="F13" s="220"/>
      <c r="G13" s="220"/>
      <c r="H13" s="220"/>
      <c r="I13" s="143"/>
      <c r="L13" s="184">
        <f>'1-Configuracion'!AB863</f>
        <v>10</v>
      </c>
      <c r="M13" s="185" t="str">
        <f ca="1">'1-Configuracion'!AC863</f>
        <v>Atlethic Club</v>
      </c>
      <c r="N13" s="186">
        <f ca="1">'1-Configuracion'!AD863</f>
        <v>0</v>
      </c>
      <c r="O13" s="187">
        <f ca="1">'1-Configuracion'!AE863</f>
        <v>0</v>
      </c>
      <c r="P13" s="188">
        <f ca="1">'1-Configuracion'!AF863</f>
        <v>0</v>
      </c>
      <c r="Q13" s="188">
        <f ca="1">'1-Configuracion'!AG863</f>
        <v>0</v>
      </c>
      <c r="R13" s="188">
        <f ca="1">'1-Configuracion'!AH863</f>
        <v>0</v>
      </c>
      <c r="S13" s="188">
        <f ca="1">'1-Configuracion'!AI863</f>
        <v>0</v>
      </c>
      <c r="T13" s="188">
        <f ca="1">'1-Configuracion'!AJ863</f>
        <v>0</v>
      </c>
      <c r="U13" s="188">
        <f ca="1">'1-Configuracion'!AK863</f>
        <v>0</v>
      </c>
      <c r="V13" s="238"/>
    </row>
    <row r="14" spans="1:22" ht="15.75" x14ac:dyDescent="0.25">
      <c r="A14" s="143"/>
      <c r="B14" s="144">
        <v>5</v>
      </c>
      <c r="C14" s="220" t="str">
        <f ca="1">IFERROR('1-Configuracion'!$AC$858,"")</f>
        <v>Atlethic Club</v>
      </c>
      <c r="D14" s="220"/>
      <c r="E14" s="220"/>
      <c r="F14" s="220"/>
      <c r="G14" s="220"/>
      <c r="H14" s="220"/>
      <c r="I14" s="143"/>
      <c r="L14" s="184">
        <f>'1-Configuracion'!AB864</f>
        <v>11</v>
      </c>
      <c r="M14" s="185" t="str">
        <f ca="1">'1-Configuracion'!AC864</f>
        <v>Atlethic Club</v>
      </c>
      <c r="N14" s="186">
        <f ca="1">'1-Configuracion'!AD864</f>
        <v>0</v>
      </c>
      <c r="O14" s="187">
        <f ca="1">'1-Configuracion'!AE864</f>
        <v>0</v>
      </c>
      <c r="P14" s="188">
        <f ca="1">'1-Configuracion'!AF864</f>
        <v>0</v>
      </c>
      <c r="Q14" s="188">
        <f ca="1">'1-Configuracion'!AG864</f>
        <v>0</v>
      </c>
      <c r="R14" s="188">
        <f ca="1">'1-Configuracion'!AH864</f>
        <v>0</v>
      </c>
      <c r="S14" s="188">
        <f ca="1">'1-Configuracion'!AI864</f>
        <v>0</v>
      </c>
      <c r="T14" s="188">
        <f ca="1">'1-Configuracion'!AJ864</f>
        <v>0</v>
      </c>
      <c r="U14" s="188">
        <f ca="1">'1-Configuracion'!AK864</f>
        <v>0</v>
      </c>
      <c r="V14" s="238"/>
    </row>
    <row r="15" spans="1:22" ht="15.75" x14ac:dyDescent="0.25">
      <c r="A15" s="143"/>
      <c r="B15" s="219" t="s">
        <v>116</v>
      </c>
      <c r="C15" s="219"/>
      <c r="D15" s="219"/>
      <c r="E15" s="219"/>
      <c r="F15" s="219"/>
      <c r="G15" s="219"/>
      <c r="H15" s="219"/>
      <c r="I15" s="143"/>
      <c r="L15" s="184">
        <f>'1-Configuracion'!AB865</f>
        <v>12</v>
      </c>
      <c r="M15" s="185" t="str">
        <f ca="1">'1-Configuracion'!AC865</f>
        <v>Atlethic Club</v>
      </c>
      <c r="N15" s="186">
        <f ca="1">'1-Configuracion'!AD865</f>
        <v>0</v>
      </c>
      <c r="O15" s="187">
        <f ca="1">'1-Configuracion'!AE865</f>
        <v>0</v>
      </c>
      <c r="P15" s="188">
        <f ca="1">'1-Configuracion'!AF865</f>
        <v>0</v>
      </c>
      <c r="Q15" s="188">
        <f ca="1">'1-Configuracion'!AG865</f>
        <v>0</v>
      </c>
      <c r="R15" s="188">
        <f ca="1">'1-Configuracion'!AH865</f>
        <v>0</v>
      </c>
      <c r="S15" s="188">
        <f ca="1">'1-Configuracion'!AI865</f>
        <v>0</v>
      </c>
      <c r="T15" s="188">
        <f ca="1">'1-Configuracion'!AJ865</f>
        <v>0</v>
      </c>
      <c r="U15" s="188">
        <f ca="1">'1-Configuracion'!AK865</f>
        <v>0</v>
      </c>
      <c r="V15" s="238"/>
    </row>
    <row r="16" spans="1:22" ht="15.75" x14ac:dyDescent="0.25">
      <c r="A16" s="143"/>
      <c r="B16" s="144">
        <v>17</v>
      </c>
      <c r="C16" s="220" t="str">
        <f ca="1">IFERROR('1-Configuracion'!$AC$870,"")</f>
        <v>Atlethic Club</v>
      </c>
      <c r="D16" s="220"/>
      <c r="E16" s="220"/>
      <c r="F16" s="220"/>
      <c r="G16" s="220"/>
      <c r="H16" s="220"/>
      <c r="I16" s="143"/>
      <c r="L16" s="184">
        <f>'1-Configuracion'!AB866</f>
        <v>13</v>
      </c>
      <c r="M16" s="185" t="str">
        <f ca="1">'1-Configuracion'!AC866</f>
        <v>Atlethic Club</v>
      </c>
      <c r="N16" s="186">
        <f ca="1">'1-Configuracion'!AD866</f>
        <v>0</v>
      </c>
      <c r="O16" s="187">
        <f ca="1">'1-Configuracion'!AE866</f>
        <v>0</v>
      </c>
      <c r="P16" s="188">
        <f ca="1">'1-Configuracion'!AF866</f>
        <v>0</v>
      </c>
      <c r="Q16" s="188">
        <f ca="1">'1-Configuracion'!AG866</f>
        <v>0</v>
      </c>
      <c r="R16" s="188">
        <f ca="1">'1-Configuracion'!AH866</f>
        <v>0</v>
      </c>
      <c r="S16" s="188">
        <f ca="1">'1-Configuracion'!AI866</f>
        <v>0</v>
      </c>
      <c r="T16" s="188">
        <f ca="1">'1-Configuracion'!AJ866</f>
        <v>0</v>
      </c>
      <c r="U16" s="188">
        <f ca="1">'1-Configuracion'!AK866</f>
        <v>0</v>
      </c>
      <c r="V16" s="238"/>
    </row>
    <row r="17" spans="1:58" ht="15.75" x14ac:dyDescent="0.25">
      <c r="A17" s="143"/>
      <c r="B17" s="144">
        <v>18</v>
      </c>
      <c r="C17" s="220" t="str">
        <f ca="1">IFERROR('1-Configuracion'!$AC$871,"")</f>
        <v>Atlethic Club</v>
      </c>
      <c r="D17" s="220"/>
      <c r="E17" s="220"/>
      <c r="F17" s="220"/>
      <c r="G17" s="220"/>
      <c r="H17" s="220"/>
      <c r="I17" s="143"/>
      <c r="L17" s="184">
        <f>'1-Configuracion'!AB867</f>
        <v>14</v>
      </c>
      <c r="M17" s="185" t="str">
        <f ca="1">'1-Configuracion'!AC867</f>
        <v>Atlethic Club</v>
      </c>
      <c r="N17" s="186">
        <f ca="1">'1-Configuracion'!AD867</f>
        <v>0</v>
      </c>
      <c r="O17" s="187">
        <f ca="1">'1-Configuracion'!AE867</f>
        <v>0</v>
      </c>
      <c r="P17" s="188">
        <f ca="1">'1-Configuracion'!AF867</f>
        <v>0</v>
      </c>
      <c r="Q17" s="188">
        <f ca="1">'1-Configuracion'!AG867</f>
        <v>0</v>
      </c>
      <c r="R17" s="188">
        <f ca="1">'1-Configuracion'!AH867</f>
        <v>0</v>
      </c>
      <c r="S17" s="188">
        <f ca="1">'1-Configuracion'!AI867</f>
        <v>0</v>
      </c>
      <c r="T17" s="188">
        <f ca="1">'1-Configuracion'!AJ867</f>
        <v>0</v>
      </c>
      <c r="U17" s="188">
        <f ca="1">'1-Configuracion'!AK867</f>
        <v>0</v>
      </c>
      <c r="V17" s="238"/>
    </row>
    <row r="18" spans="1:58" ht="15.75" x14ac:dyDescent="0.25">
      <c r="A18" s="143"/>
      <c r="B18" s="144">
        <v>19</v>
      </c>
      <c r="C18" s="220" t="str">
        <f ca="1">IFERROR('1-Configuracion'!$AC$872,"")</f>
        <v>Atlethic Club</v>
      </c>
      <c r="D18" s="220"/>
      <c r="E18" s="220"/>
      <c r="F18" s="220"/>
      <c r="G18" s="220"/>
      <c r="H18" s="220"/>
      <c r="I18" s="143"/>
      <c r="L18" s="184">
        <f>'1-Configuracion'!AB868</f>
        <v>15</v>
      </c>
      <c r="M18" s="185" t="str">
        <f ca="1">'1-Configuracion'!AC868</f>
        <v>Atlethic Club</v>
      </c>
      <c r="N18" s="186">
        <f ca="1">'1-Configuracion'!AD868</f>
        <v>0</v>
      </c>
      <c r="O18" s="187">
        <f ca="1">'1-Configuracion'!AE868</f>
        <v>0</v>
      </c>
      <c r="P18" s="188">
        <f ca="1">'1-Configuracion'!AF868</f>
        <v>0</v>
      </c>
      <c r="Q18" s="188">
        <f ca="1">'1-Configuracion'!AG868</f>
        <v>0</v>
      </c>
      <c r="R18" s="188">
        <f ca="1">'1-Configuracion'!AH868</f>
        <v>0</v>
      </c>
      <c r="S18" s="188">
        <f ca="1">'1-Configuracion'!AI868</f>
        <v>0</v>
      </c>
      <c r="T18" s="188">
        <f ca="1">'1-Configuracion'!AJ868</f>
        <v>0</v>
      </c>
      <c r="U18" s="188">
        <f ca="1">'1-Configuracion'!AK868</f>
        <v>0</v>
      </c>
      <c r="V18" s="238"/>
    </row>
    <row r="19" spans="1:58" ht="15.75" x14ac:dyDescent="0.25">
      <c r="A19" s="143"/>
      <c r="B19" s="144">
        <v>20</v>
      </c>
      <c r="C19" s="220" t="str">
        <f ca="1">IFERROR('1-Configuracion'!$AC$873,"")</f>
        <v>Atlethic Club</v>
      </c>
      <c r="D19" s="220"/>
      <c r="E19" s="220"/>
      <c r="F19" s="220"/>
      <c r="G19" s="220"/>
      <c r="H19" s="220"/>
      <c r="I19" s="143"/>
      <c r="L19" s="184">
        <f>'1-Configuracion'!AB869</f>
        <v>16</v>
      </c>
      <c r="M19" s="185" t="str">
        <f ca="1">'1-Configuracion'!AC869</f>
        <v>Atlethic Club</v>
      </c>
      <c r="N19" s="186">
        <f ca="1">'1-Configuracion'!AD869</f>
        <v>0</v>
      </c>
      <c r="O19" s="187">
        <f ca="1">'1-Configuracion'!AE869</f>
        <v>0</v>
      </c>
      <c r="P19" s="188">
        <f ca="1">'1-Configuracion'!AF869</f>
        <v>0</v>
      </c>
      <c r="Q19" s="188">
        <f ca="1">'1-Configuracion'!AG869</f>
        <v>0</v>
      </c>
      <c r="R19" s="188">
        <f ca="1">'1-Configuracion'!AH869</f>
        <v>0</v>
      </c>
      <c r="S19" s="188">
        <f ca="1">'1-Configuracion'!AI869</f>
        <v>0</v>
      </c>
      <c r="T19" s="188">
        <f ca="1">'1-Configuracion'!AJ869</f>
        <v>0</v>
      </c>
      <c r="U19" s="188">
        <f ca="1">'1-Configuracion'!AK869</f>
        <v>0</v>
      </c>
      <c r="V19" s="238"/>
    </row>
    <row r="20" spans="1:58" ht="15.75" x14ac:dyDescent="0.25">
      <c r="A20" s="216" t="s">
        <v>106</v>
      </c>
      <c r="B20" s="216"/>
      <c r="C20" s="216"/>
      <c r="D20" s="216"/>
      <c r="E20" s="216"/>
      <c r="F20" s="216"/>
      <c r="G20" s="216"/>
      <c r="H20" s="216"/>
      <c r="I20" s="216"/>
      <c r="L20" s="184">
        <f>'1-Configuracion'!AB870</f>
        <v>17</v>
      </c>
      <c r="M20" s="185" t="str">
        <f ca="1">'1-Configuracion'!AC870</f>
        <v>Atlethic Club</v>
      </c>
      <c r="N20" s="186">
        <f ca="1">'1-Configuracion'!AD870</f>
        <v>0</v>
      </c>
      <c r="O20" s="187">
        <f ca="1">'1-Configuracion'!AE870</f>
        <v>0</v>
      </c>
      <c r="P20" s="188">
        <f ca="1">'1-Configuracion'!AF870</f>
        <v>0</v>
      </c>
      <c r="Q20" s="188">
        <f ca="1">'1-Configuracion'!AG870</f>
        <v>0</v>
      </c>
      <c r="R20" s="188">
        <f ca="1">'1-Configuracion'!AH870</f>
        <v>0</v>
      </c>
      <c r="S20" s="188">
        <f ca="1">'1-Configuracion'!AI870</f>
        <v>0</v>
      </c>
      <c r="T20" s="188">
        <f ca="1">'1-Configuracion'!AJ870</f>
        <v>0</v>
      </c>
      <c r="U20" s="188">
        <f ca="1">'1-Configuracion'!AK870</f>
        <v>0</v>
      </c>
      <c r="V20" s="239"/>
    </row>
    <row r="21" spans="1:58" x14ac:dyDescent="0.25">
      <c r="A21" s="154">
        <v>1</v>
      </c>
      <c r="B21" s="154">
        <v>2</v>
      </c>
      <c r="C21" s="154">
        <v>3</v>
      </c>
      <c r="D21" s="154">
        <v>4</v>
      </c>
      <c r="E21" s="154">
        <v>5</v>
      </c>
      <c r="F21" s="154">
        <v>6</v>
      </c>
      <c r="G21" s="154">
        <v>7</v>
      </c>
      <c r="H21" s="154">
        <v>8</v>
      </c>
      <c r="I21" s="154">
        <v>9</v>
      </c>
      <c r="L21" s="189">
        <f>'1-Configuracion'!AB871</f>
        <v>18</v>
      </c>
      <c r="M21" s="190" t="str">
        <f ca="1">'1-Configuracion'!AC871</f>
        <v>Atlethic Club</v>
      </c>
      <c r="N21" s="191">
        <f ca="1">'1-Configuracion'!AD871</f>
        <v>0</v>
      </c>
      <c r="O21" s="192">
        <f ca="1">'1-Configuracion'!AE871</f>
        <v>0</v>
      </c>
      <c r="P21" s="193">
        <f ca="1">'1-Configuracion'!AF871</f>
        <v>0</v>
      </c>
      <c r="Q21" s="193">
        <f ca="1">'1-Configuracion'!AG871</f>
        <v>0</v>
      </c>
      <c r="R21" s="193">
        <f ca="1">'1-Configuracion'!AH871</f>
        <v>0</v>
      </c>
      <c r="S21" s="193">
        <f ca="1">'1-Configuracion'!AI871</f>
        <v>0</v>
      </c>
      <c r="T21" s="193">
        <f ca="1">'1-Configuracion'!AJ871</f>
        <v>0</v>
      </c>
      <c r="U21" s="193">
        <f ca="1">'1-Configuracion'!AK871</f>
        <v>0</v>
      </c>
      <c r="V21" s="240" t="s">
        <v>181</v>
      </c>
    </row>
    <row r="22" spans="1:58" x14ac:dyDescent="0.25">
      <c r="A22" s="154">
        <v>10</v>
      </c>
      <c r="B22" s="154">
        <v>11</v>
      </c>
      <c r="C22" s="154">
        <v>12</v>
      </c>
      <c r="D22" s="154">
        <v>13</v>
      </c>
      <c r="E22" s="154">
        <v>14</v>
      </c>
      <c r="F22" s="154">
        <v>15</v>
      </c>
      <c r="G22" s="154">
        <v>16</v>
      </c>
      <c r="H22" s="154">
        <v>17</v>
      </c>
      <c r="I22" s="154">
        <v>18</v>
      </c>
      <c r="L22" s="189">
        <f>'1-Configuracion'!AB872</f>
        <v>19</v>
      </c>
      <c r="M22" s="190" t="str">
        <f ca="1">'1-Configuracion'!AC872</f>
        <v>Atlethic Club</v>
      </c>
      <c r="N22" s="191">
        <f ca="1">'1-Configuracion'!AD872</f>
        <v>0</v>
      </c>
      <c r="O22" s="192">
        <f ca="1">'1-Configuracion'!AE872</f>
        <v>0</v>
      </c>
      <c r="P22" s="193">
        <f ca="1">'1-Configuracion'!AF872</f>
        <v>0</v>
      </c>
      <c r="Q22" s="193">
        <f ca="1">'1-Configuracion'!AG872</f>
        <v>0</v>
      </c>
      <c r="R22" s="193">
        <f ca="1">'1-Configuracion'!AH872</f>
        <v>0</v>
      </c>
      <c r="S22" s="193">
        <f ca="1">'1-Configuracion'!AI872</f>
        <v>0</v>
      </c>
      <c r="T22" s="193">
        <f ca="1">'1-Configuracion'!AJ872</f>
        <v>0</v>
      </c>
      <c r="U22" s="193">
        <f ca="1">'1-Configuracion'!AK872</f>
        <v>0</v>
      </c>
      <c r="V22" s="241"/>
    </row>
    <row r="23" spans="1:58" ht="15.75" thickBot="1" x14ac:dyDescent="0.3">
      <c r="A23" s="154">
        <v>19</v>
      </c>
      <c r="B23" s="154">
        <v>20</v>
      </c>
      <c r="C23" s="154">
        <v>21</v>
      </c>
      <c r="D23" s="154">
        <v>22</v>
      </c>
      <c r="E23" s="154">
        <v>23</v>
      </c>
      <c r="F23" s="154">
        <v>24</v>
      </c>
      <c r="G23" s="154">
        <v>25</v>
      </c>
      <c r="H23" s="154">
        <v>26</v>
      </c>
      <c r="I23" s="154">
        <v>27</v>
      </c>
      <c r="L23" s="194">
        <f>'1-Configuracion'!AB873</f>
        <v>20</v>
      </c>
      <c r="M23" s="195" t="str">
        <f ca="1">'1-Configuracion'!AC873</f>
        <v>Atlethic Club</v>
      </c>
      <c r="N23" s="196">
        <f ca="1">'1-Configuracion'!AD873</f>
        <v>0</v>
      </c>
      <c r="O23" s="197">
        <f ca="1">'1-Configuracion'!AE873</f>
        <v>0</v>
      </c>
      <c r="P23" s="198">
        <f ca="1">'1-Configuracion'!AF873</f>
        <v>0</v>
      </c>
      <c r="Q23" s="198">
        <f ca="1">'1-Configuracion'!AG873</f>
        <v>0</v>
      </c>
      <c r="R23" s="198">
        <f ca="1">'1-Configuracion'!AH873</f>
        <v>0</v>
      </c>
      <c r="S23" s="198">
        <f ca="1">'1-Configuracion'!AI873</f>
        <v>0</v>
      </c>
      <c r="T23" s="198">
        <f ca="1">'1-Configuracion'!AJ873</f>
        <v>0</v>
      </c>
      <c r="U23" s="198">
        <f ca="1">'1-Configuracion'!AK873</f>
        <v>0</v>
      </c>
      <c r="V23" s="242"/>
    </row>
    <row r="24" spans="1:58" x14ac:dyDescent="0.25">
      <c r="A24" s="154">
        <v>28</v>
      </c>
      <c r="B24" s="154">
        <v>29</v>
      </c>
      <c r="C24" s="154">
        <v>30</v>
      </c>
      <c r="D24" s="154">
        <v>31</v>
      </c>
      <c r="E24" s="154">
        <v>32</v>
      </c>
      <c r="F24" s="154">
        <v>33</v>
      </c>
      <c r="G24" s="154">
        <v>34</v>
      </c>
      <c r="H24" s="154">
        <v>35</v>
      </c>
      <c r="I24" s="154">
        <v>36</v>
      </c>
    </row>
    <row r="25" spans="1:58" x14ac:dyDescent="0.25">
      <c r="A25" s="154">
        <v>37</v>
      </c>
      <c r="B25" s="154">
        <v>38</v>
      </c>
      <c r="C25" s="154"/>
      <c r="F25" s="217" t="s">
        <v>188</v>
      </c>
      <c r="G25" s="217"/>
      <c r="H25" s="217"/>
      <c r="I25" s="217"/>
    </row>
    <row r="26" spans="1:58" x14ac:dyDescent="0.25">
      <c r="A26" s="218" t="s">
        <v>189</v>
      </c>
      <c r="B26" s="218"/>
      <c r="C26" s="218"/>
      <c r="D26" s="218"/>
      <c r="E26" s="218"/>
      <c r="F26" s="218"/>
      <c r="G26" s="218"/>
      <c r="H26" s="218"/>
      <c r="I26" s="218"/>
      <c r="AG26" s="229" t="str">
        <f t="shared" ref="AG26:AG45" ca="1" si="0">M4</f>
        <v>Atlethic Club</v>
      </c>
      <c r="AH26" s="229"/>
      <c r="AI26" s="229"/>
      <c r="AJ26" s="229"/>
      <c r="AK26" s="229"/>
      <c r="BE26" s="199" t="str">
        <f ca="1">IF(U4&gt;=0,M4,"")</f>
        <v>Atlethic Club</v>
      </c>
      <c r="BF26" s="200" t="str">
        <f ca="1">IF(U4&lt;0,M4,"")</f>
        <v/>
      </c>
    </row>
    <row r="27" spans="1:58" x14ac:dyDescent="0.25">
      <c r="AG27" s="229" t="str">
        <f t="shared" ca="1" si="0"/>
        <v>Atlethic Club</v>
      </c>
      <c r="AH27" s="229"/>
      <c r="AI27" s="229"/>
      <c r="AJ27" s="229"/>
      <c r="AK27" s="229"/>
      <c r="BE27" s="199" t="str">
        <f t="shared" ref="BE27:BE45" ca="1" si="1">IF(U5&gt;=0,M5,"")</f>
        <v>Atlethic Club</v>
      </c>
      <c r="BF27" s="200" t="str">
        <f t="shared" ref="BF27:BF45" ca="1" si="2">IF(U5&lt;0,M5,"")</f>
        <v/>
      </c>
    </row>
    <row r="28" spans="1:58" x14ac:dyDescent="0.25">
      <c r="AG28" s="229" t="str">
        <f t="shared" ca="1" si="0"/>
        <v>Atlethic Club</v>
      </c>
      <c r="AH28" s="229"/>
      <c r="AI28" s="229"/>
      <c r="AJ28" s="229"/>
      <c r="AK28" s="229"/>
      <c r="BE28" s="199" t="str">
        <f t="shared" ca="1" si="1"/>
        <v>Atlethic Club</v>
      </c>
      <c r="BF28" s="200" t="str">
        <f t="shared" ca="1" si="2"/>
        <v/>
      </c>
    </row>
    <row r="29" spans="1:58" x14ac:dyDescent="0.25">
      <c r="AG29" s="229" t="str">
        <f t="shared" ca="1" si="0"/>
        <v>Atlethic Club</v>
      </c>
      <c r="AH29" s="229"/>
      <c r="AI29" s="229"/>
      <c r="AJ29" s="229"/>
      <c r="AK29" s="229"/>
      <c r="BE29" s="199" t="str">
        <f t="shared" ca="1" si="1"/>
        <v>Atlethic Club</v>
      </c>
      <c r="BF29" s="200" t="str">
        <f t="shared" ca="1" si="2"/>
        <v/>
      </c>
    </row>
    <row r="30" spans="1:58" x14ac:dyDescent="0.25">
      <c r="AG30" s="229" t="str">
        <f t="shared" ca="1" si="0"/>
        <v>Atlethic Club</v>
      </c>
      <c r="AH30" s="229"/>
      <c r="AI30" s="229"/>
      <c r="AJ30" s="229"/>
      <c r="AK30" s="229"/>
      <c r="BE30" s="199" t="str">
        <f t="shared" ca="1" si="1"/>
        <v>Atlethic Club</v>
      </c>
      <c r="BF30" s="200" t="str">
        <f t="shared" ca="1" si="2"/>
        <v/>
      </c>
    </row>
    <row r="31" spans="1:58" x14ac:dyDescent="0.25">
      <c r="AG31" s="229" t="str">
        <f t="shared" ca="1" si="0"/>
        <v>Atlethic Club</v>
      </c>
      <c r="AH31" s="229"/>
      <c r="AI31" s="229"/>
      <c r="AJ31" s="229"/>
      <c r="AK31" s="229"/>
      <c r="BE31" s="199" t="str">
        <f t="shared" ca="1" si="1"/>
        <v>Atlethic Club</v>
      </c>
      <c r="BF31" s="200" t="str">
        <f t="shared" ca="1" si="2"/>
        <v/>
      </c>
    </row>
    <row r="32" spans="1:58" x14ac:dyDescent="0.25">
      <c r="AG32" s="229" t="str">
        <f t="shared" ca="1" si="0"/>
        <v>Atlethic Club</v>
      </c>
      <c r="AH32" s="229"/>
      <c r="AI32" s="229"/>
      <c r="AJ32" s="229"/>
      <c r="AK32" s="229"/>
      <c r="BE32" s="199" t="str">
        <f t="shared" ca="1" si="1"/>
        <v>Atlethic Club</v>
      </c>
      <c r="BF32" s="200" t="str">
        <f t="shared" ca="1" si="2"/>
        <v/>
      </c>
    </row>
    <row r="33" spans="33:58" x14ac:dyDescent="0.25">
      <c r="AG33" s="229" t="str">
        <f t="shared" ca="1" si="0"/>
        <v>Atlethic Club</v>
      </c>
      <c r="AH33" s="229"/>
      <c r="AI33" s="229"/>
      <c r="AJ33" s="229"/>
      <c r="AK33" s="229"/>
      <c r="BE33" s="199" t="str">
        <f t="shared" ca="1" si="1"/>
        <v>Atlethic Club</v>
      </c>
      <c r="BF33" s="200" t="str">
        <f t="shared" ca="1" si="2"/>
        <v/>
      </c>
    </row>
    <row r="34" spans="33:58" x14ac:dyDescent="0.25">
      <c r="AG34" s="229" t="str">
        <f t="shared" ca="1" si="0"/>
        <v>Atlethic Club</v>
      </c>
      <c r="AH34" s="229"/>
      <c r="AI34" s="229"/>
      <c r="AJ34" s="229"/>
      <c r="AK34" s="229"/>
      <c r="BE34" s="199" t="str">
        <f t="shared" ca="1" si="1"/>
        <v>Atlethic Club</v>
      </c>
      <c r="BF34" s="200" t="str">
        <f t="shared" ca="1" si="2"/>
        <v/>
      </c>
    </row>
    <row r="35" spans="33:58" x14ac:dyDescent="0.25">
      <c r="AG35" s="229" t="str">
        <f t="shared" ca="1" si="0"/>
        <v>Atlethic Club</v>
      </c>
      <c r="AH35" s="229"/>
      <c r="AI35" s="229"/>
      <c r="AJ35" s="229"/>
      <c r="AK35" s="229"/>
      <c r="BE35" s="199" t="str">
        <f t="shared" ca="1" si="1"/>
        <v>Atlethic Club</v>
      </c>
      <c r="BF35" s="200" t="str">
        <f t="shared" ca="1" si="2"/>
        <v/>
      </c>
    </row>
    <row r="36" spans="33:58" x14ac:dyDescent="0.25">
      <c r="AG36" s="229" t="str">
        <f t="shared" ca="1" si="0"/>
        <v>Atlethic Club</v>
      </c>
      <c r="AH36" s="229"/>
      <c r="AI36" s="229"/>
      <c r="AJ36" s="229"/>
      <c r="AK36" s="229"/>
      <c r="BE36" s="199" t="str">
        <f t="shared" ca="1" si="1"/>
        <v>Atlethic Club</v>
      </c>
      <c r="BF36" s="200" t="str">
        <f t="shared" ca="1" si="2"/>
        <v/>
      </c>
    </row>
    <row r="37" spans="33:58" x14ac:dyDescent="0.25">
      <c r="AG37" s="229" t="str">
        <f t="shared" ca="1" si="0"/>
        <v>Atlethic Club</v>
      </c>
      <c r="AH37" s="229"/>
      <c r="AI37" s="229"/>
      <c r="AJ37" s="229"/>
      <c r="AK37" s="229"/>
      <c r="BE37" s="199" t="str">
        <f t="shared" ca="1" si="1"/>
        <v>Atlethic Club</v>
      </c>
      <c r="BF37" s="200" t="str">
        <f t="shared" ca="1" si="2"/>
        <v/>
      </c>
    </row>
    <row r="38" spans="33:58" x14ac:dyDescent="0.25">
      <c r="AG38" s="229" t="str">
        <f t="shared" ca="1" si="0"/>
        <v>Atlethic Club</v>
      </c>
      <c r="AH38" s="229"/>
      <c r="AI38" s="229"/>
      <c r="AJ38" s="229"/>
      <c r="AK38" s="229"/>
      <c r="BE38" s="199" t="str">
        <f t="shared" ca="1" si="1"/>
        <v>Atlethic Club</v>
      </c>
      <c r="BF38" s="200" t="str">
        <f t="shared" ca="1" si="2"/>
        <v/>
      </c>
    </row>
    <row r="39" spans="33:58" x14ac:dyDescent="0.25">
      <c r="AG39" s="229" t="str">
        <f t="shared" ca="1" si="0"/>
        <v>Atlethic Club</v>
      </c>
      <c r="AH39" s="229"/>
      <c r="AI39" s="229"/>
      <c r="AJ39" s="229"/>
      <c r="AK39" s="229"/>
      <c r="BE39" s="199" t="str">
        <f t="shared" ca="1" si="1"/>
        <v>Atlethic Club</v>
      </c>
      <c r="BF39" s="200" t="str">
        <f t="shared" ca="1" si="2"/>
        <v/>
      </c>
    </row>
    <row r="40" spans="33:58" x14ac:dyDescent="0.25">
      <c r="AG40" s="229" t="str">
        <f t="shared" ca="1" si="0"/>
        <v>Atlethic Club</v>
      </c>
      <c r="AH40" s="229"/>
      <c r="AI40" s="229"/>
      <c r="AJ40" s="229"/>
      <c r="AK40" s="229"/>
      <c r="BE40" s="199" t="str">
        <f t="shared" ca="1" si="1"/>
        <v>Atlethic Club</v>
      </c>
      <c r="BF40" s="200" t="str">
        <f t="shared" ca="1" si="2"/>
        <v/>
      </c>
    </row>
    <row r="41" spans="33:58" x14ac:dyDescent="0.25">
      <c r="AG41" s="229" t="str">
        <f t="shared" ca="1" si="0"/>
        <v>Atlethic Club</v>
      </c>
      <c r="AH41" s="229"/>
      <c r="AI41" s="229"/>
      <c r="AJ41" s="229"/>
      <c r="AK41" s="229"/>
      <c r="BE41" s="199" t="str">
        <f t="shared" ca="1" si="1"/>
        <v>Atlethic Club</v>
      </c>
      <c r="BF41" s="200" t="str">
        <f t="shared" ca="1" si="2"/>
        <v/>
      </c>
    </row>
    <row r="42" spans="33:58" x14ac:dyDescent="0.25">
      <c r="AG42" s="229" t="str">
        <f t="shared" ca="1" si="0"/>
        <v>Atlethic Club</v>
      </c>
      <c r="AH42" s="229"/>
      <c r="AI42" s="229"/>
      <c r="AJ42" s="229"/>
      <c r="AK42" s="229"/>
      <c r="BE42" s="199" t="str">
        <f t="shared" ca="1" si="1"/>
        <v>Atlethic Club</v>
      </c>
      <c r="BF42" s="200" t="str">
        <f t="shared" ca="1" si="2"/>
        <v/>
      </c>
    </row>
    <row r="43" spans="33:58" x14ac:dyDescent="0.25">
      <c r="AG43" s="229" t="str">
        <f t="shared" ca="1" si="0"/>
        <v>Atlethic Club</v>
      </c>
      <c r="AH43" s="229"/>
      <c r="AI43" s="229"/>
      <c r="AJ43" s="229"/>
      <c r="AK43" s="229"/>
      <c r="BE43" s="199" t="str">
        <f t="shared" ca="1" si="1"/>
        <v>Atlethic Club</v>
      </c>
      <c r="BF43" s="200" t="str">
        <f t="shared" ca="1" si="2"/>
        <v/>
      </c>
    </row>
    <row r="44" spans="33:58" x14ac:dyDescent="0.25">
      <c r="AG44" s="229" t="str">
        <f t="shared" ca="1" si="0"/>
        <v>Atlethic Club</v>
      </c>
      <c r="AH44" s="229"/>
      <c r="AI44" s="229"/>
      <c r="AJ44" s="229"/>
      <c r="AK44" s="229"/>
      <c r="BE44" s="199" t="str">
        <f t="shared" ca="1" si="1"/>
        <v>Atlethic Club</v>
      </c>
      <c r="BF44" s="200" t="str">
        <f t="shared" ca="1" si="2"/>
        <v/>
      </c>
    </row>
    <row r="45" spans="33:58" x14ac:dyDescent="0.25">
      <c r="AG45" s="229" t="str">
        <f t="shared" ca="1" si="0"/>
        <v>Atlethic Club</v>
      </c>
      <c r="AH45" s="229"/>
      <c r="AI45" s="229"/>
      <c r="AJ45" s="229"/>
      <c r="AK45" s="229"/>
      <c r="BE45" s="199" t="str">
        <f t="shared" ca="1" si="1"/>
        <v>Atlethic Club</v>
      </c>
      <c r="BF45" s="200" t="str">
        <f t="shared" ca="1" si="2"/>
        <v/>
      </c>
    </row>
    <row r="46" spans="33:58" x14ac:dyDescent="0.25"/>
    <row r="47" spans="33:58" x14ac:dyDescent="0.25"/>
    <row r="48" spans="33:5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</sheetData>
  <sheetProtection sheet="1" objects="1" scenarios="1"/>
  <mergeCells count="46">
    <mergeCell ref="L3:M3"/>
    <mergeCell ref="V4:V6"/>
    <mergeCell ref="V8:V9"/>
    <mergeCell ref="V10:V20"/>
    <mergeCell ref="V21:V23"/>
    <mergeCell ref="A1:I1"/>
    <mergeCell ref="A2:I2"/>
    <mergeCell ref="A3:I3"/>
    <mergeCell ref="A4:I5"/>
    <mergeCell ref="A6:I6"/>
    <mergeCell ref="A7:I7"/>
    <mergeCell ref="A8:I8"/>
    <mergeCell ref="A9:I9"/>
    <mergeCell ref="C10:H10"/>
    <mergeCell ref="C11:H11"/>
    <mergeCell ref="C12:H12"/>
    <mergeCell ref="C13:H13"/>
    <mergeCell ref="C14:H14"/>
    <mergeCell ref="B15:H15"/>
    <mergeCell ref="C16:H16"/>
    <mergeCell ref="A26:I26"/>
    <mergeCell ref="C17:H17"/>
    <mergeCell ref="C18:H18"/>
    <mergeCell ref="C19:H19"/>
    <mergeCell ref="A20:I20"/>
    <mergeCell ref="F25:I25"/>
    <mergeCell ref="AG41:AK41"/>
    <mergeCell ref="AG42:AK42"/>
    <mergeCell ref="AG43:AK43"/>
    <mergeCell ref="AG44:AK44"/>
    <mergeCell ref="AG45:AK45"/>
    <mergeCell ref="AG36:AK36"/>
    <mergeCell ref="AG37:AK37"/>
    <mergeCell ref="AG38:AK38"/>
    <mergeCell ref="AG39:AK39"/>
    <mergeCell ref="AG40:AK40"/>
    <mergeCell ref="AG31:AK31"/>
    <mergeCell ref="AG32:AK32"/>
    <mergeCell ref="AG33:AK33"/>
    <mergeCell ref="AG34:AK34"/>
    <mergeCell ref="AG35:AK35"/>
    <mergeCell ref="AG26:AK26"/>
    <mergeCell ref="AG27:AK27"/>
    <mergeCell ref="AG28:AK28"/>
    <mergeCell ref="AG29:AK29"/>
    <mergeCell ref="AG30:AK30"/>
  </mergeCells>
  <hyperlinks>
    <hyperlink ref="A2" r:id="rId1"/>
    <hyperlink ref="A3" r:id="rId2"/>
    <hyperlink ref="A6:I6" location="Portada!A1" display="Portada"/>
    <hyperlink ref="A20:I20" location="'1-Jornadas'!A1" display="Jornadas"/>
    <hyperlink ref="A8:I8" location="'1-Graficos'!A1" display="Estadísticas"/>
    <hyperlink ref="A9:I9" location="'1-Clasificacion'!A1" display="Clasificación"/>
    <hyperlink ref="A26:I26" r:id="rId3" display="Licencia de Creative Commons"/>
    <hyperlink ref="A21" location="Primera_Jornada" display="Primera_Jornada"/>
    <hyperlink ref="B21" location="Segunda_Jornada" display="Segunda_Jornada"/>
    <hyperlink ref="C21" location="Tercera_Jornada" display="Tercera_Jornada"/>
    <hyperlink ref="D21" location="Cuarta_Jornada" display="Cuarta_Jornada"/>
    <hyperlink ref="E21" location="Quinta_Jornada" display="Quinta_Jornada"/>
    <hyperlink ref="F21" location="Sexta_Jornada" display="Sexta_Jornada"/>
    <hyperlink ref="G21" location="Séptima_Jornada" display="Séptima_Jornada"/>
    <hyperlink ref="H21" location="Octava_Jornada" display="Octava_Jornada"/>
    <hyperlink ref="I21" location="Novena_Jornada" display="Novena_Jornada"/>
    <hyperlink ref="A22" location="Décima_Jornada" display="Décima_Jornada"/>
    <hyperlink ref="B22" location="Undécima_Jornada" display="Undécima_Jornada"/>
    <hyperlink ref="C22" location="Duodécima_Jornada" display="Duodécima_Jornada"/>
    <hyperlink ref="D22" location="Decimotercera_Jornada" display="Decimotercera_Jornada"/>
    <hyperlink ref="E22" location="Decimocuarta_Jornada" display="Decimocuarta_Jornada"/>
    <hyperlink ref="F22" location="Decimoquinta_Jornada" display="Decimoquinta_Jornada"/>
    <hyperlink ref="G22" location="Decimosexta_Jornada" display="Decimosexta_Jornada"/>
    <hyperlink ref="H22" location="Decimoséptima_Jornada" display="Decimoséptima_Jornada"/>
    <hyperlink ref="I22" location="Decimoctava_Jornada" display="Decimoctava_Jornada"/>
    <hyperlink ref="A23" location="Decimonovena_Jornada" display="Decimonovena_Jornada"/>
    <hyperlink ref="B23" location="Vigésima_Jornada" display="Vigésima_Jornada"/>
    <hyperlink ref="C23" location="Vigésimoprimera_Jornada" display="Vigésimoprimera_Jornada"/>
    <hyperlink ref="D23" location="Vigésimosegunda_Jornada" display="Vigésimosegunda_Jornada"/>
    <hyperlink ref="E23" location="Vigésimotercera_Jornada" display="Vigésimotercera_Jornada"/>
    <hyperlink ref="F23" location="Vigésimocuarta_Jornada" display="Vigésimocuarta_Jornada"/>
    <hyperlink ref="G23" location="Vigésimoquinta_Jornada" display="Vigésimoquinta_Jornada"/>
    <hyperlink ref="H23" location="Vigésimosexta_Jornada" display="Vigésimosexta_Jornada"/>
    <hyperlink ref="I23" location="Vigésimoséptima_Jornada" display="Vigésimoséptima_Jornada"/>
    <hyperlink ref="A24" location="Vigésimoctava_Jornada" display="Vigésimoctava_Jornada"/>
    <hyperlink ref="B24" location="Vigésimonovena_Jornada" display="Vigésimonovena_Jornada"/>
    <hyperlink ref="C24" location="Trigésima_Jornada" display="Trigésima_Jornada"/>
    <hyperlink ref="D24" location="Trigésimoprimera_Jornada" display="Trigésimoprimera_Jornada"/>
    <hyperlink ref="E24" location="Trigésimosegunda_Jornada" display="Trigésimosegunda_Jornada"/>
    <hyperlink ref="F24" location="Trigésimotercera_Jornada" display="Trigésimotercera_Jornada"/>
    <hyperlink ref="G24" location="Trigésimocuarta_Jornada" display="Trigésimocuarta_Jornada"/>
    <hyperlink ref="H24" location="Trigésimoquinta_Jornada" display="Trigésimoquinta_Jornada"/>
    <hyperlink ref="I24" location="Trigésimosexta_Jornada" display="Trigésimosexta_Jornada"/>
    <hyperlink ref="A25" location="Trigésimoséptima_Jornada" display="Trigésimoséptima_Jornada"/>
    <hyperlink ref="B25" location="Trigésimoctava_Jornada" display="Trigésimoctava_Jornada"/>
    <hyperlink ref="F25:I25" location="Versiones!A1" display="V ersión 1.0.0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1:BC73"/>
  <sheetViews>
    <sheetView topLeftCell="Z1" workbookViewId="0">
      <selection activeCell="AA1" sqref="AA1"/>
    </sheetView>
  </sheetViews>
  <sheetFormatPr baseColWidth="10" defaultColWidth="0" defaultRowHeight="15" outlineLevelCol="1" x14ac:dyDescent="0.25"/>
  <cols>
    <col min="1" max="25" width="11.42578125" hidden="1" customWidth="1"/>
    <col min="26" max="26" width="4.85546875" customWidth="1"/>
    <col min="27" max="27" width="17.140625" customWidth="1"/>
    <col min="28" max="28" width="3.140625" style="1" bestFit="1" customWidth="1"/>
    <col min="29" max="29" width="3" customWidth="1"/>
    <col min="30" max="30" width="3.42578125" customWidth="1"/>
    <col min="31" max="31" width="3.140625" customWidth="1"/>
    <col min="32" max="33" width="3.28515625" customWidth="1"/>
    <col min="34" max="34" width="3.42578125" customWidth="1"/>
    <col min="35" max="35" width="3.5703125" customWidth="1"/>
    <col min="36" max="36" width="3.140625" style="1" customWidth="1" outlineLevel="1"/>
    <col min="37" max="37" width="2.85546875" customWidth="1" outlineLevel="1"/>
    <col min="38" max="38" width="3.42578125" customWidth="1" outlineLevel="1"/>
    <col min="39" max="39" width="3.140625" customWidth="1" outlineLevel="1"/>
    <col min="40" max="41" width="3.28515625" customWidth="1" outlineLevel="1"/>
    <col min="42" max="42" width="3.42578125" customWidth="1" outlineLevel="1"/>
    <col min="43" max="43" width="3.5703125" customWidth="1"/>
    <col min="44" max="44" width="3.140625" style="1" customWidth="1" outlineLevel="1"/>
    <col min="45" max="45" width="2.85546875" customWidth="1" outlineLevel="1"/>
    <col min="46" max="46" width="3.42578125" customWidth="1" outlineLevel="1"/>
    <col min="47" max="47" width="3.140625" customWidth="1" outlineLevel="1"/>
    <col min="48" max="49" width="3.28515625" customWidth="1" outlineLevel="1"/>
    <col min="50" max="50" width="3.42578125" customWidth="1" outlineLevel="1"/>
    <col min="51" max="51" width="3.5703125" customWidth="1"/>
    <col min="52" max="52" width="3.42578125" customWidth="1"/>
    <col min="53" max="53" width="11.42578125" customWidth="1"/>
    <col min="54" max="55" width="0" hidden="1" customWidth="1"/>
    <col min="56" max="16384" width="11.42578125" hidden="1"/>
  </cols>
  <sheetData>
    <row r="1" spans="2:52" ht="18" x14ac:dyDescent="0.25">
      <c r="AA1" s="67" t="s">
        <v>20</v>
      </c>
      <c r="AB1" s="68"/>
      <c r="AC1" s="66"/>
      <c r="AD1" s="66"/>
      <c r="AE1" s="66"/>
      <c r="AF1" s="66"/>
    </row>
    <row r="2" spans="2:52" ht="15.75" thickBot="1" x14ac:dyDescent="0.3"/>
    <row r="3" spans="2:52" s="39" customFormat="1" ht="15.75" thickBot="1" x14ac:dyDescent="0.3"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39" t="s">
        <v>27</v>
      </c>
      <c r="K3" s="39" t="s">
        <v>21</v>
      </c>
      <c r="L3" s="39" t="s">
        <v>22</v>
      </c>
      <c r="M3" s="39" t="s">
        <v>23</v>
      </c>
      <c r="N3" s="39" t="s">
        <v>24</v>
      </c>
      <c r="O3" s="39" t="s">
        <v>25</v>
      </c>
      <c r="P3" s="39" t="s">
        <v>26</v>
      </c>
      <c r="Q3" s="39" t="s">
        <v>27</v>
      </c>
      <c r="S3" s="39" t="s">
        <v>21</v>
      </c>
      <c r="T3" s="39" t="s">
        <v>22</v>
      </c>
      <c r="U3" s="39" t="s">
        <v>23</v>
      </c>
      <c r="V3" s="39" t="s">
        <v>24</v>
      </c>
      <c r="W3" s="39" t="s">
        <v>25</v>
      </c>
      <c r="X3" s="39" t="s">
        <v>26</v>
      </c>
      <c r="Y3" s="39" t="s">
        <v>27</v>
      </c>
      <c r="Z3" s="59"/>
      <c r="AA3" s="58" t="s">
        <v>61</v>
      </c>
      <c r="AB3" s="50" t="s">
        <v>21</v>
      </c>
      <c r="AC3" s="51" t="s">
        <v>22</v>
      </c>
      <c r="AD3" s="51" t="s">
        <v>23</v>
      </c>
      <c r="AE3" s="51" t="s">
        <v>24</v>
      </c>
      <c r="AF3" s="51" t="s">
        <v>25</v>
      </c>
      <c r="AG3" s="51" t="s">
        <v>26</v>
      </c>
      <c r="AH3" s="52" t="s">
        <v>27</v>
      </c>
      <c r="AI3" s="53"/>
      <c r="AJ3" s="50" t="s">
        <v>21</v>
      </c>
      <c r="AK3" s="51" t="s">
        <v>22</v>
      </c>
      <c r="AL3" s="51" t="s">
        <v>23</v>
      </c>
      <c r="AM3" s="51" t="s">
        <v>24</v>
      </c>
      <c r="AN3" s="51" t="s">
        <v>25</v>
      </c>
      <c r="AO3" s="51" t="s">
        <v>26</v>
      </c>
      <c r="AP3" s="52" t="s">
        <v>27</v>
      </c>
      <c r="AQ3" s="49"/>
      <c r="AR3" s="50" t="s">
        <v>21</v>
      </c>
      <c r="AS3" s="51" t="s">
        <v>22</v>
      </c>
      <c r="AT3" s="51" t="s">
        <v>23</v>
      </c>
      <c r="AU3" s="51" t="s">
        <v>24</v>
      </c>
      <c r="AV3" s="51" t="s">
        <v>25</v>
      </c>
      <c r="AW3" s="51" t="s">
        <v>26</v>
      </c>
      <c r="AX3" s="52" t="s">
        <v>27</v>
      </c>
    </row>
    <row r="4" spans="2:52" x14ac:dyDescent="0.25">
      <c r="B4" t="s">
        <v>28</v>
      </c>
      <c r="C4">
        <v>23</v>
      </c>
      <c r="D4">
        <v>17</v>
      </c>
      <c r="E4">
        <v>10</v>
      </c>
      <c r="F4">
        <v>3</v>
      </c>
      <c r="G4">
        <v>4</v>
      </c>
      <c r="H4">
        <v>35</v>
      </c>
      <c r="I4">
        <v>23</v>
      </c>
      <c r="K4">
        <v>15</v>
      </c>
      <c r="L4">
        <v>9</v>
      </c>
      <c r="M4">
        <v>7</v>
      </c>
      <c r="N4">
        <v>1</v>
      </c>
      <c r="O4">
        <v>1</v>
      </c>
      <c r="P4">
        <v>26</v>
      </c>
      <c r="Q4">
        <v>8</v>
      </c>
      <c r="S4">
        <v>8</v>
      </c>
      <c r="T4">
        <v>8</v>
      </c>
      <c r="U4">
        <v>3</v>
      </c>
      <c r="V4">
        <v>2</v>
      </c>
      <c r="W4">
        <v>3</v>
      </c>
      <c r="X4">
        <v>9</v>
      </c>
      <c r="Y4">
        <v>15</v>
      </c>
      <c r="Z4" s="60"/>
      <c r="AA4" s="46" t="s">
        <v>28</v>
      </c>
      <c r="AB4" s="47">
        <v>23</v>
      </c>
      <c r="AC4" s="35">
        <v>17</v>
      </c>
      <c r="AD4" s="35">
        <v>10</v>
      </c>
      <c r="AE4" s="35">
        <v>3</v>
      </c>
      <c r="AF4" s="35">
        <v>4</v>
      </c>
      <c r="AG4" s="35">
        <v>35</v>
      </c>
      <c r="AH4" s="48">
        <v>23</v>
      </c>
      <c r="AI4" s="54"/>
      <c r="AJ4" s="47">
        <v>15</v>
      </c>
      <c r="AK4" s="35">
        <v>9</v>
      </c>
      <c r="AL4" s="35">
        <v>7</v>
      </c>
      <c r="AM4" s="35">
        <v>1</v>
      </c>
      <c r="AN4" s="35">
        <v>1</v>
      </c>
      <c r="AO4" s="35">
        <v>26</v>
      </c>
      <c r="AP4" s="48">
        <v>8</v>
      </c>
      <c r="AQ4" s="55"/>
      <c r="AR4" s="47">
        <v>8</v>
      </c>
      <c r="AS4" s="35">
        <v>8</v>
      </c>
      <c r="AT4" s="35">
        <v>3</v>
      </c>
      <c r="AU4" s="35">
        <v>2</v>
      </c>
      <c r="AV4" s="35">
        <v>3</v>
      </c>
      <c r="AW4" s="35">
        <v>9</v>
      </c>
      <c r="AX4" s="48">
        <v>15</v>
      </c>
      <c r="AZ4" s="61"/>
    </row>
    <row r="5" spans="2:52" x14ac:dyDescent="0.25">
      <c r="B5" t="s">
        <v>29</v>
      </c>
      <c r="C5">
        <v>23</v>
      </c>
      <c r="D5">
        <v>18</v>
      </c>
      <c r="E5">
        <v>11</v>
      </c>
      <c r="F5">
        <v>1</v>
      </c>
      <c r="G5">
        <v>6</v>
      </c>
      <c r="H5">
        <v>40</v>
      </c>
      <c r="I5">
        <v>27</v>
      </c>
      <c r="K5">
        <v>15</v>
      </c>
      <c r="L5">
        <v>9</v>
      </c>
      <c r="M5">
        <v>7</v>
      </c>
      <c r="N5">
        <v>1</v>
      </c>
      <c r="O5">
        <v>1</v>
      </c>
      <c r="P5">
        <v>22</v>
      </c>
      <c r="Q5">
        <v>6</v>
      </c>
      <c r="S5">
        <v>8</v>
      </c>
      <c r="T5">
        <v>9</v>
      </c>
      <c r="U5">
        <v>4</v>
      </c>
      <c r="V5">
        <v>0</v>
      </c>
      <c r="W5">
        <v>5</v>
      </c>
      <c r="X5">
        <v>18</v>
      </c>
      <c r="Y5">
        <v>21</v>
      </c>
      <c r="Z5" s="60"/>
      <c r="AA5" s="40" t="s">
        <v>29</v>
      </c>
      <c r="AB5" s="44">
        <v>23</v>
      </c>
      <c r="AC5" s="6">
        <v>18</v>
      </c>
      <c r="AD5" s="6">
        <v>11</v>
      </c>
      <c r="AE5" s="6">
        <v>1</v>
      </c>
      <c r="AF5" s="6">
        <v>6</v>
      </c>
      <c r="AG5" s="6">
        <v>40</v>
      </c>
      <c r="AH5" s="8">
        <v>27</v>
      </c>
      <c r="AI5" s="42"/>
      <c r="AJ5" s="44">
        <v>15</v>
      </c>
      <c r="AK5" s="6">
        <v>9</v>
      </c>
      <c r="AL5" s="6">
        <v>7</v>
      </c>
      <c r="AM5" s="6">
        <v>1</v>
      </c>
      <c r="AN5" s="6">
        <v>1</v>
      </c>
      <c r="AO5" s="6">
        <v>22</v>
      </c>
      <c r="AP5" s="8">
        <v>6</v>
      </c>
      <c r="AQ5" s="56"/>
      <c r="AR5" s="44">
        <v>8</v>
      </c>
      <c r="AS5" s="6">
        <v>9</v>
      </c>
      <c r="AT5" s="6">
        <v>4</v>
      </c>
      <c r="AU5" s="6">
        <v>0</v>
      </c>
      <c r="AV5" s="6">
        <v>5</v>
      </c>
      <c r="AW5" s="6">
        <v>18</v>
      </c>
      <c r="AX5" s="8">
        <v>21</v>
      </c>
      <c r="AZ5" s="61"/>
    </row>
    <row r="6" spans="2:52" x14ac:dyDescent="0.25">
      <c r="B6" t="s">
        <v>32</v>
      </c>
      <c r="C6">
        <v>20</v>
      </c>
      <c r="D6">
        <v>18</v>
      </c>
      <c r="E6">
        <v>8</v>
      </c>
      <c r="F6">
        <v>4</v>
      </c>
      <c r="G6">
        <v>6</v>
      </c>
      <c r="H6">
        <v>43</v>
      </c>
      <c r="I6">
        <v>33</v>
      </c>
      <c r="K6">
        <v>14</v>
      </c>
      <c r="L6">
        <v>9</v>
      </c>
      <c r="M6">
        <v>6</v>
      </c>
      <c r="N6">
        <v>2</v>
      </c>
      <c r="O6">
        <v>1</v>
      </c>
      <c r="P6">
        <v>29</v>
      </c>
      <c r="Q6">
        <v>10</v>
      </c>
      <c r="S6">
        <v>6</v>
      </c>
      <c r="T6">
        <v>9</v>
      </c>
      <c r="U6">
        <v>2</v>
      </c>
      <c r="V6">
        <v>2</v>
      </c>
      <c r="W6">
        <v>5</v>
      </c>
      <c r="X6">
        <v>14</v>
      </c>
      <c r="Y6">
        <v>23</v>
      </c>
      <c r="Z6" s="60"/>
      <c r="AA6" s="40" t="s">
        <v>32</v>
      </c>
      <c r="AB6" s="44">
        <v>20</v>
      </c>
      <c r="AC6" s="6">
        <v>18</v>
      </c>
      <c r="AD6" s="6">
        <v>8</v>
      </c>
      <c r="AE6" s="6">
        <v>4</v>
      </c>
      <c r="AF6" s="6">
        <v>6</v>
      </c>
      <c r="AG6" s="6">
        <v>43</v>
      </c>
      <c r="AH6" s="8">
        <v>33</v>
      </c>
      <c r="AI6" s="42"/>
      <c r="AJ6" s="44">
        <v>14</v>
      </c>
      <c r="AK6" s="6">
        <v>9</v>
      </c>
      <c r="AL6" s="6">
        <v>6</v>
      </c>
      <c r="AM6" s="6">
        <v>2</v>
      </c>
      <c r="AN6" s="6">
        <v>1</v>
      </c>
      <c r="AO6" s="6">
        <v>29</v>
      </c>
      <c r="AP6" s="8">
        <v>10</v>
      </c>
      <c r="AQ6" s="56"/>
      <c r="AR6" s="44">
        <v>6</v>
      </c>
      <c r="AS6" s="6">
        <v>9</v>
      </c>
      <c r="AT6" s="6">
        <v>2</v>
      </c>
      <c r="AU6" s="6">
        <v>2</v>
      </c>
      <c r="AV6" s="6">
        <v>5</v>
      </c>
      <c r="AW6" s="6">
        <v>14</v>
      </c>
      <c r="AX6" s="8">
        <v>23</v>
      </c>
    </row>
    <row r="7" spans="2:52" x14ac:dyDescent="0.25">
      <c r="B7" t="s">
        <v>37</v>
      </c>
      <c r="C7">
        <v>20</v>
      </c>
      <c r="D7">
        <v>18</v>
      </c>
      <c r="E7">
        <v>8</v>
      </c>
      <c r="F7">
        <v>4</v>
      </c>
      <c r="G7">
        <v>6</v>
      </c>
      <c r="H7">
        <v>46</v>
      </c>
      <c r="I7">
        <v>41</v>
      </c>
      <c r="K7">
        <v>15</v>
      </c>
      <c r="L7">
        <v>9</v>
      </c>
      <c r="M7">
        <v>6</v>
      </c>
      <c r="N7">
        <v>3</v>
      </c>
      <c r="O7">
        <v>0</v>
      </c>
      <c r="P7">
        <v>32</v>
      </c>
      <c r="Q7">
        <v>18</v>
      </c>
      <c r="S7">
        <v>5</v>
      </c>
      <c r="T7">
        <v>9</v>
      </c>
      <c r="U7">
        <v>2</v>
      </c>
      <c r="V7">
        <v>1</v>
      </c>
      <c r="W7">
        <v>6</v>
      </c>
      <c r="X7">
        <v>14</v>
      </c>
      <c r="Y7">
        <v>23</v>
      </c>
      <c r="Z7" s="60"/>
      <c r="AA7" s="40" t="s">
        <v>37</v>
      </c>
      <c r="AB7" s="44">
        <v>20</v>
      </c>
      <c r="AC7" s="6">
        <v>18</v>
      </c>
      <c r="AD7" s="6">
        <v>8</v>
      </c>
      <c r="AE7" s="6">
        <v>4</v>
      </c>
      <c r="AF7" s="6">
        <v>6</v>
      </c>
      <c r="AG7" s="6">
        <v>46</v>
      </c>
      <c r="AH7" s="8">
        <v>41</v>
      </c>
      <c r="AI7" s="42"/>
      <c r="AJ7" s="44">
        <v>15</v>
      </c>
      <c r="AK7" s="6">
        <v>9</v>
      </c>
      <c r="AL7" s="6">
        <v>6</v>
      </c>
      <c r="AM7" s="6">
        <v>3</v>
      </c>
      <c r="AN7" s="6">
        <v>0</v>
      </c>
      <c r="AO7" s="6">
        <v>32</v>
      </c>
      <c r="AP7" s="8">
        <v>18</v>
      </c>
      <c r="AQ7" s="56"/>
      <c r="AR7" s="44">
        <v>5</v>
      </c>
      <c r="AS7" s="6">
        <v>9</v>
      </c>
      <c r="AT7" s="6">
        <v>2</v>
      </c>
      <c r="AU7" s="6">
        <v>1</v>
      </c>
      <c r="AV7" s="6">
        <v>6</v>
      </c>
      <c r="AW7" s="6">
        <v>14</v>
      </c>
      <c r="AX7" s="8">
        <v>23</v>
      </c>
    </row>
    <row r="8" spans="2:52" x14ac:dyDescent="0.25">
      <c r="B8" t="s">
        <v>39</v>
      </c>
      <c r="C8">
        <v>19</v>
      </c>
      <c r="D8">
        <v>17</v>
      </c>
      <c r="E8">
        <v>8</v>
      </c>
      <c r="F8">
        <v>3</v>
      </c>
      <c r="G8">
        <v>6</v>
      </c>
      <c r="H8">
        <v>32</v>
      </c>
      <c r="I8">
        <v>37</v>
      </c>
      <c r="K8">
        <v>12</v>
      </c>
      <c r="L8">
        <v>8</v>
      </c>
      <c r="M8">
        <v>5</v>
      </c>
      <c r="N8">
        <v>2</v>
      </c>
      <c r="O8">
        <v>1</v>
      </c>
      <c r="P8">
        <v>17</v>
      </c>
      <c r="Q8">
        <v>9</v>
      </c>
      <c r="S8">
        <v>7</v>
      </c>
      <c r="T8">
        <v>9</v>
      </c>
      <c r="U8">
        <v>3</v>
      </c>
      <c r="V8">
        <v>1</v>
      </c>
      <c r="W8">
        <v>5</v>
      </c>
      <c r="X8">
        <v>15</v>
      </c>
      <c r="Y8">
        <v>28</v>
      </c>
      <c r="Z8" s="60"/>
      <c r="AA8" s="40" t="s">
        <v>39</v>
      </c>
      <c r="AB8" s="44">
        <v>19</v>
      </c>
      <c r="AC8" s="6">
        <v>17</v>
      </c>
      <c r="AD8" s="6">
        <v>8</v>
      </c>
      <c r="AE8" s="6">
        <v>3</v>
      </c>
      <c r="AF8" s="6">
        <v>6</v>
      </c>
      <c r="AG8" s="6">
        <v>32</v>
      </c>
      <c r="AH8" s="8">
        <v>37</v>
      </c>
      <c r="AI8" s="42"/>
      <c r="AJ8" s="44">
        <v>12</v>
      </c>
      <c r="AK8" s="6">
        <v>8</v>
      </c>
      <c r="AL8" s="6">
        <v>5</v>
      </c>
      <c r="AM8" s="6">
        <v>2</v>
      </c>
      <c r="AN8" s="6">
        <v>1</v>
      </c>
      <c r="AO8" s="6">
        <v>17</v>
      </c>
      <c r="AP8" s="8">
        <v>9</v>
      </c>
      <c r="AQ8" s="56"/>
      <c r="AR8" s="44">
        <v>7</v>
      </c>
      <c r="AS8" s="6">
        <v>9</v>
      </c>
      <c r="AT8" s="6">
        <v>3</v>
      </c>
      <c r="AU8" s="6">
        <v>1</v>
      </c>
      <c r="AV8" s="6">
        <v>5</v>
      </c>
      <c r="AW8" s="6">
        <v>15</v>
      </c>
      <c r="AX8" s="8">
        <v>28</v>
      </c>
    </row>
    <row r="9" spans="2:52" x14ac:dyDescent="0.25">
      <c r="B9" t="s">
        <v>33</v>
      </c>
      <c r="C9">
        <v>18</v>
      </c>
      <c r="D9">
        <v>18</v>
      </c>
      <c r="E9">
        <v>8</v>
      </c>
      <c r="F9">
        <v>2</v>
      </c>
      <c r="G9">
        <v>8</v>
      </c>
      <c r="H9">
        <v>43</v>
      </c>
      <c r="I9">
        <v>41</v>
      </c>
      <c r="K9">
        <v>10</v>
      </c>
      <c r="L9">
        <v>9</v>
      </c>
      <c r="M9">
        <v>5</v>
      </c>
      <c r="N9">
        <v>0</v>
      </c>
      <c r="O9">
        <v>4</v>
      </c>
      <c r="P9">
        <v>26</v>
      </c>
      <c r="Q9">
        <v>18</v>
      </c>
      <c r="S9">
        <v>8</v>
      </c>
      <c r="T9">
        <v>9</v>
      </c>
      <c r="U9">
        <v>3</v>
      </c>
      <c r="V9">
        <v>2</v>
      </c>
      <c r="W9">
        <v>4</v>
      </c>
      <c r="X9">
        <v>17</v>
      </c>
      <c r="Y9">
        <v>23</v>
      </c>
      <c r="Z9" s="60"/>
      <c r="AA9" s="40" t="s">
        <v>33</v>
      </c>
      <c r="AB9" s="44">
        <v>18</v>
      </c>
      <c r="AC9" s="6">
        <v>18</v>
      </c>
      <c r="AD9" s="6">
        <v>8</v>
      </c>
      <c r="AE9" s="6">
        <v>2</v>
      </c>
      <c r="AF9" s="6">
        <v>8</v>
      </c>
      <c r="AG9" s="6">
        <v>43</v>
      </c>
      <c r="AH9" s="8">
        <v>41</v>
      </c>
      <c r="AI9" s="42"/>
      <c r="AJ9" s="44">
        <v>10</v>
      </c>
      <c r="AK9" s="6">
        <v>9</v>
      </c>
      <c r="AL9" s="6">
        <v>5</v>
      </c>
      <c r="AM9" s="6">
        <v>0</v>
      </c>
      <c r="AN9" s="6">
        <v>4</v>
      </c>
      <c r="AO9" s="6">
        <v>26</v>
      </c>
      <c r="AP9" s="8">
        <v>18</v>
      </c>
      <c r="AQ9" s="56"/>
      <c r="AR9" s="44">
        <v>8</v>
      </c>
      <c r="AS9" s="6">
        <v>9</v>
      </c>
      <c r="AT9" s="6">
        <v>3</v>
      </c>
      <c r="AU9" s="6">
        <v>2</v>
      </c>
      <c r="AV9" s="6">
        <v>4</v>
      </c>
      <c r="AW9" s="6">
        <v>17</v>
      </c>
      <c r="AX9" s="8">
        <v>23</v>
      </c>
    </row>
    <row r="10" spans="2:52" x14ac:dyDescent="0.25">
      <c r="B10" t="s">
        <v>34</v>
      </c>
      <c r="C10">
        <v>18</v>
      </c>
      <c r="D10">
        <v>18</v>
      </c>
      <c r="E10">
        <v>7</v>
      </c>
      <c r="F10">
        <v>4</v>
      </c>
      <c r="G10">
        <v>7</v>
      </c>
      <c r="H10">
        <v>32</v>
      </c>
      <c r="I10">
        <v>38</v>
      </c>
      <c r="K10">
        <v>14</v>
      </c>
      <c r="L10">
        <v>9</v>
      </c>
      <c r="M10">
        <v>6</v>
      </c>
      <c r="N10">
        <v>2</v>
      </c>
      <c r="O10">
        <v>1</v>
      </c>
      <c r="P10">
        <v>23</v>
      </c>
      <c r="Q10">
        <v>10</v>
      </c>
      <c r="S10">
        <v>4</v>
      </c>
      <c r="T10">
        <v>9</v>
      </c>
      <c r="U10">
        <v>1</v>
      </c>
      <c r="V10">
        <v>2</v>
      </c>
      <c r="W10">
        <v>6</v>
      </c>
      <c r="X10">
        <v>9</v>
      </c>
      <c r="Y10">
        <v>28</v>
      </c>
      <c r="Z10" s="60"/>
      <c r="AA10" s="40" t="s">
        <v>34</v>
      </c>
      <c r="AB10" s="44">
        <v>18</v>
      </c>
      <c r="AC10" s="6">
        <v>18</v>
      </c>
      <c r="AD10" s="6">
        <v>7</v>
      </c>
      <c r="AE10" s="6">
        <v>4</v>
      </c>
      <c r="AF10" s="6">
        <v>7</v>
      </c>
      <c r="AG10" s="6">
        <v>32</v>
      </c>
      <c r="AH10" s="8">
        <v>38</v>
      </c>
      <c r="AI10" s="42"/>
      <c r="AJ10" s="44">
        <v>14</v>
      </c>
      <c r="AK10" s="6">
        <v>9</v>
      </c>
      <c r="AL10" s="6">
        <v>6</v>
      </c>
      <c r="AM10" s="6">
        <v>2</v>
      </c>
      <c r="AN10" s="6">
        <v>1</v>
      </c>
      <c r="AO10" s="6">
        <v>23</v>
      </c>
      <c r="AP10" s="8">
        <v>10</v>
      </c>
      <c r="AQ10" s="56"/>
      <c r="AR10" s="44">
        <v>4</v>
      </c>
      <c r="AS10" s="6">
        <v>9</v>
      </c>
      <c r="AT10" s="6">
        <v>1</v>
      </c>
      <c r="AU10" s="6">
        <v>2</v>
      </c>
      <c r="AV10" s="6">
        <v>6</v>
      </c>
      <c r="AW10" s="6">
        <v>9</v>
      </c>
      <c r="AX10" s="8">
        <v>28</v>
      </c>
    </row>
    <row r="11" spans="2:52" x14ac:dyDescent="0.25">
      <c r="B11" t="s">
        <v>40</v>
      </c>
      <c r="C11">
        <v>16</v>
      </c>
      <c r="D11">
        <v>18</v>
      </c>
      <c r="E11">
        <v>6</v>
      </c>
      <c r="F11">
        <v>4</v>
      </c>
      <c r="G11">
        <v>8</v>
      </c>
      <c r="H11">
        <v>45</v>
      </c>
      <c r="I11">
        <v>49</v>
      </c>
      <c r="K11">
        <v>13</v>
      </c>
      <c r="L11">
        <v>9</v>
      </c>
      <c r="M11">
        <v>5</v>
      </c>
      <c r="N11">
        <v>3</v>
      </c>
      <c r="O11">
        <v>1</v>
      </c>
      <c r="P11">
        <v>27</v>
      </c>
      <c r="Q11">
        <v>17</v>
      </c>
      <c r="S11">
        <v>3</v>
      </c>
      <c r="T11">
        <v>9</v>
      </c>
      <c r="U11">
        <v>1</v>
      </c>
      <c r="V11">
        <v>1</v>
      </c>
      <c r="W11">
        <v>7</v>
      </c>
      <c r="X11">
        <v>18</v>
      </c>
      <c r="Y11">
        <v>32</v>
      </c>
      <c r="Z11" s="60"/>
      <c r="AA11" s="40" t="s">
        <v>40</v>
      </c>
      <c r="AB11" s="44">
        <v>16</v>
      </c>
      <c r="AC11" s="6">
        <v>18</v>
      </c>
      <c r="AD11" s="6">
        <v>6</v>
      </c>
      <c r="AE11" s="6">
        <v>4</v>
      </c>
      <c r="AF11" s="6">
        <v>8</v>
      </c>
      <c r="AG11" s="6">
        <v>45</v>
      </c>
      <c r="AH11" s="8">
        <v>49</v>
      </c>
      <c r="AI11" s="42"/>
      <c r="AJ11" s="44">
        <v>13</v>
      </c>
      <c r="AK11" s="6">
        <v>9</v>
      </c>
      <c r="AL11" s="6">
        <v>5</v>
      </c>
      <c r="AM11" s="6">
        <v>3</v>
      </c>
      <c r="AN11" s="6">
        <v>1</v>
      </c>
      <c r="AO11" s="6">
        <v>27</v>
      </c>
      <c r="AP11" s="8">
        <v>17</v>
      </c>
      <c r="AQ11" s="56"/>
      <c r="AR11" s="44">
        <v>3</v>
      </c>
      <c r="AS11" s="6">
        <v>9</v>
      </c>
      <c r="AT11" s="6">
        <v>1</v>
      </c>
      <c r="AU11" s="6">
        <v>1</v>
      </c>
      <c r="AV11" s="6">
        <v>7</v>
      </c>
      <c r="AW11" s="6">
        <v>18</v>
      </c>
      <c r="AX11" s="8">
        <v>32</v>
      </c>
    </row>
    <row r="12" spans="2:52" x14ac:dyDescent="0.25">
      <c r="B12" t="s">
        <v>41</v>
      </c>
      <c r="C12">
        <v>12</v>
      </c>
      <c r="D12">
        <v>18</v>
      </c>
      <c r="E12">
        <v>5</v>
      </c>
      <c r="F12">
        <v>2</v>
      </c>
      <c r="G12">
        <v>11</v>
      </c>
      <c r="H12">
        <v>40</v>
      </c>
      <c r="I12">
        <v>42</v>
      </c>
      <c r="K12">
        <v>8</v>
      </c>
      <c r="L12">
        <v>9</v>
      </c>
      <c r="M12">
        <v>4</v>
      </c>
      <c r="N12">
        <v>0</v>
      </c>
      <c r="O12">
        <v>5</v>
      </c>
      <c r="P12">
        <v>26</v>
      </c>
      <c r="Q12">
        <v>20</v>
      </c>
      <c r="S12">
        <v>4</v>
      </c>
      <c r="T12">
        <v>9</v>
      </c>
      <c r="U12">
        <v>1</v>
      </c>
      <c r="V12">
        <v>2</v>
      </c>
      <c r="W12">
        <v>6</v>
      </c>
      <c r="X12">
        <v>14</v>
      </c>
      <c r="Y12">
        <v>22</v>
      </c>
      <c r="Z12" s="60"/>
      <c r="AA12" s="40" t="s">
        <v>41</v>
      </c>
      <c r="AB12" s="44">
        <v>12</v>
      </c>
      <c r="AC12" s="6">
        <v>18</v>
      </c>
      <c r="AD12" s="6">
        <v>5</v>
      </c>
      <c r="AE12" s="6">
        <v>2</v>
      </c>
      <c r="AF12" s="6">
        <v>11</v>
      </c>
      <c r="AG12" s="6">
        <v>40</v>
      </c>
      <c r="AH12" s="8">
        <v>42</v>
      </c>
      <c r="AI12" s="42"/>
      <c r="AJ12" s="44">
        <v>8</v>
      </c>
      <c r="AK12" s="6">
        <v>9</v>
      </c>
      <c r="AL12" s="6">
        <v>4</v>
      </c>
      <c r="AM12" s="6">
        <v>0</v>
      </c>
      <c r="AN12" s="6">
        <v>5</v>
      </c>
      <c r="AO12" s="6">
        <v>26</v>
      </c>
      <c r="AP12" s="8">
        <v>20</v>
      </c>
      <c r="AQ12" s="56"/>
      <c r="AR12" s="44">
        <v>4</v>
      </c>
      <c r="AS12" s="6">
        <v>9</v>
      </c>
      <c r="AT12" s="6">
        <v>1</v>
      </c>
      <c r="AU12" s="6">
        <v>2</v>
      </c>
      <c r="AV12" s="6">
        <v>6</v>
      </c>
      <c r="AW12" s="6">
        <v>14</v>
      </c>
      <c r="AX12" s="8">
        <v>22</v>
      </c>
    </row>
    <row r="13" spans="2:52" ht="15.75" thickBot="1" x14ac:dyDescent="0.3">
      <c r="B13" t="s">
        <v>36</v>
      </c>
      <c r="C13">
        <v>9</v>
      </c>
      <c r="D13">
        <v>18</v>
      </c>
      <c r="E13">
        <v>3</v>
      </c>
      <c r="F13">
        <v>3</v>
      </c>
      <c r="G13">
        <v>12</v>
      </c>
      <c r="H13">
        <v>25</v>
      </c>
      <c r="I13">
        <v>50</v>
      </c>
      <c r="K13">
        <v>7</v>
      </c>
      <c r="L13">
        <v>9</v>
      </c>
      <c r="M13">
        <v>3</v>
      </c>
      <c r="N13">
        <v>1</v>
      </c>
      <c r="O13">
        <v>5</v>
      </c>
      <c r="P13">
        <v>18</v>
      </c>
      <c r="Q13">
        <v>19</v>
      </c>
      <c r="S13">
        <v>2</v>
      </c>
      <c r="T13">
        <v>9</v>
      </c>
      <c r="U13">
        <v>0</v>
      </c>
      <c r="V13">
        <v>2</v>
      </c>
      <c r="W13">
        <v>7</v>
      </c>
      <c r="X13">
        <v>7</v>
      </c>
      <c r="Y13">
        <v>31</v>
      </c>
      <c r="Z13" s="60"/>
      <c r="AA13" s="41" t="s">
        <v>36</v>
      </c>
      <c r="AB13" s="45">
        <v>9</v>
      </c>
      <c r="AC13" s="34">
        <v>18</v>
      </c>
      <c r="AD13" s="34">
        <v>3</v>
      </c>
      <c r="AE13" s="34">
        <v>3</v>
      </c>
      <c r="AF13" s="34">
        <v>12</v>
      </c>
      <c r="AG13" s="34">
        <v>25</v>
      </c>
      <c r="AH13" s="37">
        <v>50</v>
      </c>
      <c r="AI13" s="43"/>
      <c r="AJ13" s="45">
        <v>7</v>
      </c>
      <c r="AK13" s="34">
        <v>9</v>
      </c>
      <c r="AL13" s="34">
        <v>3</v>
      </c>
      <c r="AM13" s="34">
        <v>1</v>
      </c>
      <c r="AN13" s="34">
        <v>5</v>
      </c>
      <c r="AO13" s="34">
        <v>18</v>
      </c>
      <c r="AP13" s="37">
        <v>19</v>
      </c>
      <c r="AQ13" s="57"/>
      <c r="AR13" s="45">
        <v>2</v>
      </c>
      <c r="AS13" s="34">
        <v>9</v>
      </c>
      <c r="AT13" s="34">
        <v>0</v>
      </c>
      <c r="AU13" s="34">
        <v>2</v>
      </c>
      <c r="AV13" s="34">
        <v>7</v>
      </c>
      <c r="AW13" s="34">
        <v>7</v>
      </c>
      <c r="AX13" s="37">
        <v>31</v>
      </c>
    </row>
    <row r="14" spans="2:52" ht="15.75" thickBot="1" x14ac:dyDescent="0.3"/>
    <row r="15" spans="2:52" ht="15.75" thickBot="1" x14ac:dyDescent="0.3">
      <c r="AA15" s="58" t="s">
        <v>62</v>
      </c>
      <c r="AB15" s="50" t="s">
        <v>21</v>
      </c>
      <c r="AC15" s="51" t="s">
        <v>22</v>
      </c>
      <c r="AD15" s="51" t="s">
        <v>23</v>
      </c>
      <c r="AE15" s="51" t="s">
        <v>24</v>
      </c>
      <c r="AF15" s="51" t="s">
        <v>25</v>
      </c>
      <c r="AG15" s="51" t="s">
        <v>26</v>
      </c>
      <c r="AH15" s="52" t="s">
        <v>27</v>
      </c>
      <c r="AI15" s="53"/>
      <c r="AJ15" s="50" t="s">
        <v>21</v>
      </c>
      <c r="AK15" s="51" t="s">
        <v>22</v>
      </c>
      <c r="AL15" s="51" t="s">
        <v>23</v>
      </c>
      <c r="AM15" s="51" t="s">
        <v>24</v>
      </c>
      <c r="AN15" s="51" t="s">
        <v>25</v>
      </c>
      <c r="AO15" s="51" t="s">
        <v>26</v>
      </c>
      <c r="AP15" s="52" t="s">
        <v>27</v>
      </c>
      <c r="AQ15" s="49"/>
      <c r="AR15" s="50" t="s">
        <v>21</v>
      </c>
      <c r="AS15" s="51" t="s">
        <v>22</v>
      </c>
      <c r="AT15" s="51" t="s">
        <v>23</v>
      </c>
      <c r="AU15" s="51" t="s">
        <v>24</v>
      </c>
      <c r="AV15" s="51" t="s">
        <v>25</v>
      </c>
      <c r="AW15" s="51" t="s">
        <v>26</v>
      </c>
      <c r="AX15" s="52" t="s">
        <v>27</v>
      </c>
    </row>
    <row r="16" spans="2:52" x14ac:dyDescent="0.25">
      <c r="AA16" s="46" t="s">
        <v>32</v>
      </c>
      <c r="AB16" s="47">
        <v>30</v>
      </c>
      <c r="AC16" s="35">
        <v>18</v>
      </c>
      <c r="AD16" s="35">
        <v>12</v>
      </c>
      <c r="AE16" s="35">
        <v>6</v>
      </c>
      <c r="AF16" s="35">
        <v>0</v>
      </c>
      <c r="AG16" s="35">
        <v>63</v>
      </c>
      <c r="AH16" s="48">
        <v>28</v>
      </c>
      <c r="AI16" s="54"/>
      <c r="AJ16" s="47">
        <v>17</v>
      </c>
      <c r="AK16" s="35">
        <v>9</v>
      </c>
      <c r="AL16" s="35">
        <v>8</v>
      </c>
      <c r="AM16" s="35">
        <v>1</v>
      </c>
      <c r="AN16" s="35">
        <v>0</v>
      </c>
      <c r="AO16" s="35">
        <v>37</v>
      </c>
      <c r="AP16" s="48">
        <v>11</v>
      </c>
      <c r="AQ16" s="55"/>
      <c r="AR16" s="47">
        <v>13</v>
      </c>
      <c r="AS16" s="35">
        <v>9</v>
      </c>
      <c r="AT16" s="35">
        <v>4</v>
      </c>
      <c r="AU16" s="35">
        <v>5</v>
      </c>
      <c r="AV16" s="35">
        <v>0</v>
      </c>
      <c r="AW16" s="35">
        <v>26</v>
      </c>
      <c r="AX16" s="48">
        <v>17</v>
      </c>
    </row>
    <row r="17" spans="27:50" x14ac:dyDescent="0.25">
      <c r="AA17" s="40" t="s">
        <v>28</v>
      </c>
      <c r="AB17" s="44">
        <v>23</v>
      </c>
      <c r="AC17" s="6">
        <v>18</v>
      </c>
      <c r="AD17" s="6">
        <v>11</v>
      </c>
      <c r="AE17" s="6">
        <v>1</v>
      </c>
      <c r="AF17" s="6">
        <v>6</v>
      </c>
      <c r="AG17" s="6">
        <v>46</v>
      </c>
      <c r="AH17" s="8">
        <v>36</v>
      </c>
      <c r="AI17" s="42"/>
      <c r="AJ17" s="44">
        <v>15</v>
      </c>
      <c r="AK17" s="6">
        <v>9</v>
      </c>
      <c r="AL17" s="6">
        <v>7</v>
      </c>
      <c r="AM17" s="6">
        <v>1</v>
      </c>
      <c r="AN17" s="6">
        <v>1</v>
      </c>
      <c r="AO17" s="6">
        <v>28</v>
      </c>
      <c r="AP17" s="8">
        <v>15</v>
      </c>
      <c r="AQ17" s="56"/>
      <c r="AR17" s="44">
        <v>8</v>
      </c>
      <c r="AS17" s="6">
        <v>9</v>
      </c>
      <c r="AT17" s="6">
        <v>4</v>
      </c>
      <c r="AU17" s="6">
        <v>0</v>
      </c>
      <c r="AV17" s="6">
        <v>5</v>
      </c>
      <c r="AW17" s="6">
        <v>18</v>
      </c>
      <c r="AX17" s="8">
        <v>21</v>
      </c>
    </row>
    <row r="18" spans="27:50" x14ac:dyDescent="0.25">
      <c r="AA18" s="40" t="s">
        <v>39</v>
      </c>
      <c r="AB18" s="44">
        <v>20</v>
      </c>
      <c r="AC18" s="6">
        <v>18</v>
      </c>
      <c r="AD18" s="6">
        <v>9</v>
      </c>
      <c r="AE18" s="6">
        <v>2</v>
      </c>
      <c r="AF18" s="6">
        <v>7</v>
      </c>
      <c r="AG18" s="6">
        <v>51</v>
      </c>
      <c r="AH18" s="8">
        <v>40</v>
      </c>
      <c r="AI18" s="42"/>
      <c r="AJ18" s="44">
        <v>13</v>
      </c>
      <c r="AK18" s="6">
        <v>9</v>
      </c>
      <c r="AL18" s="6">
        <v>6</v>
      </c>
      <c r="AM18" s="6">
        <v>1</v>
      </c>
      <c r="AN18" s="6">
        <v>2</v>
      </c>
      <c r="AO18" s="6">
        <v>30</v>
      </c>
      <c r="AP18" s="8">
        <v>15</v>
      </c>
      <c r="AQ18" s="56"/>
      <c r="AR18" s="44">
        <v>7</v>
      </c>
      <c r="AS18" s="6">
        <v>9</v>
      </c>
      <c r="AT18" s="6">
        <v>3</v>
      </c>
      <c r="AU18" s="6">
        <v>1</v>
      </c>
      <c r="AV18" s="6">
        <v>5</v>
      </c>
      <c r="AW18" s="6">
        <v>21</v>
      </c>
      <c r="AX18" s="8">
        <v>25</v>
      </c>
    </row>
    <row r="19" spans="27:50" x14ac:dyDescent="0.25">
      <c r="AA19" s="40" t="s">
        <v>34</v>
      </c>
      <c r="AB19" s="44">
        <v>20</v>
      </c>
      <c r="AC19" s="6">
        <v>18</v>
      </c>
      <c r="AD19" s="6">
        <v>9</v>
      </c>
      <c r="AE19" s="6">
        <v>2</v>
      </c>
      <c r="AF19" s="6">
        <v>7</v>
      </c>
      <c r="AG19" s="6">
        <v>40</v>
      </c>
      <c r="AH19" s="8">
        <v>33</v>
      </c>
      <c r="AI19" s="42"/>
      <c r="AJ19" s="44">
        <v>15</v>
      </c>
      <c r="AK19" s="6">
        <v>9</v>
      </c>
      <c r="AL19" s="6">
        <v>7</v>
      </c>
      <c r="AM19" s="6">
        <v>1</v>
      </c>
      <c r="AN19" s="6">
        <v>1</v>
      </c>
      <c r="AO19" s="6">
        <v>26</v>
      </c>
      <c r="AP19" s="8">
        <v>7</v>
      </c>
      <c r="AQ19" s="56"/>
      <c r="AR19" s="44">
        <v>5</v>
      </c>
      <c r="AS19" s="6">
        <v>9</v>
      </c>
      <c r="AT19" s="6">
        <v>2</v>
      </c>
      <c r="AU19" s="6">
        <v>1</v>
      </c>
      <c r="AV19" s="6">
        <v>6</v>
      </c>
      <c r="AW19" s="6">
        <v>14</v>
      </c>
      <c r="AX19" s="8">
        <v>26</v>
      </c>
    </row>
    <row r="20" spans="27:50" x14ac:dyDescent="0.25">
      <c r="AA20" s="40" t="s">
        <v>29</v>
      </c>
      <c r="AB20" s="44">
        <v>17</v>
      </c>
      <c r="AC20" s="6">
        <v>18</v>
      </c>
      <c r="AD20" s="6">
        <v>7</v>
      </c>
      <c r="AE20" s="6">
        <v>3</v>
      </c>
      <c r="AF20" s="6">
        <v>8</v>
      </c>
      <c r="AG20" s="6">
        <v>45</v>
      </c>
      <c r="AH20" s="8">
        <v>42</v>
      </c>
      <c r="AI20" s="42"/>
      <c r="AJ20" s="44">
        <v>12</v>
      </c>
      <c r="AK20" s="6">
        <v>9</v>
      </c>
      <c r="AL20" s="6">
        <v>5</v>
      </c>
      <c r="AM20" s="6">
        <v>2</v>
      </c>
      <c r="AN20" s="6">
        <v>2</v>
      </c>
      <c r="AO20" s="6">
        <v>33</v>
      </c>
      <c r="AP20" s="8">
        <v>15</v>
      </c>
      <c r="AQ20" s="56"/>
      <c r="AR20" s="44">
        <v>5</v>
      </c>
      <c r="AS20" s="6">
        <v>9</v>
      </c>
      <c r="AT20" s="6">
        <v>2</v>
      </c>
      <c r="AU20" s="6">
        <v>1</v>
      </c>
      <c r="AV20" s="6">
        <v>6</v>
      </c>
      <c r="AW20" s="6">
        <v>12</v>
      </c>
      <c r="AX20" s="8">
        <v>27</v>
      </c>
    </row>
    <row r="21" spans="27:50" x14ac:dyDescent="0.25">
      <c r="AA21" s="40" t="s">
        <v>41</v>
      </c>
      <c r="AB21" s="44">
        <v>17</v>
      </c>
      <c r="AC21" s="6">
        <v>18</v>
      </c>
      <c r="AD21" s="6">
        <v>6</v>
      </c>
      <c r="AE21" s="6">
        <v>5</v>
      </c>
      <c r="AF21" s="6">
        <v>7</v>
      </c>
      <c r="AG21" s="6">
        <v>48</v>
      </c>
      <c r="AH21" s="8">
        <v>52</v>
      </c>
      <c r="AI21" s="42"/>
      <c r="AJ21" s="44">
        <v>11</v>
      </c>
      <c r="AK21" s="6">
        <v>9</v>
      </c>
      <c r="AL21" s="6">
        <v>4</v>
      </c>
      <c r="AM21" s="6">
        <v>3</v>
      </c>
      <c r="AN21" s="6">
        <v>2</v>
      </c>
      <c r="AO21" s="6">
        <v>30</v>
      </c>
      <c r="AP21" s="8">
        <v>22</v>
      </c>
      <c r="AQ21" s="56"/>
      <c r="AR21" s="44">
        <v>6</v>
      </c>
      <c r="AS21" s="6">
        <v>9</v>
      </c>
      <c r="AT21" s="6">
        <v>2</v>
      </c>
      <c r="AU21" s="6">
        <v>2</v>
      </c>
      <c r="AV21" s="6">
        <v>5</v>
      </c>
      <c r="AW21" s="6">
        <v>18</v>
      </c>
      <c r="AX21" s="8">
        <v>30</v>
      </c>
    </row>
    <row r="22" spans="27:50" x14ac:dyDescent="0.25">
      <c r="AA22" s="40" t="s">
        <v>37</v>
      </c>
      <c r="AB22" s="44">
        <v>14</v>
      </c>
      <c r="AC22" s="6">
        <v>18</v>
      </c>
      <c r="AD22" s="6">
        <v>5</v>
      </c>
      <c r="AE22" s="6">
        <v>4</v>
      </c>
      <c r="AF22" s="6">
        <v>9</v>
      </c>
      <c r="AG22" s="6">
        <v>34</v>
      </c>
      <c r="AH22" s="8">
        <v>37</v>
      </c>
      <c r="AI22" s="42"/>
      <c r="AJ22" s="44">
        <v>11</v>
      </c>
      <c r="AK22" s="6">
        <v>9</v>
      </c>
      <c r="AL22" s="6">
        <v>5</v>
      </c>
      <c r="AM22" s="6">
        <v>1</v>
      </c>
      <c r="AN22" s="6">
        <v>3</v>
      </c>
      <c r="AO22" s="6">
        <v>24</v>
      </c>
      <c r="AP22" s="8">
        <v>16</v>
      </c>
      <c r="AQ22" s="56"/>
      <c r="AR22" s="44">
        <v>3</v>
      </c>
      <c r="AS22" s="6">
        <v>9</v>
      </c>
      <c r="AT22" s="6">
        <v>0</v>
      </c>
      <c r="AU22" s="6">
        <v>3</v>
      </c>
      <c r="AV22" s="6">
        <v>6</v>
      </c>
      <c r="AW22" s="6">
        <v>10</v>
      </c>
      <c r="AX22" s="8">
        <v>21</v>
      </c>
    </row>
    <row r="23" spans="27:50" x14ac:dyDescent="0.25">
      <c r="AA23" s="40" t="s">
        <v>36</v>
      </c>
      <c r="AB23" s="44">
        <v>14</v>
      </c>
      <c r="AC23" s="6">
        <v>18</v>
      </c>
      <c r="AD23" s="6">
        <v>7</v>
      </c>
      <c r="AE23" s="6">
        <v>0</v>
      </c>
      <c r="AF23" s="6">
        <v>11</v>
      </c>
      <c r="AG23" s="6">
        <v>32</v>
      </c>
      <c r="AH23" s="8">
        <v>58</v>
      </c>
      <c r="AI23" s="42"/>
      <c r="AJ23" s="44">
        <v>14</v>
      </c>
      <c r="AK23" s="6">
        <v>9</v>
      </c>
      <c r="AL23" s="6">
        <v>7</v>
      </c>
      <c r="AM23" s="6">
        <v>0</v>
      </c>
      <c r="AN23" s="6">
        <v>2</v>
      </c>
      <c r="AO23" s="6">
        <v>27</v>
      </c>
      <c r="AP23" s="8">
        <v>14</v>
      </c>
      <c r="AQ23" s="56"/>
      <c r="AR23" s="44">
        <v>0</v>
      </c>
      <c r="AS23" s="6">
        <v>9</v>
      </c>
      <c r="AT23" s="6">
        <v>0</v>
      </c>
      <c r="AU23" s="6">
        <v>0</v>
      </c>
      <c r="AV23" s="6">
        <v>9</v>
      </c>
      <c r="AW23" s="6">
        <v>5</v>
      </c>
      <c r="AX23" s="8">
        <v>44</v>
      </c>
    </row>
    <row r="24" spans="27:50" x14ac:dyDescent="0.25">
      <c r="AA24" s="40" t="s">
        <v>40</v>
      </c>
      <c r="AB24" s="44">
        <v>13</v>
      </c>
      <c r="AC24" s="6">
        <v>18</v>
      </c>
      <c r="AD24" s="6">
        <v>6</v>
      </c>
      <c r="AE24" s="6">
        <v>1</v>
      </c>
      <c r="AF24" s="6">
        <v>11</v>
      </c>
      <c r="AG24" s="6">
        <v>29</v>
      </c>
      <c r="AH24" s="8">
        <v>44</v>
      </c>
      <c r="AI24" s="42"/>
      <c r="AJ24" s="44">
        <v>7</v>
      </c>
      <c r="AK24" s="6">
        <v>9</v>
      </c>
      <c r="AL24" s="6">
        <v>3</v>
      </c>
      <c r="AM24" s="6">
        <v>1</v>
      </c>
      <c r="AN24" s="6">
        <v>5</v>
      </c>
      <c r="AO24" s="6">
        <v>15</v>
      </c>
      <c r="AP24" s="8">
        <v>14</v>
      </c>
      <c r="AQ24" s="56"/>
      <c r="AR24" s="44">
        <v>6</v>
      </c>
      <c r="AS24" s="6">
        <v>9</v>
      </c>
      <c r="AT24" s="6">
        <v>3</v>
      </c>
      <c r="AU24" s="6">
        <v>0</v>
      </c>
      <c r="AV24" s="6">
        <v>6</v>
      </c>
      <c r="AW24" s="6">
        <v>14</v>
      </c>
      <c r="AX24" s="8">
        <v>30</v>
      </c>
    </row>
    <row r="25" spans="27:50" ht="15.75" thickBot="1" x14ac:dyDescent="0.3">
      <c r="AA25" s="41" t="s">
        <v>33</v>
      </c>
      <c r="AB25" s="45">
        <v>12</v>
      </c>
      <c r="AC25" s="34">
        <v>18</v>
      </c>
      <c r="AD25" s="34">
        <v>5</v>
      </c>
      <c r="AE25" s="34">
        <v>2</v>
      </c>
      <c r="AF25" s="34">
        <v>11</v>
      </c>
      <c r="AG25" s="34">
        <v>32</v>
      </c>
      <c r="AH25" s="37">
        <v>50</v>
      </c>
      <c r="AI25" s="43"/>
      <c r="AJ25" s="45">
        <v>12</v>
      </c>
      <c r="AK25" s="34">
        <v>9</v>
      </c>
      <c r="AL25" s="34">
        <v>5</v>
      </c>
      <c r="AM25" s="34">
        <v>2</v>
      </c>
      <c r="AN25" s="34">
        <v>2</v>
      </c>
      <c r="AO25" s="34">
        <v>23</v>
      </c>
      <c r="AP25" s="37">
        <v>18</v>
      </c>
      <c r="AQ25" s="57"/>
      <c r="AR25" s="45">
        <v>0</v>
      </c>
      <c r="AS25" s="34">
        <v>9</v>
      </c>
      <c r="AT25" s="34">
        <v>0</v>
      </c>
      <c r="AU25" s="34">
        <v>0</v>
      </c>
      <c r="AV25" s="34">
        <v>9</v>
      </c>
      <c r="AW25" s="34">
        <v>9</v>
      </c>
      <c r="AX25" s="37">
        <v>32</v>
      </c>
    </row>
    <row r="26" spans="27:50" ht="15.75" thickBot="1" x14ac:dyDescent="0.3"/>
    <row r="27" spans="27:50" ht="15.75" thickBot="1" x14ac:dyDescent="0.3">
      <c r="AA27" s="58" t="s">
        <v>63</v>
      </c>
      <c r="AB27" s="50" t="s">
        <v>21</v>
      </c>
      <c r="AC27" s="51" t="s">
        <v>22</v>
      </c>
      <c r="AD27" s="51" t="s">
        <v>23</v>
      </c>
      <c r="AE27" s="51" t="s">
        <v>24</v>
      </c>
      <c r="AF27" s="51" t="s">
        <v>25</v>
      </c>
      <c r="AG27" s="51" t="s">
        <v>26</v>
      </c>
      <c r="AH27" s="52" t="s">
        <v>27</v>
      </c>
      <c r="AI27" s="53"/>
      <c r="AJ27" s="50" t="s">
        <v>21</v>
      </c>
      <c r="AK27" s="51" t="s">
        <v>22</v>
      </c>
      <c r="AL27" s="51" t="s">
        <v>23</v>
      </c>
      <c r="AM27" s="51" t="s">
        <v>24</v>
      </c>
      <c r="AN27" s="51" t="s">
        <v>25</v>
      </c>
      <c r="AO27" s="51" t="s">
        <v>26</v>
      </c>
      <c r="AP27" s="52" t="s">
        <v>27</v>
      </c>
      <c r="AQ27" s="49"/>
      <c r="AR27" s="50" t="s">
        <v>21</v>
      </c>
      <c r="AS27" s="51" t="s">
        <v>22</v>
      </c>
      <c r="AT27" s="51" t="s">
        <v>23</v>
      </c>
      <c r="AU27" s="51" t="s">
        <v>24</v>
      </c>
      <c r="AV27" s="51" t="s">
        <v>25</v>
      </c>
      <c r="AW27" s="51" t="s">
        <v>26</v>
      </c>
      <c r="AX27" s="52" t="s">
        <v>27</v>
      </c>
    </row>
    <row r="28" spans="27:50" x14ac:dyDescent="0.25">
      <c r="AA28" s="46" t="s">
        <v>32</v>
      </c>
      <c r="AB28" s="47">
        <v>22</v>
      </c>
      <c r="AC28" s="35">
        <v>18</v>
      </c>
      <c r="AD28" s="35">
        <v>11</v>
      </c>
      <c r="AE28" s="35">
        <v>0</v>
      </c>
      <c r="AF28" s="35">
        <v>7</v>
      </c>
      <c r="AG28" s="35">
        <v>73</v>
      </c>
      <c r="AH28" s="48">
        <v>33</v>
      </c>
      <c r="AI28" s="54"/>
      <c r="AJ28" s="47">
        <v>14</v>
      </c>
      <c r="AK28" s="35">
        <v>9</v>
      </c>
      <c r="AL28" s="35">
        <v>7</v>
      </c>
      <c r="AM28" s="35">
        <v>0</v>
      </c>
      <c r="AN28" s="35">
        <v>2</v>
      </c>
      <c r="AO28" s="35">
        <v>49</v>
      </c>
      <c r="AP28" s="48">
        <v>14</v>
      </c>
      <c r="AQ28" s="55"/>
      <c r="AR28" s="47">
        <v>8</v>
      </c>
      <c r="AS28" s="35">
        <v>9</v>
      </c>
      <c r="AT28" s="35">
        <v>4</v>
      </c>
      <c r="AU28" s="35">
        <v>0</v>
      </c>
      <c r="AV28" s="35">
        <v>5</v>
      </c>
      <c r="AW28" s="35">
        <v>24</v>
      </c>
      <c r="AX28" s="48">
        <v>19</v>
      </c>
    </row>
    <row r="29" spans="27:50" x14ac:dyDescent="0.25">
      <c r="AA29" s="40" t="s">
        <v>36</v>
      </c>
      <c r="AB29" s="44">
        <v>22</v>
      </c>
      <c r="AC29" s="6">
        <v>18</v>
      </c>
      <c r="AD29" s="6">
        <v>10</v>
      </c>
      <c r="AE29" s="6">
        <v>2</v>
      </c>
      <c r="AF29" s="6">
        <v>6</v>
      </c>
      <c r="AG29" s="6">
        <v>49</v>
      </c>
      <c r="AH29" s="8">
        <v>37</v>
      </c>
      <c r="AI29" s="42"/>
      <c r="AJ29" s="44">
        <v>14</v>
      </c>
      <c r="AK29" s="6">
        <v>9</v>
      </c>
      <c r="AL29" s="6">
        <v>7</v>
      </c>
      <c r="AM29" s="6">
        <v>0</v>
      </c>
      <c r="AN29" s="6">
        <v>2</v>
      </c>
      <c r="AO29" s="6">
        <v>27</v>
      </c>
      <c r="AP29" s="8">
        <v>10</v>
      </c>
      <c r="AQ29" s="56"/>
      <c r="AR29" s="44">
        <v>8</v>
      </c>
      <c r="AS29" s="6">
        <v>9</v>
      </c>
      <c r="AT29" s="6">
        <v>3</v>
      </c>
      <c r="AU29" s="6">
        <v>2</v>
      </c>
      <c r="AV29" s="6">
        <v>4</v>
      </c>
      <c r="AW29" s="6">
        <v>22</v>
      </c>
      <c r="AX29" s="8">
        <v>27</v>
      </c>
    </row>
    <row r="30" spans="27:50" x14ac:dyDescent="0.25">
      <c r="AA30" s="40" t="s">
        <v>37</v>
      </c>
      <c r="AB30" s="44">
        <v>22</v>
      </c>
      <c r="AC30" s="6">
        <v>18</v>
      </c>
      <c r="AD30" s="6">
        <v>10</v>
      </c>
      <c r="AE30" s="6">
        <v>2</v>
      </c>
      <c r="AF30" s="6">
        <v>6</v>
      </c>
      <c r="AG30" s="6">
        <v>42</v>
      </c>
      <c r="AH30" s="8">
        <v>39</v>
      </c>
      <c r="AI30" s="42"/>
      <c r="AJ30" s="44">
        <v>14</v>
      </c>
      <c r="AK30" s="6">
        <v>9</v>
      </c>
      <c r="AL30" s="6">
        <v>6</v>
      </c>
      <c r="AM30" s="6">
        <v>2</v>
      </c>
      <c r="AN30" s="6">
        <v>1</v>
      </c>
      <c r="AO30" s="6">
        <v>25</v>
      </c>
      <c r="AP30" s="8">
        <v>17</v>
      </c>
      <c r="AQ30" s="56"/>
      <c r="AR30" s="44">
        <v>8</v>
      </c>
      <c r="AS30" s="6">
        <v>9</v>
      </c>
      <c r="AT30" s="6">
        <v>4</v>
      </c>
      <c r="AU30" s="6">
        <v>0</v>
      </c>
      <c r="AV30" s="6">
        <v>5</v>
      </c>
      <c r="AW30" s="6">
        <v>17</v>
      </c>
      <c r="AX30" s="8">
        <v>22</v>
      </c>
    </row>
    <row r="31" spans="27:50" x14ac:dyDescent="0.25">
      <c r="AA31" s="40" t="s">
        <v>28</v>
      </c>
      <c r="AB31" s="44">
        <v>21</v>
      </c>
      <c r="AC31" s="6">
        <v>18</v>
      </c>
      <c r="AD31" s="6">
        <v>7</v>
      </c>
      <c r="AE31" s="6">
        <v>7</v>
      </c>
      <c r="AF31" s="6">
        <v>4</v>
      </c>
      <c r="AG31" s="6">
        <v>40</v>
      </c>
      <c r="AH31" s="8">
        <v>43</v>
      </c>
      <c r="AI31" s="42"/>
      <c r="AJ31" s="44">
        <v>14</v>
      </c>
      <c r="AK31" s="6">
        <v>9</v>
      </c>
      <c r="AL31" s="6">
        <v>6</v>
      </c>
      <c r="AM31" s="6">
        <v>2</v>
      </c>
      <c r="AN31" s="6">
        <v>1</v>
      </c>
      <c r="AO31" s="6">
        <v>29</v>
      </c>
      <c r="AP31" s="8">
        <v>14</v>
      </c>
      <c r="AQ31" s="56"/>
      <c r="AR31" s="44">
        <v>7</v>
      </c>
      <c r="AS31" s="6">
        <v>9</v>
      </c>
      <c r="AT31" s="6">
        <v>1</v>
      </c>
      <c r="AU31" s="6">
        <v>5</v>
      </c>
      <c r="AV31" s="6">
        <v>3</v>
      </c>
      <c r="AW31" s="6">
        <v>11</v>
      </c>
      <c r="AX31" s="8">
        <v>29</v>
      </c>
    </row>
    <row r="32" spans="27:50" x14ac:dyDescent="0.25">
      <c r="AA32" s="40" t="s">
        <v>39</v>
      </c>
      <c r="AB32" s="44">
        <v>18</v>
      </c>
      <c r="AC32" s="6">
        <v>18</v>
      </c>
      <c r="AD32" s="6">
        <v>8</v>
      </c>
      <c r="AE32" s="6">
        <v>2</v>
      </c>
      <c r="AF32" s="6">
        <v>8</v>
      </c>
      <c r="AG32" s="6">
        <v>35</v>
      </c>
      <c r="AH32" s="8">
        <v>38</v>
      </c>
      <c r="AI32" s="42"/>
      <c r="AJ32" s="44">
        <v>13</v>
      </c>
      <c r="AK32" s="6">
        <v>9</v>
      </c>
      <c r="AL32" s="6">
        <v>6</v>
      </c>
      <c r="AM32" s="6">
        <v>1</v>
      </c>
      <c r="AN32" s="6">
        <v>2</v>
      </c>
      <c r="AO32" s="6">
        <v>21</v>
      </c>
      <c r="AP32" s="8">
        <v>11</v>
      </c>
      <c r="AQ32" s="56"/>
      <c r="AR32" s="44">
        <v>5</v>
      </c>
      <c r="AS32" s="6">
        <v>9</v>
      </c>
      <c r="AT32" s="6">
        <v>2</v>
      </c>
      <c r="AU32" s="6">
        <v>1</v>
      </c>
      <c r="AV32" s="6">
        <v>6</v>
      </c>
      <c r="AW32" s="6">
        <v>14</v>
      </c>
      <c r="AX32" s="8">
        <v>27</v>
      </c>
    </row>
    <row r="33" spans="27:50" x14ac:dyDescent="0.25">
      <c r="AA33" s="40" t="s">
        <v>29</v>
      </c>
      <c r="AB33" s="44">
        <v>18</v>
      </c>
      <c r="AC33" s="6">
        <v>18</v>
      </c>
      <c r="AD33" s="6">
        <v>7</v>
      </c>
      <c r="AE33" s="6">
        <v>4</v>
      </c>
      <c r="AF33" s="6">
        <v>7</v>
      </c>
      <c r="AG33" s="6">
        <v>24</v>
      </c>
      <c r="AH33" s="8">
        <v>27</v>
      </c>
      <c r="AI33" s="42"/>
      <c r="AJ33" s="44">
        <v>12</v>
      </c>
      <c r="AK33" s="6">
        <v>9</v>
      </c>
      <c r="AL33" s="6">
        <v>5</v>
      </c>
      <c r="AM33" s="6">
        <v>2</v>
      </c>
      <c r="AN33" s="6">
        <v>2</v>
      </c>
      <c r="AO33" s="6">
        <v>12</v>
      </c>
      <c r="AP33" s="8">
        <v>9</v>
      </c>
      <c r="AQ33" s="56"/>
      <c r="AR33" s="44">
        <v>6</v>
      </c>
      <c r="AS33" s="6">
        <v>9</v>
      </c>
      <c r="AT33" s="6">
        <v>2</v>
      </c>
      <c r="AU33" s="6">
        <v>2</v>
      </c>
      <c r="AV33" s="6">
        <v>5</v>
      </c>
      <c r="AW33" s="6">
        <v>12</v>
      </c>
      <c r="AX33" s="8">
        <v>18</v>
      </c>
    </row>
    <row r="34" spans="27:50" x14ac:dyDescent="0.25">
      <c r="AA34" s="40" t="s">
        <v>41</v>
      </c>
      <c r="AB34" s="44">
        <v>16</v>
      </c>
      <c r="AC34" s="6">
        <v>18</v>
      </c>
      <c r="AD34" s="6">
        <v>6</v>
      </c>
      <c r="AE34" s="6">
        <v>4</v>
      </c>
      <c r="AF34" s="6">
        <v>8</v>
      </c>
      <c r="AG34" s="6">
        <v>41</v>
      </c>
      <c r="AH34" s="8">
        <v>45</v>
      </c>
      <c r="AI34" s="42"/>
      <c r="AJ34" s="44">
        <v>11</v>
      </c>
      <c r="AK34" s="6">
        <v>9</v>
      </c>
      <c r="AL34" s="6">
        <v>4</v>
      </c>
      <c r="AM34" s="6">
        <v>3</v>
      </c>
      <c r="AN34" s="6">
        <v>2</v>
      </c>
      <c r="AO34" s="6">
        <v>26</v>
      </c>
      <c r="AP34" s="8">
        <v>19</v>
      </c>
      <c r="AQ34" s="56"/>
      <c r="AR34" s="44">
        <v>5</v>
      </c>
      <c r="AS34" s="6">
        <v>9</v>
      </c>
      <c r="AT34" s="6">
        <v>2</v>
      </c>
      <c r="AU34" s="6">
        <v>1</v>
      </c>
      <c r="AV34" s="6">
        <v>6</v>
      </c>
      <c r="AW34" s="6">
        <v>15</v>
      </c>
      <c r="AX34" s="8">
        <v>26</v>
      </c>
    </row>
    <row r="35" spans="27:50" x14ac:dyDescent="0.25">
      <c r="AA35" s="40" t="s">
        <v>42</v>
      </c>
      <c r="AB35" s="44">
        <v>14</v>
      </c>
      <c r="AC35" s="6">
        <v>18</v>
      </c>
      <c r="AD35" s="6">
        <v>5</v>
      </c>
      <c r="AE35" s="6">
        <v>4</v>
      </c>
      <c r="AF35" s="6">
        <v>9</v>
      </c>
      <c r="AG35" s="6">
        <v>25</v>
      </c>
      <c r="AH35" s="8">
        <v>39</v>
      </c>
      <c r="AI35" s="42"/>
      <c r="AJ35" s="44">
        <v>11</v>
      </c>
      <c r="AK35" s="6">
        <v>9</v>
      </c>
      <c r="AL35" s="6">
        <v>5</v>
      </c>
      <c r="AM35" s="6">
        <v>1</v>
      </c>
      <c r="AN35" s="6">
        <v>3</v>
      </c>
      <c r="AO35" s="6">
        <v>19</v>
      </c>
      <c r="AP35" s="8">
        <v>16</v>
      </c>
      <c r="AQ35" s="56"/>
      <c r="AR35" s="44">
        <v>3</v>
      </c>
      <c r="AS35" s="6">
        <v>9</v>
      </c>
      <c r="AT35" s="6">
        <v>0</v>
      </c>
      <c r="AU35" s="6">
        <v>3</v>
      </c>
      <c r="AV35" s="6">
        <v>6</v>
      </c>
      <c r="AW35" s="6">
        <v>6</v>
      </c>
      <c r="AX35" s="8">
        <v>23</v>
      </c>
    </row>
    <row r="36" spans="27:50" x14ac:dyDescent="0.25">
      <c r="AA36" s="40" t="s">
        <v>34</v>
      </c>
      <c r="AB36" s="44">
        <v>14</v>
      </c>
      <c r="AC36" s="6">
        <v>18</v>
      </c>
      <c r="AD36" s="6">
        <v>6</v>
      </c>
      <c r="AE36" s="6">
        <v>2</v>
      </c>
      <c r="AF36" s="6">
        <v>10</v>
      </c>
      <c r="AG36" s="6">
        <v>32</v>
      </c>
      <c r="AH36" s="8">
        <v>45</v>
      </c>
      <c r="AI36" s="42"/>
      <c r="AJ36" s="44">
        <v>14</v>
      </c>
      <c r="AK36" s="6">
        <v>9</v>
      </c>
      <c r="AL36" s="6">
        <v>6</v>
      </c>
      <c r="AM36" s="6">
        <v>2</v>
      </c>
      <c r="AN36" s="6">
        <v>1</v>
      </c>
      <c r="AO36" s="6">
        <v>25</v>
      </c>
      <c r="AP36" s="8">
        <v>12</v>
      </c>
      <c r="AQ36" s="56"/>
      <c r="AR36" s="44">
        <v>0</v>
      </c>
      <c r="AS36" s="6">
        <v>9</v>
      </c>
      <c r="AT36" s="6">
        <v>0</v>
      </c>
      <c r="AU36" s="6">
        <v>0</v>
      </c>
      <c r="AV36" s="6">
        <v>9</v>
      </c>
      <c r="AW36" s="6">
        <v>7</v>
      </c>
      <c r="AX36" s="8">
        <v>33</v>
      </c>
    </row>
    <row r="37" spans="27:50" ht="15.75" thickBot="1" x14ac:dyDescent="0.3">
      <c r="AA37" s="41" t="s">
        <v>40</v>
      </c>
      <c r="AB37" s="45">
        <v>13</v>
      </c>
      <c r="AC37" s="34">
        <v>18</v>
      </c>
      <c r="AD37" s="34">
        <v>6</v>
      </c>
      <c r="AE37" s="34">
        <v>1</v>
      </c>
      <c r="AF37" s="34">
        <v>11</v>
      </c>
      <c r="AG37" s="34">
        <v>23</v>
      </c>
      <c r="AH37" s="37">
        <v>38</v>
      </c>
      <c r="AI37" s="43"/>
      <c r="AJ37" s="45">
        <v>11</v>
      </c>
      <c r="AK37" s="34">
        <v>9</v>
      </c>
      <c r="AL37" s="34">
        <v>5</v>
      </c>
      <c r="AM37" s="34">
        <v>1</v>
      </c>
      <c r="AN37" s="34">
        <v>3</v>
      </c>
      <c r="AO37" s="34">
        <v>14</v>
      </c>
      <c r="AP37" s="37">
        <v>15</v>
      </c>
      <c r="AQ37" s="57"/>
      <c r="AR37" s="45">
        <v>2</v>
      </c>
      <c r="AS37" s="34">
        <v>9</v>
      </c>
      <c r="AT37" s="34">
        <v>1</v>
      </c>
      <c r="AU37" s="34">
        <v>0</v>
      </c>
      <c r="AV37" s="34">
        <v>8</v>
      </c>
      <c r="AW37" s="34">
        <v>9</v>
      </c>
      <c r="AX37" s="37">
        <v>23</v>
      </c>
    </row>
    <row r="38" spans="27:50" ht="15.75" thickBot="1" x14ac:dyDescent="0.3"/>
    <row r="39" spans="27:50" ht="15.75" thickBot="1" x14ac:dyDescent="0.3">
      <c r="AA39" s="58" t="s">
        <v>64</v>
      </c>
      <c r="AB39" s="50" t="s">
        <v>21</v>
      </c>
      <c r="AC39" s="51" t="s">
        <v>22</v>
      </c>
      <c r="AD39" s="51" t="s">
        <v>23</v>
      </c>
      <c r="AE39" s="51" t="s">
        <v>24</v>
      </c>
      <c r="AF39" s="51" t="s">
        <v>25</v>
      </c>
      <c r="AG39" s="51" t="s">
        <v>26</v>
      </c>
      <c r="AH39" s="52" t="s">
        <v>27</v>
      </c>
      <c r="AI39" s="53"/>
      <c r="AJ39" s="50" t="s">
        <v>21</v>
      </c>
      <c r="AK39" s="51" t="s">
        <v>22</v>
      </c>
      <c r="AL39" s="51" t="s">
        <v>23</v>
      </c>
      <c r="AM39" s="51" t="s">
        <v>24</v>
      </c>
      <c r="AN39" s="51" t="s">
        <v>25</v>
      </c>
      <c r="AO39" s="51" t="s">
        <v>26</v>
      </c>
      <c r="AP39" s="52" t="s">
        <v>27</v>
      </c>
      <c r="AQ39" s="49"/>
      <c r="AR39" s="50" t="s">
        <v>21</v>
      </c>
      <c r="AS39" s="51" t="s">
        <v>22</v>
      </c>
      <c r="AT39" s="51" t="s">
        <v>23</v>
      </c>
      <c r="AU39" s="51" t="s">
        <v>24</v>
      </c>
      <c r="AV39" s="51" t="s">
        <v>25</v>
      </c>
      <c r="AW39" s="51" t="s">
        <v>26</v>
      </c>
      <c r="AX39" s="52" t="s">
        <v>27</v>
      </c>
    </row>
    <row r="40" spans="27:50" x14ac:dyDescent="0.25">
      <c r="AA40" s="46" t="s">
        <v>29</v>
      </c>
      <c r="AB40" s="47">
        <v>28</v>
      </c>
      <c r="AC40" s="35">
        <v>18</v>
      </c>
      <c r="AD40" s="35">
        <v>10</v>
      </c>
      <c r="AE40" s="35">
        <v>8</v>
      </c>
      <c r="AF40" s="35">
        <v>0</v>
      </c>
      <c r="AG40" s="35">
        <v>37</v>
      </c>
      <c r="AH40" s="48">
        <v>15</v>
      </c>
      <c r="AI40" s="54"/>
      <c r="AJ40" s="47">
        <v>16</v>
      </c>
      <c r="AK40" s="35">
        <v>9</v>
      </c>
      <c r="AL40" s="35">
        <v>7</v>
      </c>
      <c r="AM40" s="35">
        <v>2</v>
      </c>
      <c r="AN40" s="35">
        <v>0</v>
      </c>
      <c r="AO40" s="35">
        <v>23</v>
      </c>
      <c r="AP40" s="48">
        <v>4</v>
      </c>
      <c r="AQ40" s="55"/>
      <c r="AR40" s="47">
        <v>12</v>
      </c>
      <c r="AS40" s="35">
        <v>9</v>
      </c>
      <c r="AT40" s="35">
        <v>3</v>
      </c>
      <c r="AU40" s="35">
        <v>6</v>
      </c>
      <c r="AV40" s="35">
        <v>0</v>
      </c>
      <c r="AW40" s="35">
        <v>14</v>
      </c>
      <c r="AX40" s="48">
        <v>11</v>
      </c>
    </row>
    <row r="41" spans="27:50" x14ac:dyDescent="0.25">
      <c r="AA41" s="40" t="s">
        <v>32</v>
      </c>
      <c r="AB41" s="44">
        <v>25</v>
      </c>
      <c r="AC41" s="6">
        <v>18</v>
      </c>
      <c r="AD41" s="6">
        <v>11</v>
      </c>
      <c r="AE41" s="6">
        <v>3</v>
      </c>
      <c r="AF41" s="6">
        <v>4</v>
      </c>
      <c r="AG41" s="6">
        <v>47</v>
      </c>
      <c r="AH41" s="8">
        <v>23</v>
      </c>
      <c r="AI41" s="42"/>
      <c r="AJ41" s="44">
        <v>17</v>
      </c>
      <c r="AK41" s="6">
        <v>9</v>
      </c>
      <c r="AL41" s="6">
        <v>8</v>
      </c>
      <c r="AM41" s="6">
        <v>1</v>
      </c>
      <c r="AN41" s="6">
        <v>0</v>
      </c>
      <c r="AO41" s="6">
        <v>34</v>
      </c>
      <c r="AP41" s="8">
        <v>12</v>
      </c>
      <c r="AQ41" s="56"/>
      <c r="AR41" s="44">
        <v>8</v>
      </c>
      <c r="AS41" s="6">
        <v>9</v>
      </c>
      <c r="AT41" s="6">
        <v>3</v>
      </c>
      <c r="AU41" s="6">
        <v>2</v>
      </c>
      <c r="AV41" s="6">
        <v>4</v>
      </c>
      <c r="AW41" s="6">
        <v>13</v>
      </c>
      <c r="AX41" s="8">
        <v>11</v>
      </c>
    </row>
    <row r="42" spans="27:50" x14ac:dyDescent="0.25">
      <c r="AA42" s="40" t="s">
        <v>28</v>
      </c>
      <c r="AB42" s="44">
        <v>24</v>
      </c>
      <c r="AC42" s="6">
        <v>18</v>
      </c>
      <c r="AD42" s="6">
        <v>10</v>
      </c>
      <c r="AE42" s="6">
        <v>4</v>
      </c>
      <c r="AF42" s="6">
        <v>4</v>
      </c>
      <c r="AG42" s="6">
        <v>40</v>
      </c>
      <c r="AH42" s="8">
        <v>26</v>
      </c>
      <c r="AI42" s="42"/>
      <c r="AJ42" s="44">
        <v>13</v>
      </c>
      <c r="AK42" s="6">
        <v>9</v>
      </c>
      <c r="AL42" s="6">
        <v>5</v>
      </c>
      <c r="AM42" s="6">
        <v>3</v>
      </c>
      <c r="AN42" s="6">
        <v>1</v>
      </c>
      <c r="AO42" s="6">
        <v>25</v>
      </c>
      <c r="AP42" s="8">
        <v>15</v>
      </c>
      <c r="AQ42" s="56"/>
      <c r="AR42" s="44">
        <v>11</v>
      </c>
      <c r="AS42" s="6">
        <v>9</v>
      </c>
      <c r="AT42" s="6">
        <v>5</v>
      </c>
      <c r="AU42" s="6">
        <v>1</v>
      </c>
      <c r="AV42" s="6">
        <v>3</v>
      </c>
      <c r="AW42" s="6">
        <v>15</v>
      </c>
      <c r="AX42" s="8">
        <v>11</v>
      </c>
    </row>
    <row r="43" spans="27:50" x14ac:dyDescent="0.25">
      <c r="AA43" s="40" t="s">
        <v>36</v>
      </c>
      <c r="AB43" s="44">
        <v>20</v>
      </c>
      <c r="AC43" s="6">
        <v>18</v>
      </c>
      <c r="AD43" s="6">
        <v>7</v>
      </c>
      <c r="AE43" s="6">
        <v>6</v>
      </c>
      <c r="AF43" s="6">
        <v>5</v>
      </c>
      <c r="AG43" s="6">
        <v>36</v>
      </c>
      <c r="AH43" s="8">
        <v>35</v>
      </c>
      <c r="AI43" s="42"/>
      <c r="AJ43" s="44">
        <v>14</v>
      </c>
      <c r="AK43" s="6">
        <v>9</v>
      </c>
      <c r="AL43" s="6">
        <v>5</v>
      </c>
      <c r="AM43" s="6">
        <v>4</v>
      </c>
      <c r="AN43" s="6">
        <v>0</v>
      </c>
      <c r="AO43" s="6">
        <v>17</v>
      </c>
      <c r="AP43" s="8">
        <v>9</v>
      </c>
      <c r="AQ43" s="56"/>
      <c r="AR43" s="44">
        <v>6</v>
      </c>
      <c r="AS43" s="6">
        <v>9</v>
      </c>
      <c r="AT43" s="6">
        <v>2</v>
      </c>
      <c r="AU43" s="6">
        <v>2</v>
      </c>
      <c r="AV43" s="6">
        <v>5</v>
      </c>
      <c r="AW43" s="6">
        <v>19</v>
      </c>
      <c r="AX43" s="8">
        <v>26</v>
      </c>
    </row>
    <row r="44" spans="27:50" x14ac:dyDescent="0.25">
      <c r="AA44" s="40" t="s">
        <v>39</v>
      </c>
      <c r="AB44" s="44">
        <v>17</v>
      </c>
      <c r="AC44" s="6">
        <v>18</v>
      </c>
      <c r="AD44" s="6">
        <v>7</v>
      </c>
      <c r="AE44" s="6">
        <v>3</v>
      </c>
      <c r="AF44" s="6">
        <v>8</v>
      </c>
      <c r="AG44" s="6">
        <v>35</v>
      </c>
      <c r="AH44" s="8">
        <v>42</v>
      </c>
      <c r="AI44" s="42"/>
      <c r="AJ44" s="44">
        <v>15</v>
      </c>
      <c r="AK44" s="6">
        <v>9</v>
      </c>
      <c r="AL44" s="6">
        <v>7</v>
      </c>
      <c r="AM44" s="6">
        <v>1</v>
      </c>
      <c r="AN44" s="6">
        <v>1</v>
      </c>
      <c r="AO44" s="6">
        <v>26</v>
      </c>
      <c r="AP44" s="8">
        <v>13</v>
      </c>
      <c r="AQ44" s="56"/>
      <c r="AR44" s="44">
        <v>2</v>
      </c>
      <c r="AS44" s="6">
        <v>9</v>
      </c>
      <c r="AT44" s="6">
        <v>0</v>
      </c>
      <c r="AU44" s="6">
        <v>2</v>
      </c>
      <c r="AV44" s="6">
        <v>7</v>
      </c>
      <c r="AW44" s="6">
        <v>9</v>
      </c>
      <c r="AX44" s="8">
        <v>29</v>
      </c>
    </row>
    <row r="45" spans="27:50" x14ac:dyDescent="0.25">
      <c r="AA45" s="40" t="s">
        <v>34</v>
      </c>
      <c r="AB45" s="44">
        <v>15</v>
      </c>
      <c r="AC45" s="6">
        <v>18</v>
      </c>
      <c r="AD45" s="6">
        <v>7</v>
      </c>
      <c r="AE45" s="6">
        <v>1</v>
      </c>
      <c r="AF45" s="6">
        <v>10</v>
      </c>
      <c r="AG45" s="6">
        <v>34</v>
      </c>
      <c r="AH45" s="8">
        <v>39</v>
      </c>
      <c r="AI45" s="42"/>
      <c r="AJ45" s="44">
        <v>14</v>
      </c>
      <c r="AK45" s="6">
        <v>9</v>
      </c>
      <c r="AL45" s="6">
        <v>7</v>
      </c>
      <c r="AM45" s="6">
        <v>0</v>
      </c>
      <c r="AN45" s="6">
        <v>2</v>
      </c>
      <c r="AO45" s="6">
        <v>24</v>
      </c>
      <c r="AP45" s="8">
        <v>9</v>
      </c>
      <c r="AQ45" s="56"/>
      <c r="AR45" s="44">
        <v>1</v>
      </c>
      <c r="AS45" s="6">
        <v>9</v>
      </c>
      <c r="AT45" s="6">
        <v>0</v>
      </c>
      <c r="AU45" s="6">
        <v>1</v>
      </c>
      <c r="AV45" s="6">
        <v>8</v>
      </c>
      <c r="AW45" s="6">
        <v>10</v>
      </c>
      <c r="AX45" s="8">
        <v>30</v>
      </c>
    </row>
    <row r="46" spans="27:50" x14ac:dyDescent="0.25">
      <c r="AA46" s="40" t="s">
        <v>30</v>
      </c>
      <c r="AB46" s="44">
        <v>15</v>
      </c>
      <c r="AC46" s="6">
        <v>18</v>
      </c>
      <c r="AD46" s="6">
        <v>6</v>
      </c>
      <c r="AE46" s="6">
        <v>3</v>
      </c>
      <c r="AF46" s="6">
        <v>9</v>
      </c>
      <c r="AG46" s="6">
        <v>38</v>
      </c>
      <c r="AH46" s="8">
        <v>47</v>
      </c>
      <c r="AI46" s="42"/>
      <c r="AJ46" s="44">
        <v>15</v>
      </c>
      <c r="AK46" s="6">
        <v>9</v>
      </c>
      <c r="AL46" s="6">
        <v>6</v>
      </c>
      <c r="AM46" s="6">
        <v>3</v>
      </c>
      <c r="AN46" s="6">
        <v>0</v>
      </c>
      <c r="AO46" s="6">
        <v>27</v>
      </c>
      <c r="AP46" s="8">
        <v>10</v>
      </c>
      <c r="AQ46" s="56"/>
      <c r="AR46" s="44">
        <v>0</v>
      </c>
      <c r="AS46" s="6">
        <v>9</v>
      </c>
      <c r="AT46" s="6">
        <v>0</v>
      </c>
      <c r="AU46" s="6">
        <v>0</v>
      </c>
      <c r="AV46" s="6">
        <v>9</v>
      </c>
      <c r="AW46" s="6">
        <v>11</v>
      </c>
      <c r="AX46" s="8">
        <v>37</v>
      </c>
    </row>
    <row r="47" spans="27:50" x14ac:dyDescent="0.25">
      <c r="AA47" s="40" t="s">
        <v>37</v>
      </c>
      <c r="AB47" s="44">
        <v>14</v>
      </c>
      <c r="AC47" s="6">
        <v>18</v>
      </c>
      <c r="AD47" s="6">
        <v>7</v>
      </c>
      <c r="AE47" s="6">
        <v>0</v>
      </c>
      <c r="AF47" s="6">
        <v>11</v>
      </c>
      <c r="AG47" s="6">
        <v>38</v>
      </c>
      <c r="AH47" s="8">
        <v>35</v>
      </c>
      <c r="AI47" s="42"/>
      <c r="AJ47" s="44">
        <v>12</v>
      </c>
      <c r="AK47" s="6">
        <v>9</v>
      </c>
      <c r="AL47" s="6">
        <v>6</v>
      </c>
      <c r="AM47" s="6">
        <v>0</v>
      </c>
      <c r="AN47" s="6">
        <v>3</v>
      </c>
      <c r="AO47" s="6">
        <v>33</v>
      </c>
      <c r="AP47" s="8">
        <v>14</v>
      </c>
      <c r="AQ47" s="56"/>
      <c r="AR47" s="44">
        <v>2</v>
      </c>
      <c r="AS47" s="6">
        <v>9</v>
      </c>
      <c r="AT47" s="6">
        <v>1</v>
      </c>
      <c r="AU47" s="6">
        <v>0</v>
      </c>
      <c r="AV47" s="6">
        <v>8</v>
      </c>
      <c r="AW47" s="6">
        <v>5</v>
      </c>
      <c r="AX47" s="8">
        <v>21</v>
      </c>
    </row>
    <row r="48" spans="27:50" x14ac:dyDescent="0.25">
      <c r="AA48" s="40" t="s">
        <v>42</v>
      </c>
      <c r="AB48" s="44">
        <v>11</v>
      </c>
      <c r="AC48" s="6">
        <v>18</v>
      </c>
      <c r="AD48" s="6">
        <v>5</v>
      </c>
      <c r="AE48" s="6">
        <v>1</v>
      </c>
      <c r="AF48" s="6">
        <v>12</v>
      </c>
      <c r="AG48" s="6">
        <v>22</v>
      </c>
      <c r="AH48" s="8">
        <v>44</v>
      </c>
      <c r="AI48" s="42"/>
      <c r="AJ48" s="44">
        <v>8</v>
      </c>
      <c r="AK48" s="6">
        <v>9</v>
      </c>
      <c r="AL48" s="6">
        <v>4</v>
      </c>
      <c r="AM48" s="6">
        <v>0</v>
      </c>
      <c r="AN48" s="6">
        <v>5</v>
      </c>
      <c r="AO48" s="6">
        <v>13</v>
      </c>
      <c r="AP48" s="8">
        <v>12</v>
      </c>
      <c r="AQ48" s="56"/>
      <c r="AR48" s="44">
        <v>3</v>
      </c>
      <c r="AS48" s="6">
        <v>9</v>
      </c>
      <c r="AT48" s="6">
        <v>1</v>
      </c>
      <c r="AU48" s="6">
        <v>1</v>
      </c>
      <c r="AV48" s="6">
        <v>7</v>
      </c>
      <c r="AW48" s="6">
        <v>9</v>
      </c>
      <c r="AX48" s="8">
        <v>32</v>
      </c>
    </row>
    <row r="49" spans="27:50" ht="15.75" thickBot="1" x14ac:dyDescent="0.3">
      <c r="AA49" s="41" t="s">
        <v>41</v>
      </c>
      <c r="AB49" s="45">
        <v>11</v>
      </c>
      <c r="AC49" s="34">
        <v>18</v>
      </c>
      <c r="AD49" s="34">
        <v>4</v>
      </c>
      <c r="AE49" s="34">
        <v>3</v>
      </c>
      <c r="AF49" s="34">
        <v>11</v>
      </c>
      <c r="AG49" s="34">
        <v>24</v>
      </c>
      <c r="AH49" s="37">
        <v>45</v>
      </c>
      <c r="AI49" s="43"/>
      <c r="AJ49" s="45">
        <v>10</v>
      </c>
      <c r="AK49" s="34">
        <v>9</v>
      </c>
      <c r="AL49" s="34">
        <v>4</v>
      </c>
      <c r="AM49" s="34">
        <v>2</v>
      </c>
      <c r="AN49" s="34">
        <v>3</v>
      </c>
      <c r="AO49" s="34">
        <v>15</v>
      </c>
      <c r="AP49" s="37">
        <v>16</v>
      </c>
      <c r="AQ49" s="57"/>
      <c r="AR49" s="45">
        <v>1</v>
      </c>
      <c r="AS49" s="34">
        <v>9</v>
      </c>
      <c r="AT49" s="34">
        <v>0</v>
      </c>
      <c r="AU49" s="34">
        <v>1</v>
      </c>
      <c r="AV49" s="34">
        <v>8</v>
      </c>
      <c r="AW49" s="34">
        <v>9</v>
      </c>
      <c r="AX49" s="37">
        <v>29</v>
      </c>
    </row>
    <row r="50" spans="27:50" ht="15.75" thickBot="1" x14ac:dyDescent="0.3"/>
    <row r="51" spans="27:50" ht="15.75" thickBot="1" x14ac:dyDescent="0.3">
      <c r="AA51" s="58" t="s">
        <v>65</v>
      </c>
      <c r="AB51" s="50" t="s">
        <v>21</v>
      </c>
      <c r="AC51" s="51" t="s">
        <v>22</v>
      </c>
      <c r="AD51" s="51" t="s">
        <v>23</v>
      </c>
      <c r="AE51" s="51" t="s">
        <v>24</v>
      </c>
      <c r="AF51" s="51" t="s">
        <v>25</v>
      </c>
      <c r="AG51" s="51" t="s">
        <v>26</v>
      </c>
      <c r="AH51" s="52" t="s">
        <v>27</v>
      </c>
      <c r="AI51" s="53"/>
      <c r="AJ51" s="50" t="s">
        <v>21</v>
      </c>
      <c r="AK51" s="51" t="s">
        <v>22</v>
      </c>
      <c r="AL51" s="51" t="s">
        <v>23</v>
      </c>
      <c r="AM51" s="51" t="s">
        <v>24</v>
      </c>
      <c r="AN51" s="51" t="s">
        <v>25</v>
      </c>
      <c r="AO51" s="51" t="s">
        <v>26</v>
      </c>
      <c r="AP51" s="52" t="s">
        <v>27</v>
      </c>
      <c r="AQ51" s="49"/>
      <c r="AR51" s="50" t="s">
        <v>21</v>
      </c>
      <c r="AS51" s="51" t="s">
        <v>22</v>
      </c>
      <c r="AT51" s="51" t="s">
        <v>23</v>
      </c>
      <c r="AU51" s="51" t="s">
        <v>24</v>
      </c>
      <c r="AV51" s="51" t="s">
        <v>25</v>
      </c>
      <c r="AW51" s="51" t="s">
        <v>26</v>
      </c>
      <c r="AX51" s="52" t="s">
        <v>27</v>
      </c>
    </row>
    <row r="52" spans="27:50" x14ac:dyDescent="0.25">
      <c r="AA52" s="46" t="s">
        <v>29</v>
      </c>
      <c r="AB52" s="47">
        <v>28</v>
      </c>
      <c r="AC52" s="35">
        <v>18</v>
      </c>
      <c r="AD52" s="35">
        <v>13</v>
      </c>
      <c r="AE52" s="35">
        <v>2</v>
      </c>
      <c r="AF52" s="35">
        <v>3</v>
      </c>
      <c r="AG52" s="35">
        <v>49</v>
      </c>
      <c r="AH52" s="48">
        <v>17</v>
      </c>
      <c r="AI52" s="54"/>
      <c r="AJ52" s="47">
        <v>16</v>
      </c>
      <c r="AK52" s="35">
        <v>9</v>
      </c>
      <c r="AL52" s="35">
        <v>8</v>
      </c>
      <c r="AM52" s="35">
        <v>0</v>
      </c>
      <c r="AN52" s="35">
        <v>1</v>
      </c>
      <c r="AO52" s="35">
        <v>34</v>
      </c>
      <c r="AP52" s="48">
        <v>8</v>
      </c>
      <c r="AQ52" s="55"/>
      <c r="AR52" s="47">
        <v>12</v>
      </c>
      <c r="AS52" s="35">
        <v>9</v>
      </c>
      <c r="AT52" s="35">
        <v>5</v>
      </c>
      <c r="AU52" s="35">
        <v>2</v>
      </c>
      <c r="AV52" s="35">
        <v>2</v>
      </c>
      <c r="AW52" s="35">
        <v>15</v>
      </c>
      <c r="AX52" s="48">
        <v>9</v>
      </c>
    </row>
    <row r="53" spans="27:50" x14ac:dyDescent="0.25">
      <c r="AA53" s="40" t="s">
        <v>32</v>
      </c>
      <c r="AB53" s="44">
        <v>26</v>
      </c>
      <c r="AC53" s="6">
        <v>18</v>
      </c>
      <c r="AD53" s="6">
        <v>13</v>
      </c>
      <c r="AE53" s="6">
        <v>0</v>
      </c>
      <c r="AF53" s="6">
        <v>5</v>
      </c>
      <c r="AG53" s="6">
        <v>63</v>
      </c>
      <c r="AH53" s="8">
        <v>30</v>
      </c>
      <c r="AI53" s="42"/>
      <c r="AJ53" s="44">
        <v>10</v>
      </c>
      <c r="AK53" s="6">
        <v>9</v>
      </c>
      <c r="AL53" s="6">
        <v>5</v>
      </c>
      <c r="AM53" s="6">
        <v>0</v>
      </c>
      <c r="AN53" s="6">
        <v>4</v>
      </c>
      <c r="AO53" s="6">
        <v>35</v>
      </c>
      <c r="AP53" s="8">
        <v>18</v>
      </c>
      <c r="AQ53" s="56"/>
      <c r="AR53" s="44">
        <v>16</v>
      </c>
      <c r="AS53" s="6">
        <v>9</v>
      </c>
      <c r="AT53" s="6">
        <v>8</v>
      </c>
      <c r="AU53" s="6">
        <v>0</v>
      </c>
      <c r="AV53" s="6">
        <v>1</v>
      </c>
      <c r="AW53" s="6">
        <v>28</v>
      </c>
      <c r="AX53" s="8">
        <v>12</v>
      </c>
    </row>
    <row r="54" spans="27:50" x14ac:dyDescent="0.25">
      <c r="AA54" s="40" t="s">
        <v>34</v>
      </c>
      <c r="AB54" s="44">
        <v>22</v>
      </c>
      <c r="AC54" s="6">
        <v>18</v>
      </c>
      <c r="AD54" s="6">
        <v>10</v>
      </c>
      <c r="AE54" s="6">
        <v>2</v>
      </c>
      <c r="AF54" s="6">
        <v>6</v>
      </c>
      <c r="AG54" s="6">
        <v>33</v>
      </c>
      <c r="AH54" s="8">
        <v>30</v>
      </c>
      <c r="AI54" s="42"/>
      <c r="AJ54" s="44">
        <v>14</v>
      </c>
      <c r="AK54" s="6">
        <v>9</v>
      </c>
      <c r="AL54" s="6">
        <v>7</v>
      </c>
      <c r="AM54" s="6">
        <v>0</v>
      </c>
      <c r="AN54" s="6">
        <v>2</v>
      </c>
      <c r="AO54" s="6">
        <v>23</v>
      </c>
      <c r="AP54" s="8">
        <v>15</v>
      </c>
      <c r="AQ54" s="56"/>
      <c r="AR54" s="44">
        <v>8</v>
      </c>
      <c r="AS54" s="6">
        <v>9</v>
      </c>
      <c r="AT54" s="6">
        <v>3</v>
      </c>
      <c r="AU54" s="6">
        <v>2</v>
      </c>
      <c r="AV54" s="6">
        <v>4</v>
      </c>
      <c r="AW54" s="6">
        <v>10</v>
      </c>
      <c r="AX54" s="8">
        <v>15</v>
      </c>
    </row>
    <row r="55" spans="27:50" x14ac:dyDescent="0.25">
      <c r="AA55" s="40" t="s">
        <v>28</v>
      </c>
      <c r="AB55" s="44">
        <v>19</v>
      </c>
      <c r="AC55" s="6">
        <v>18</v>
      </c>
      <c r="AD55" s="6">
        <v>7</v>
      </c>
      <c r="AE55" s="6">
        <v>5</v>
      </c>
      <c r="AF55" s="6">
        <v>6</v>
      </c>
      <c r="AG55" s="6">
        <v>42</v>
      </c>
      <c r="AH55" s="8">
        <v>34</v>
      </c>
      <c r="AI55" s="42"/>
      <c r="AJ55" s="44">
        <v>14</v>
      </c>
      <c r="AK55" s="6">
        <v>9</v>
      </c>
      <c r="AL55" s="6">
        <v>6</v>
      </c>
      <c r="AM55" s="6">
        <v>2</v>
      </c>
      <c r="AN55" s="6">
        <v>1</v>
      </c>
      <c r="AO55" s="6">
        <v>26</v>
      </c>
      <c r="AP55" s="8">
        <v>12</v>
      </c>
      <c r="AQ55" s="56"/>
      <c r="AR55" s="44">
        <v>5</v>
      </c>
      <c r="AS55" s="6">
        <v>9</v>
      </c>
      <c r="AT55" s="6">
        <v>1</v>
      </c>
      <c r="AU55" s="6">
        <v>3</v>
      </c>
      <c r="AV55" s="6">
        <v>5</v>
      </c>
      <c r="AW55" s="6">
        <v>16</v>
      </c>
      <c r="AX55" s="8">
        <v>22</v>
      </c>
    </row>
    <row r="56" spans="27:50" x14ac:dyDescent="0.25">
      <c r="AA56" s="40" t="s">
        <v>43</v>
      </c>
      <c r="AB56" s="44">
        <v>17</v>
      </c>
      <c r="AC56" s="6">
        <v>18</v>
      </c>
      <c r="AD56" s="6">
        <v>6</v>
      </c>
      <c r="AE56" s="6">
        <v>5</v>
      </c>
      <c r="AF56" s="6">
        <v>7</v>
      </c>
      <c r="AG56" s="6">
        <v>31</v>
      </c>
      <c r="AH56" s="8">
        <v>45</v>
      </c>
      <c r="AI56" s="42"/>
      <c r="AJ56" s="44">
        <v>12</v>
      </c>
      <c r="AK56" s="6">
        <v>9</v>
      </c>
      <c r="AL56" s="6">
        <v>5</v>
      </c>
      <c r="AM56" s="6">
        <v>2</v>
      </c>
      <c r="AN56" s="6">
        <v>2</v>
      </c>
      <c r="AO56" s="6">
        <v>18</v>
      </c>
      <c r="AP56" s="8">
        <v>16</v>
      </c>
      <c r="AQ56" s="56"/>
      <c r="AR56" s="44">
        <v>5</v>
      </c>
      <c r="AS56" s="6">
        <v>9</v>
      </c>
      <c r="AT56" s="6">
        <v>1</v>
      </c>
      <c r="AU56" s="6">
        <v>3</v>
      </c>
      <c r="AV56" s="6">
        <v>5</v>
      </c>
      <c r="AW56" s="6">
        <v>13</v>
      </c>
      <c r="AX56" s="8">
        <v>29</v>
      </c>
    </row>
    <row r="57" spans="27:50" x14ac:dyDescent="0.25">
      <c r="AA57" s="40" t="s">
        <v>37</v>
      </c>
      <c r="AB57" s="44">
        <v>15</v>
      </c>
      <c r="AC57" s="6">
        <v>18</v>
      </c>
      <c r="AD57" s="6">
        <v>6</v>
      </c>
      <c r="AE57" s="6">
        <v>3</v>
      </c>
      <c r="AF57" s="6">
        <v>9</v>
      </c>
      <c r="AG57" s="6">
        <v>41</v>
      </c>
      <c r="AH57" s="8">
        <v>47</v>
      </c>
      <c r="AI57" s="42"/>
      <c r="AJ57" s="44">
        <v>12</v>
      </c>
      <c r="AK57" s="6">
        <v>9</v>
      </c>
      <c r="AL57" s="6">
        <v>5</v>
      </c>
      <c r="AM57" s="6">
        <v>2</v>
      </c>
      <c r="AN57" s="6">
        <v>2</v>
      </c>
      <c r="AO57" s="6">
        <v>30</v>
      </c>
      <c r="AP57" s="8">
        <v>14</v>
      </c>
      <c r="AQ57" s="56"/>
      <c r="AR57" s="44">
        <v>3</v>
      </c>
      <c r="AS57" s="6">
        <v>9</v>
      </c>
      <c r="AT57" s="6">
        <v>1</v>
      </c>
      <c r="AU57" s="6">
        <v>1</v>
      </c>
      <c r="AV57" s="6">
        <v>7</v>
      </c>
      <c r="AW57" s="6">
        <v>11</v>
      </c>
      <c r="AX57" s="8">
        <v>33</v>
      </c>
    </row>
    <row r="58" spans="27:50" x14ac:dyDescent="0.25">
      <c r="AA58" s="40" t="s">
        <v>39</v>
      </c>
      <c r="AB58" s="44">
        <v>14</v>
      </c>
      <c r="AC58" s="6">
        <v>18</v>
      </c>
      <c r="AD58" s="6">
        <v>5</v>
      </c>
      <c r="AE58" s="6">
        <v>4</v>
      </c>
      <c r="AF58" s="6">
        <v>9</v>
      </c>
      <c r="AG58" s="6">
        <v>39</v>
      </c>
      <c r="AH58" s="8">
        <v>44</v>
      </c>
      <c r="AI58" s="42"/>
      <c r="AJ58" s="44">
        <v>12</v>
      </c>
      <c r="AK58" s="6">
        <v>9</v>
      </c>
      <c r="AL58" s="6">
        <v>5</v>
      </c>
      <c r="AM58" s="6">
        <v>2</v>
      </c>
      <c r="AN58" s="6">
        <v>2</v>
      </c>
      <c r="AO58" s="6">
        <v>26</v>
      </c>
      <c r="AP58" s="8">
        <v>16</v>
      </c>
      <c r="AQ58" s="56"/>
      <c r="AR58" s="44">
        <v>2</v>
      </c>
      <c r="AS58" s="6">
        <v>9</v>
      </c>
      <c r="AT58" s="6">
        <v>0</v>
      </c>
      <c r="AU58" s="6">
        <v>2</v>
      </c>
      <c r="AV58" s="6">
        <v>7</v>
      </c>
      <c r="AW58" s="6">
        <v>13</v>
      </c>
      <c r="AX58" s="8">
        <v>28</v>
      </c>
    </row>
    <row r="59" spans="27:50" x14ac:dyDescent="0.25">
      <c r="AA59" s="40" t="s">
        <v>36</v>
      </c>
      <c r="AB59" s="44">
        <v>14</v>
      </c>
      <c r="AC59" s="6">
        <v>18</v>
      </c>
      <c r="AD59" s="6">
        <v>6</v>
      </c>
      <c r="AE59" s="6">
        <v>2</v>
      </c>
      <c r="AF59" s="6">
        <v>10</v>
      </c>
      <c r="AG59" s="6">
        <v>47</v>
      </c>
      <c r="AH59" s="8">
        <v>58</v>
      </c>
      <c r="AI59" s="42"/>
      <c r="AJ59" s="44">
        <v>14</v>
      </c>
      <c r="AK59" s="6">
        <v>9</v>
      </c>
      <c r="AL59" s="6">
        <v>6</v>
      </c>
      <c r="AM59" s="6">
        <v>2</v>
      </c>
      <c r="AN59" s="6">
        <v>1</v>
      </c>
      <c r="AO59" s="6">
        <v>33</v>
      </c>
      <c r="AP59" s="8">
        <v>12</v>
      </c>
      <c r="AQ59" s="56"/>
      <c r="AR59" s="44">
        <v>0</v>
      </c>
      <c r="AS59" s="6">
        <v>9</v>
      </c>
      <c r="AT59" s="6">
        <v>0</v>
      </c>
      <c r="AU59" s="6">
        <v>0</v>
      </c>
      <c r="AV59" s="6">
        <v>9</v>
      </c>
      <c r="AW59" s="6">
        <v>14</v>
      </c>
      <c r="AX59" s="8">
        <v>46</v>
      </c>
    </row>
    <row r="60" spans="27:50" x14ac:dyDescent="0.25">
      <c r="AA60" s="40" t="s">
        <v>30</v>
      </c>
      <c r="AB60" s="44">
        <v>13</v>
      </c>
      <c r="AC60" s="6">
        <v>18</v>
      </c>
      <c r="AD60" s="6">
        <v>4</v>
      </c>
      <c r="AE60" s="6">
        <v>5</v>
      </c>
      <c r="AF60" s="6">
        <v>9</v>
      </c>
      <c r="AG60" s="6">
        <v>34</v>
      </c>
      <c r="AH60" s="8">
        <v>53</v>
      </c>
      <c r="AI60" s="42"/>
      <c r="AJ60" s="44">
        <v>11</v>
      </c>
      <c r="AK60" s="6">
        <v>9</v>
      </c>
      <c r="AL60" s="6">
        <v>4</v>
      </c>
      <c r="AM60" s="6">
        <v>3</v>
      </c>
      <c r="AN60" s="6">
        <v>2</v>
      </c>
      <c r="AO60" s="6">
        <v>22</v>
      </c>
      <c r="AP60" s="8">
        <v>18</v>
      </c>
      <c r="AQ60" s="56"/>
      <c r="AR60" s="44">
        <v>2</v>
      </c>
      <c r="AS60" s="6">
        <v>9</v>
      </c>
      <c r="AT60" s="6">
        <v>0</v>
      </c>
      <c r="AU60" s="6">
        <v>2</v>
      </c>
      <c r="AV60" s="6">
        <v>7</v>
      </c>
      <c r="AW60" s="6">
        <v>12</v>
      </c>
      <c r="AX60" s="8">
        <v>35</v>
      </c>
    </row>
    <row r="61" spans="27:50" ht="15.75" thickBot="1" x14ac:dyDescent="0.3">
      <c r="AA61" s="41" t="s">
        <v>42</v>
      </c>
      <c r="AB61" s="45">
        <v>12</v>
      </c>
      <c r="AC61" s="34">
        <v>18</v>
      </c>
      <c r="AD61" s="34">
        <v>5</v>
      </c>
      <c r="AE61" s="34">
        <v>2</v>
      </c>
      <c r="AF61" s="34">
        <v>11</v>
      </c>
      <c r="AG61" s="34">
        <v>21</v>
      </c>
      <c r="AH61" s="37">
        <v>42</v>
      </c>
      <c r="AI61" s="43"/>
      <c r="AJ61" s="45">
        <v>12</v>
      </c>
      <c r="AK61" s="34">
        <v>9</v>
      </c>
      <c r="AL61" s="34">
        <v>5</v>
      </c>
      <c r="AM61" s="34">
        <v>2</v>
      </c>
      <c r="AN61" s="34">
        <v>2</v>
      </c>
      <c r="AO61" s="34">
        <v>16</v>
      </c>
      <c r="AP61" s="37">
        <v>8</v>
      </c>
      <c r="AQ61" s="57"/>
      <c r="AR61" s="45">
        <v>0</v>
      </c>
      <c r="AS61" s="34">
        <v>9</v>
      </c>
      <c r="AT61" s="34">
        <v>0</v>
      </c>
      <c r="AU61" s="34">
        <v>0</v>
      </c>
      <c r="AV61" s="34">
        <v>9</v>
      </c>
      <c r="AW61" s="34">
        <v>5</v>
      </c>
      <c r="AX61" s="37">
        <v>34</v>
      </c>
    </row>
    <row r="62" spans="27:50" ht="15.75" thickBot="1" x14ac:dyDescent="0.3"/>
    <row r="63" spans="27:50" ht="15.75" thickBot="1" x14ac:dyDescent="0.3">
      <c r="AA63" s="58" t="s">
        <v>66</v>
      </c>
      <c r="AB63" s="50" t="s">
        <v>21</v>
      </c>
      <c r="AC63" s="51" t="s">
        <v>22</v>
      </c>
      <c r="AD63" s="51" t="s">
        <v>23</v>
      </c>
      <c r="AE63" s="51" t="s">
        <v>24</v>
      </c>
      <c r="AF63" s="51" t="s">
        <v>25</v>
      </c>
      <c r="AG63" s="51" t="s">
        <v>26</v>
      </c>
      <c r="AH63" s="52" t="s">
        <v>27</v>
      </c>
      <c r="AI63" s="53"/>
      <c r="AJ63" s="50" t="s">
        <v>21</v>
      </c>
      <c r="AK63" s="51" t="s">
        <v>22</v>
      </c>
      <c r="AL63" s="51" t="s">
        <v>23</v>
      </c>
      <c r="AM63" s="51" t="s">
        <v>24</v>
      </c>
      <c r="AN63" s="51" t="s">
        <v>25</v>
      </c>
      <c r="AO63" s="51" t="s">
        <v>26</v>
      </c>
      <c r="AP63" s="52" t="s">
        <v>27</v>
      </c>
      <c r="AQ63" s="49"/>
      <c r="AR63" s="50" t="s">
        <v>21</v>
      </c>
      <c r="AS63" s="51" t="s">
        <v>22</v>
      </c>
      <c r="AT63" s="51" t="s">
        <v>23</v>
      </c>
      <c r="AU63" s="51" t="s">
        <v>24</v>
      </c>
      <c r="AV63" s="51" t="s">
        <v>25</v>
      </c>
      <c r="AW63" s="51" t="s">
        <v>26</v>
      </c>
      <c r="AX63" s="52" t="s">
        <v>27</v>
      </c>
    </row>
    <row r="64" spans="27:50" x14ac:dyDescent="0.25">
      <c r="AA64" s="46" t="s">
        <v>32</v>
      </c>
      <c r="AB64" s="47">
        <v>24</v>
      </c>
      <c r="AC64" s="35">
        <v>18</v>
      </c>
      <c r="AD64" s="35">
        <v>11</v>
      </c>
      <c r="AE64" s="35">
        <v>2</v>
      </c>
      <c r="AF64" s="35">
        <v>5</v>
      </c>
      <c r="AG64" s="35">
        <v>61</v>
      </c>
      <c r="AH64" s="48">
        <v>27</v>
      </c>
      <c r="AI64" s="54"/>
      <c r="AJ64" s="47">
        <v>18</v>
      </c>
      <c r="AK64" s="35">
        <v>9</v>
      </c>
      <c r="AL64" s="35">
        <v>9</v>
      </c>
      <c r="AM64" s="35">
        <v>0</v>
      </c>
      <c r="AN64" s="35">
        <v>0</v>
      </c>
      <c r="AO64" s="35">
        <v>47</v>
      </c>
      <c r="AP64" s="48">
        <v>8</v>
      </c>
      <c r="AQ64" s="55"/>
      <c r="AR64" s="47">
        <v>6</v>
      </c>
      <c r="AS64" s="35">
        <v>9</v>
      </c>
      <c r="AT64" s="35">
        <v>2</v>
      </c>
      <c r="AU64" s="35">
        <v>2</v>
      </c>
      <c r="AV64" s="35">
        <v>5</v>
      </c>
      <c r="AW64" s="35">
        <v>14</v>
      </c>
      <c r="AX64" s="48">
        <v>19</v>
      </c>
    </row>
    <row r="65" spans="27:50" x14ac:dyDescent="0.25">
      <c r="AA65" s="40" t="s">
        <v>29</v>
      </c>
      <c r="AB65" s="44">
        <v>22</v>
      </c>
      <c r="AC65" s="6">
        <v>18</v>
      </c>
      <c r="AD65" s="6">
        <v>10</v>
      </c>
      <c r="AE65" s="6">
        <v>2</v>
      </c>
      <c r="AF65" s="6">
        <v>6</v>
      </c>
      <c r="AG65" s="6">
        <v>41</v>
      </c>
      <c r="AH65" s="8">
        <v>29</v>
      </c>
      <c r="AI65" s="42"/>
      <c r="AJ65" s="44">
        <v>16</v>
      </c>
      <c r="AK65" s="6">
        <v>9</v>
      </c>
      <c r="AL65" s="6">
        <v>8</v>
      </c>
      <c r="AM65" s="6">
        <v>0</v>
      </c>
      <c r="AN65" s="6">
        <v>1</v>
      </c>
      <c r="AO65" s="6">
        <v>23</v>
      </c>
      <c r="AP65" s="8">
        <v>7</v>
      </c>
      <c r="AQ65" s="56"/>
      <c r="AR65" s="44">
        <v>6</v>
      </c>
      <c r="AS65" s="6">
        <v>9</v>
      </c>
      <c r="AT65" s="6">
        <v>2</v>
      </c>
      <c r="AU65" s="6">
        <v>2</v>
      </c>
      <c r="AV65" s="6">
        <v>5</v>
      </c>
      <c r="AW65" s="6">
        <v>18</v>
      </c>
      <c r="AX65" s="8">
        <v>22</v>
      </c>
    </row>
    <row r="66" spans="27:50" x14ac:dyDescent="0.25">
      <c r="AA66" s="40" t="s">
        <v>36</v>
      </c>
      <c r="AB66" s="44">
        <v>19</v>
      </c>
      <c r="AC66" s="6">
        <v>18</v>
      </c>
      <c r="AD66" s="6">
        <v>9</v>
      </c>
      <c r="AE66" s="6">
        <v>1</v>
      </c>
      <c r="AF66" s="6">
        <v>8</v>
      </c>
      <c r="AG66" s="6">
        <v>38</v>
      </c>
      <c r="AH66" s="8">
        <v>39</v>
      </c>
      <c r="AI66" s="42"/>
      <c r="AJ66" s="44">
        <v>17</v>
      </c>
      <c r="AK66" s="6">
        <v>9</v>
      </c>
      <c r="AL66" s="6">
        <v>8</v>
      </c>
      <c r="AM66" s="6">
        <v>1</v>
      </c>
      <c r="AN66" s="6">
        <v>0</v>
      </c>
      <c r="AO66" s="6">
        <v>28</v>
      </c>
      <c r="AP66" s="8">
        <v>14</v>
      </c>
      <c r="AQ66" s="56"/>
      <c r="AR66" s="44">
        <v>2</v>
      </c>
      <c r="AS66" s="6">
        <v>9</v>
      </c>
      <c r="AT66" s="6">
        <v>1</v>
      </c>
      <c r="AU66" s="6">
        <v>0</v>
      </c>
      <c r="AV66" s="6">
        <v>8</v>
      </c>
      <c r="AW66" s="6">
        <v>10</v>
      </c>
      <c r="AX66" s="8">
        <v>25</v>
      </c>
    </row>
    <row r="67" spans="27:50" x14ac:dyDescent="0.25">
      <c r="AA67" s="40" t="s">
        <v>43</v>
      </c>
      <c r="AB67" s="44">
        <v>19</v>
      </c>
      <c r="AC67" s="6">
        <v>18</v>
      </c>
      <c r="AD67" s="6">
        <v>9</v>
      </c>
      <c r="AE67" s="6">
        <v>1</v>
      </c>
      <c r="AF67" s="6">
        <v>8</v>
      </c>
      <c r="AG67" s="6">
        <v>29</v>
      </c>
      <c r="AH67" s="8">
        <v>36</v>
      </c>
      <c r="AI67" s="42"/>
      <c r="AJ67" s="44">
        <v>15</v>
      </c>
      <c r="AK67" s="6">
        <v>9</v>
      </c>
      <c r="AL67" s="6">
        <v>7</v>
      </c>
      <c r="AM67" s="6">
        <v>1</v>
      </c>
      <c r="AN67" s="6">
        <v>1</v>
      </c>
      <c r="AO67" s="6">
        <v>18</v>
      </c>
      <c r="AP67" s="8">
        <v>10</v>
      </c>
      <c r="AQ67" s="56"/>
      <c r="AR67" s="44">
        <v>4</v>
      </c>
      <c r="AS67" s="6">
        <v>9</v>
      </c>
      <c r="AT67" s="6">
        <v>2</v>
      </c>
      <c r="AU67" s="6">
        <v>0</v>
      </c>
      <c r="AV67" s="6">
        <v>7</v>
      </c>
      <c r="AW67" s="6">
        <v>11</v>
      </c>
      <c r="AX67" s="8">
        <v>26</v>
      </c>
    </row>
    <row r="68" spans="27:50" x14ac:dyDescent="0.25">
      <c r="AA68" s="40" t="s">
        <v>37</v>
      </c>
      <c r="AB68" s="44">
        <v>18</v>
      </c>
      <c r="AC68" s="6">
        <v>18</v>
      </c>
      <c r="AD68" s="6">
        <v>7</v>
      </c>
      <c r="AE68" s="6">
        <v>4</v>
      </c>
      <c r="AF68" s="6">
        <v>7</v>
      </c>
      <c r="AG68" s="6">
        <v>29</v>
      </c>
      <c r="AH68" s="8">
        <v>33</v>
      </c>
      <c r="AI68" s="42"/>
      <c r="AJ68" s="44">
        <v>15</v>
      </c>
      <c r="AK68" s="6">
        <v>9</v>
      </c>
      <c r="AL68" s="6">
        <v>7</v>
      </c>
      <c r="AM68" s="6">
        <v>1</v>
      </c>
      <c r="AN68" s="6">
        <v>1</v>
      </c>
      <c r="AO68" s="6">
        <v>23</v>
      </c>
      <c r="AP68" s="8">
        <v>12</v>
      </c>
      <c r="AQ68" s="56"/>
      <c r="AR68" s="44">
        <v>3</v>
      </c>
      <c r="AS68" s="6">
        <v>9</v>
      </c>
      <c r="AT68" s="6">
        <v>0</v>
      </c>
      <c r="AU68" s="6">
        <v>3</v>
      </c>
      <c r="AV68" s="6">
        <v>6</v>
      </c>
      <c r="AW68" s="6">
        <v>6</v>
      </c>
      <c r="AX68" s="8">
        <v>21</v>
      </c>
    </row>
    <row r="69" spans="27:50" x14ac:dyDescent="0.25">
      <c r="AA69" s="40" t="s">
        <v>46</v>
      </c>
      <c r="AB69" s="44">
        <v>18</v>
      </c>
      <c r="AC69" s="6">
        <v>18</v>
      </c>
      <c r="AD69" s="6">
        <v>8</v>
      </c>
      <c r="AE69" s="6">
        <v>2</v>
      </c>
      <c r="AF69" s="6">
        <v>8</v>
      </c>
      <c r="AG69" s="6">
        <v>51</v>
      </c>
      <c r="AH69" s="8">
        <v>45</v>
      </c>
      <c r="AI69" s="42"/>
      <c r="AJ69" s="44">
        <v>17</v>
      </c>
      <c r="AK69" s="6">
        <v>9</v>
      </c>
      <c r="AL69" s="6">
        <v>8</v>
      </c>
      <c r="AM69" s="6">
        <v>1</v>
      </c>
      <c r="AN69" s="6">
        <v>0</v>
      </c>
      <c r="AO69" s="6">
        <v>39</v>
      </c>
      <c r="AP69" s="8">
        <v>14</v>
      </c>
      <c r="AQ69" s="56"/>
      <c r="AR69" s="44">
        <v>1</v>
      </c>
      <c r="AS69" s="6">
        <v>9</v>
      </c>
      <c r="AT69" s="6">
        <v>0</v>
      </c>
      <c r="AU69" s="6">
        <v>1</v>
      </c>
      <c r="AV69" s="6">
        <v>8</v>
      </c>
      <c r="AW69" s="6">
        <v>12</v>
      </c>
      <c r="AX69" s="8">
        <v>31</v>
      </c>
    </row>
    <row r="70" spans="27:50" x14ac:dyDescent="0.25">
      <c r="AA70" s="40" t="s">
        <v>30</v>
      </c>
      <c r="AB70" s="44">
        <v>17</v>
      </c>
      <c r="AC70" s="6">
        <v>18</v>
      </c>
      <c r="AD70" s="6">
        <v>7</v>
      </c>
      <c r="AE70" s="6">
        <v>3</v>
      </c>
      <c r="AF70" s="6">
        <v>8</v>
      </c>
      <c r="AG70" s="6">
        <v>28</v>
      </c>
      <c r="AH70" s="8">
        <v>38</v>
      </c>
      <c r="AI70" s="42"/>
      <c r="AJ70" s="44">
        <v>14</v>
      </c>
      <c r="AK70" s="6">
        <v>9</v>
      </c>
      <c r="AL70" s="6">
        <v>6</v>
      </c>
      <c r="AM70" s="6">
        <v>2</v>
      </c>
      <c r="AN70" s="6">
        <v>1</v>
      </c>
      <c r="AO70" s="6">
        <v>15</v>
      </c>
      <c r="AP70" s="8">
        <v>7</v>
      </c>
      <c r="AQ70" s="56"/>
      <c r="AR70" s="44">
        <v>3</v>
      </c>
      <c r="AS70" s="6">
        <v>9</v>
      </c>
      <c r="AT70" s="6">
        <v>1</v>
      </c>
      <c r="AU70" s="6">
        <v>1</v>
      </c>
      <c r="AV70" s="6">
        <v>7</v>
      </c>
      <c r="AW70" s="6">
        <v>13</v>
      </c>
      <c r="AX70" s="8">
        <v>31</v>
      </c>
    </row>
    <row r="71" spans="27:50" x14ac:dyDescent="0.25">
      <c r="AA71" s="40" t="s">
        <v>34</v>
      </c>
      <c r="AB71" s="44">
        <v>17</v>
      </c>
      <c r="AC71" s="6">
        <v>18</v>
      </c>
      <c r="AD71" s="6">
        <v>7</v>
      </c>
      <c r="AE71" s="6">
        <v>3</v>
      </c>
      <c r="AF71" s="6">
        <v>8</v>
      </c>
      <c r="AG71" s="6">
        <v>41</v>
      </c>
      <c r="AH71" s="8">
        <v>42</v>
      </c>
      <c r="AI71" s="42"/>
      <c r="AJ71" s="44">
        <v>14</v>
      </c>
      <c r="AK71" s="6">
        <v>9</v>
      </c>
      <c r="AL71" s="6">
        <v>6</v>
      </c>
      <c r="AM71" s="6">
        <v>2</v>
      </c>
      <c r="AN71" s="6">
        <v>1</v>
      </c>
      <c r="AO71" s="6">
        <v>31</v>
      </c>
      <c r="AP71" s="8">
        <v>15</v>
      </c>
      <c r="AQ71" s="56"/>
      <c r="AR71" s="44">
        <v>3</v>
      </c>
      <c r="AS71" s="6">
        <v>9</v>
      </c>
      <c r="AT71" s="6">
        <v>1</v>
      </c>
      <c r="AU71" s="6">
        <v>1</v>
      </c>
      <c r="AV71" s="6">
        <v>7</v>
      </c>
      <c r="AW71" s="6">
        <v>10</v>
      </c>
      <c r="AX71" s="8">
        <v>27</v>
      </c>
    </row>
    <row r="72" spans="27:50" x14ac:dyDescent="0.25">
      <c r="AA72" s="40" t="s">
        <v>28</v>
      </c>
      <c r="AB72" s="44">
        <v>16</v>
      </c>
      <c r="AC72" s="6">
        <v>18</v>
      </c>
      <c r="AD72" s="6">
        <v>8</v>
      </c>
      <c r="AE72" s="6">
        <v>0</v>
      </c>
      <c r="AF72" s="6">
        <v>10</v>
      </c>
      <c r="AG72" s="6">
        <v>42</v>
      </c>
      <c r="AH72" s="8">
        <v>40</v>
      </c>
      <c r="AI72" s="42"/>
      <c r="AJ72" s="44">
        <v>16</v>
      </c>
      <c r="AK72" s="6">
        <v>9</v>
      </c>
      <c r="AL72" s="6">
        <v>8</v>
      </c>
      <c r="AM72" s="6">
        <v>0</v>
      </c>
      <c r="AN72" s="6">
        <v>1</v>
      </c>
      <c r="AO72" s="6">
        <v>34</v>
      </c>
      <c r="AP72" s="8">
        <v>9</v>
      </c>
      <c r="AQ72" s="56"/>
      <c r="AR72" s="44">
        <v>0</v>
      </c>
      <c r="AS72" s="6">
        <v>9</v>
      </c>
      <c r="AT72" s="6">
        <v>0</v>
      </c>
      <c r="AU72" s="6">
        <v>0</v>
      </c>
      <c r="AV72" s="6">
        <v>9</v>
      </c>
      <c r="AW72" s="6">
        <v>8</v>
      </c>
      <c r="AX72" s="8">
        <v>31</v>
      </c>
    </row>
    <row r="73" spans="27:50" ht="15.75" thickBot="1" x14ac:dyDescent="0.3">
      <c r="AA73" s="41" t="s">
        <v>39</v>
      </c>
      <c r="AB73" s="45">
        <v>10</v>
      </c>
      <c r="AC73" s="34">
        <v>18</v>
      </c>
      <c r="AD73" s="34">
        <v>3</v>
      </c>
      <c r="AE73" s="34">
        <v>4</v>
      </c>
      <c r="AF73" s="34">
        <v>11</v>
      </c>
      <c r="AG73" s="34">
        <v>18</v>
      </c>
      <c r="AH73" s="37">
        <v>49</v>
      </c>
      <c r="AI73" s="43"/>
      <c r="AJ73" s="45">
        <v>9</v>
      </c>
      <c r="AK73" s="34">
        <v>9</v>
      </c>
      <c r="AL73" s="34">
        <v>3</v>
      </c>
      <c r="AM73" s="34">
        <v>3</v>
      </c>
      <c r="AN73" s="34">
        <v>3</v>
      </c>
      <c r="AO73" s="34">
        <v>13</v>
      </c>
      <c r="AP73" s="37">
        <v>11</v>
      </c>
      <c r="AQ73" s="57"/>
      <c r="AR73" s="45">
        <v>1</v>
      </c>
      <c r="AS73" s="34">
        <v>9</v>
      </c>
      <c r="AT73" s="34">
        <v>0</v>
      </c>
      <c r="AU73" s="34">
        <v>1</v>
      </c>
      <c r="AV73" s="34">
        <v>8</v>
      </c>
      <c r="AW73" s="34">
        <v>5</v>
      </c>
      <c r="AX73" s="37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21"/>
  <sheetViews>
    <sheetView topLeftCell="A7" zoomScale="325" zoomScaleNormal="325" workbookViewId="0">
      <selection activeCell="B10" sqref="B10"/>
    </sheetView>
  </sheetViews>
  <sheetFormatPr baseColWidth="10" defaultColWidth="0" defaultRowHeight="15" zeroHeight="1" x14ac:dyDescent="0.25"/>
  <cols>
    <col min="1" max="1" width="3.7109375" customWidth="1"/>
    <col min="2" max="2" width="20.7109375" customWidth="1"/>
    <col min="3" max="16384" width="3.7109375" hidden="1"/>
  </cols>
  <sheetData>
    <row r="1" spans="1:2" x14ac:dyDescent="0.25">
      <c r="A1" t="s">
        <v>118</v>
      </c>
      <c r="B1" t="s">
        <v>119</v>
      </c>
    </row>
    <row r="2" spans="1:2" x14ac:dyDescent="0.25">
      <c r="B2" s="75" t="str">
        <f>'1-Configuracion'!B24</f>
        <v>Atlethic Club</v>
      </c>
    </row>
    <row r="3" spans="1:2" x14ac:dyDescent="0.25">
      <c r="B3" s="75" t="str">
        <f>'1-Configuracion'!B25</f>
        <v>Atlético Madrid</v>
      </c>
    </row>
    <row r="4" spans="1:2" x14ac:dyDescent="0.25">
      <c r="B4" s="75" t="str">
        <f>'1-Configuracion'!B26</f>
        <v>C.A. Osasuna</v>
      </c>
    </row>
    <row r="5" spans="1:2" x14ac:dyDescent="0.25">
      <c r="B5" s="75" t="str">
        <f>'1-Configuracion'!B27</f>
        <v>Celta de Vigo</v>
      </c>
    </row>
    <row r="6" spans="1:2" x14ac:dyDescent="0.25">
      <c r="B6" s="75" t="str">
        <f>'1-Configuracion'!B28</f>
        <v>Deportivo de la Coruña</v>
      </c>
    </row>
    <row r="7" spans="1:2" x14ac:dyDescent="0.25">
      <c r="B7" s="75" t="str">
        <f>'1-Configuracion'!B29</f>
        <v>F.C. Barcelona</v>
      </c>
    </row>
    <row r="8" spans="1:2" x14ac:dyDescent="0.25">
      <c r="B8" s="75" t="str">
        <f>'1-Configuracion'!B30</f>
        <v>Getafe C.F.</v>
      </c>
    </row>
    <row r="9" spans="1:2" x14ac:dyDescent="0.25">
      <c r="B9" s="75" t="str">
        <f>'1-Configuracion'!B31</f>
        <v>Granada C.F.</v>
      </c>
    </row>
    <row r="10" spans="1:2" x14ac:dyDescent="0.25">
      <c r="B10" s="75" t="str">
        <f>'1-Configuracion'!B32</f>
        <v>Levante U.D.</v>
      </c>
    </row>
    <row r="11" spans="1:2" x14ac:dyDescent="0.25">
      <c r="B11" s="75" t="str">
        <f>'1-Configuracion'!B33</f>
        <v>Málaga C.F.</v>
      </c>
    </row>
    <row r="12" spans="1:2" x14ac:dyDescent="0.25">
      <c r="B12" s="75" t="str">
        <f>'1-Configuracion'!B34</f>
        <v>R.C.D. Español</v>
      </c>
    </row>
    <row r="13" spans="1:2" x14ac:dyDescent="0.25">
      <c r="B13" s="75" t="str">
        <f>'1-Configuracion'!B35</f>
        <v>R.C.D.Mallorca</v>
      </c>
    </row>
    <row r="14" spans="1:2" x14ac:dyDescent="0.25">
      <c r="B14" s="75" t="str">
        <f>'1-Configuracion'!B36</f>
        <v>Rayo Vallecano</v>
      </c>
    </row>
    <row r="15" spans="1:2" x14ac:dyDescent="0.25">
      <c r="B15" s="75" t="str">
        <f>'1-Configuracion'!B37</f>
        <v>Real Betis Balompié</v>
      </c>
    </row>
    <row r="16" spans="1:2" x14ac:dyDescent="0.25">
      <c r="B16" s="75" t="str">
        <f>'1-Configuracion'!B38</f>
        <v>Real Madrid</v>
      </c>
    </row>
    <row r="17" spans="2:2" x14ac:dyDescent="0.25">
      <c r="B17" s="75" t="str">
        <f>'1-Configuracion'!B39</f>
        <v>Real Sociedad</v>
      </c>
    </row>
    <row r="18" spans="2:2" x14ac:dyDescent="0.25">
      <c r="B18" s="75" t="str">
        <f>'1-Configuracion'!B40</f>
        <v>Real Valladolid</v>
      </c>
    </row>
    <row r="19" spans="2:2" x14ac:dyDescent="0.25">
      <c r="B19" s="75" t="str">
        <f>'1-Configuracion'!B41</f>
        <v>Real Zaragoza</v>
      </c>
    </row>
    <row r="20" spans="2:2" x14ac:dyDescent="0.25">
      <c r="B20" s="75" t="str">
        <f>'1-Configuracion'!B42</f>
        <v>Sevilla F.C.</v>
      </c>
    </row>
    <row r="21" spans="2:2" x14ac:dyDescent="0.25">
      <c r="B21" s="75" t="str">
        <f>'1-Configuracion'!B43</f>
        <v>Valencia C.F.</v>
      </c>
    </row>
  </sheetData>
  <dataValidations count="1">
    <dataValidation type="list" allowBlank="1" showInputMessage="1" showErrorMessage="1" sqref="B2:B21">
      <formula1>equipos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BX102"/>
  <sheetViews>
    <sheetView showGridLines="0" showRowColHeaders="0" zoomScaleNormal="100" workbookViewId="0">
      <selection activeCell="A8" sqref="A8:I8"/>
    </sheetView>
  </sheetViews>
  <sheetFormatPr baseColWidth="10" defaultColWidth="0" defaultRowHeight="15" zeroHeight="1" x14ac:dyDescent="0.25"/>
  <cols>
    <col min="1" max="9" width="3" bestFit="1" customWidth="1"/>
    <col min="10" max="10" width="3" customWidth="1"/>
    <col min="11" max="11" width="11.42578125" customWidth="1"/>
    <col min="12" max="14" width="3.7109375" hidden="1" customWidth="1"/>
    <col min="15" max="15" width="3.7109375" customWidth="1"/>
    <col min="16" max="16" width="23.7109375" customWidth="1"/>
    <col min="17" max="18" width="3.7109375" customWidth="1"/>
    <col min="19" max="19" width="23.7109375" customWidth="1"/>
    <col min="20" max="20" width="3.7109375" customWidth="1"/>
    <col min="21" max="21" width="3.7109375" hidden="1" customWidth="1"/>
    <col min="22" max="22" width="20.7109375" customWidth="1"/>
    <col min="23" max="23" width="3.7109375" hidden="1" customWidth="1"/>
    <col min="24" max="24" width="11.42578125" customWidth="1"/>
    <col min="25" max="25" width="11.42578125" hidden="1" customWidth="1"/>
    <col min="26" max="27" width="3.7109375" hidden="1" customWidth="1"/>
    <col min="28" max="28" width="3.7109375" customWidth="1"/>
    <col min="29" max="29" width="23.7109375" customWidth="1"/>
    <col min="30" max="31" width="3.7109375" customWidth="1"/>
    <col min="32" max="32" width="23.7109375" customWidth="1"/>
    <col min="33" max="33" width="3.7109375" customWidth="1"/>
    <col min="34" max="34" width="3.7109375" hidden="1" customWidth="1"/>
    <col min="35" max="35" width="20.7109375" customWidth="1"/>
    <col min="36" max="36" width="11.28515625" hidden="1" customWidth="1"/>
    <col min="37" max="37" width="11.42578125" customWidth="1"/>
    <col min="38" max="38" width="0" hidden="1" customWidth="1"/>
    <col min="39" max="40" width="3.7109375" hidden="1" customWidth="1"/>
    <col min="41" max="41" width="3.7109375" customWidth="1"/>
    <col min="42" max="42" width="23.7109375" customWidth="1"/>
    <col min="43" max="44" width="3.7109375" customWidth="1"/>
    <col min="45" max="45" width="23.7109375" customWidth="1"/>
    <col min="46" max="46" width="3.7109375" customWidth="1"/>
    <col min="47" max="47" width="3.7109375" hidden="1" customWidth="1"/>
    <col min="48" max="48" width="20.7109375" customWidth="1"/>
    <col min="49" max="49" width="0" hidden="1" customWidth="1"/>
    <col min="50" max="50" width="11.42578125" customWidth="1"/>
    <col min="51" max="51" width="0" hidden="1" customWidth="1"/>
    <col min="52" max="53" width="3.7109375" hidden="1" customWidth="1"/>
    <col min="54" max="54" width="3.7109375" customWidth="1"/>
    <col min="55" max="55" width="23.7109375" customWidth="1"/>
    <col min="56" max="57" width="3.7109375" customWidth="1"/>
    <col min="58" max="58" width="23.7109375" customWidth="1"/>
    <col min="59" max="59" width="3.7109375" customWidth="1"/>
    <col min="60" max="60" width="3.7109375" hidden="1" customWidth="1"/>
    <col min="61" max="61" width="20.7109375" customWidth="1"/>
    <col min="62" max="62" width="0" hidden="1" customWidth="1"/>
    <col min="63" max="63" width="11.42578125" customWidth="1"/>
    <col min="64" max="64" width="0" hidden="1" customWidth="1"/>
    <col min="65" max="66" width="3.7109375" hidden="1" customWidth="1"/>
    <col min="67" max="67" width="3.7109375" customWidth="1"/>
    <col min="68" max="68" width="23.7109375" customWidth="1"/>
    <col min="69" max="70" width="3.7109375" customWidth="1"/>
    <col min="71" max="71" width="23.7109375" customWidth="1"/>
    <col min="72" max="72" width="3.7109375" customWidth="1"/>
    <col min="73" max="73" width="3.7109375" hidden="1" customWidth="1"/>
    <col min="74" max="74" width="20.7109375" customWidth="1"/>
    <col min="75" max="75" width="11.42578125" hidden="1" customWidth="1"/>
    <col min="76" max="76" width="11.42578125" customWidth="1"/>
    <col min="77" max="16384" width="11.42578125" hidden="1"/>
  </cols>
  <sheetData>
    <row r="1" spans="1:76" ht="15.75" customHeight="1" x14ac:dyDescent="0.25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J1" s="124"/>
      <c r="K1" s="124"/>
      <c r="L1" s="124"/>
      <c r="M1" s="124"/>
      <c r="N1" s="124"/>
      <c r="O1" s="244" t="s">
        <v>77</v>
      </c>
      <c r="P1" s="24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</row>
    <row r="2" spans="1:76" ht="15.75" customHeight="1" x14ac:dyDescent="0.35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124"/>
      <c r="K2" s="124"/>
      <c r="L2" s="124"/>
      <c r="M2" s="124"/>
      <c r="N2" s="124"/>
      <c r="O2" s="244"/>
      <c r="P2" s="24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  <c r="AC2" s="126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126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26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5"/>
      <c r="BP2" s="126"/>
      <c r="BQ2" s="124"/>
      <c r="BR2" s="124"/>
      <c r="BS2" s="124"/>
      <c r="BT2" s="124"/>
      <c r="BU2" s="124"/>
      <c r="BV2" s="124"/>
      <c r="BW2" s="124"/>
      <c r="BX2" s="124"/>
    </row>
    <row r="3" spans="1:76" ht="16.149999999999999" customHeight="1" thickBot="1" x14ac:dyDescent="0.3">
      <c r="A3" s="221" t="s">
        <v>113</v>
      </c>
      <c r="B3" s="221"/>
      <c r="C3" s="221"/>
      <c r="D3" s="221"/>
      <c r="E3" s="221"/>
      <c r="F3" s="221"/>
      <c r="G3" s="221"/>
      <c r="H3" s="221"/>
      <c r="I3" s="221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</row>
    <row r="4" spans="1:76" ht="15.75" customHeight="1" thickBot="1" x14ac:dyDescent="0.3">
      <c r="A4" s="223" t="s">
        <v>114</v>
      </c>
      <c r="B4" s="223"/>
      <c r="C4" s="223"/>
      <c r="D4" s="223"/>
      <c r="E4" s="223"/>
      <c r="F4" s="223"/>
      <c r="G4" s="223"/>
      <c r="H4" s="223"/>
      <c r="I4" s="223"/>
      <c r="J4" s="124"/>
      <c r="K4" s="124"/>
      <c r="L4" s="124"/>
      <c r="M4" s="124"/>
      <c r="N4" s="124"/>
      <c r="O4" s="246" t="s">
        <v>0</v>
      </c>
      <c r="P4" s="247"/>
      <c r="Q4" s="247"/>
      <c r="R4" s="247"/>
      <c r="S4" s="247"/>
      <c r="T4" s="248"/>
      <c r="U4" s="127"/>
      <c r="V4" s="128" t="s">
        <v>1</v>
      </c>
      <c r="W4" s="129"/>
      <c r="X4" s="124"/>
      <c r="Y4" s="124"/>
      <c r="Z4" s="124"/>
      <c r="AA4" s="124"/>
      <c r="AB4" s="246" t="str">
        <f>AC4</f>
        <v>Quinta Jornada</v>
      </c>
      <c r="AC4" s="247" t="s">
        <v>5</v>
      </c>
      <c r="AD4" s="247"/>
      <c r="AE4" s="247"/>
      <c r="AF4" s="247"/>
      <c r="AG4" s="248"/>
      <c r="AH4" s="127"/>
      <c r="AI4" s="128" t="s">
        <v>1</v>
      </c>
      <c r="AJ4" s="124"/>
      <c r="AK4" s="124"/>
      <c r="AL4" s="124"/>
      <c r="AM4" s="124"/>
      <c r="AN4" s="124"/>
      <c r="AO4" s="246" t="str">
        <f>AP4</f>
        <v>Novena Jornada</v>
      </c>
      <c r="AP4" s="247" t="s">
        <v>10</v>
      </c>
      <c r="AQ4" s="247"/>
      <c r="AR4" s="247"/>
      <c r="AS4" s="247"/>
      <c r="AT4" s="248"/>
      <c r="AU4" s="127"/>
      <c r="AV4" s="128" t="s">
        <v>1</v>
      </c>
      <c r="AW4" s="129"/>
      <c r="AX4" s="124"/>
      <c r="AY4" s="124"/>
      <c r="AZ4" s="124"/>
      <c r="BA4" s="124"/>
      <c r="BB4" s="246" t="str">
        <f>BC4</f>
        <v>Decimotercera Jornada</v>
      </c>
      <c r="BC4" s="247" t="s">
        <v>13</v>
      </c>
      <c r="BD4" s="247"/>
      <c r="BE4" s="247"/>
      <c r="BF4" s="247"/>
      <c r="BG4" s="248"/>
      <c r="BH4" s="127"/>
      <c r="BI4" s="128" t="s">
        <v>1</v>
      </c>
      <c r="BJ4" s="124"/>
      <c r="BK4" s="124"/>
      <c r="BL4" s="124"/>
      <c r="BM4" s="124"/>
      <c r="BN4" s="124"/>
      <c r="BO4" s="246" t="str">
        <f>BP4</f>
        <v>Decimoséptima Jornada</v>
      </c>
      <c r="BP4" s="247" t="s">
        <v>17</v>
      </c>
      <c r="BQ4" s="247"/>
      <c r="BR4" s="247"/>
      <c r="BS4" s="247"/>
      <c r="BT4" s="248"/>
      <c r="BU4" s="127"/>
      <c r="BV4" s="128" t="s">
        <v>1</v>
      </c>
      <c r="BW4" s="124"/>
      <c r="BX4" s="124"/>
    </row>
    <row r="5" spans="1:76" ht="15.75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124"/>
      <c r="K5" s="130"/>
      <c r="L5" s="131">
        <v>1</v>
      </c>
      <c r="M5" s="131">
        <f>IF(ISBLANK(R5),0,1)</f>
        <v>0</v>
      </c>
      <c r="N5" s="131">
        <f>IF(M5&gt;0,IF(Q5&gt;R5,3,IF(Q5=R5,1,0)),0)</f>
        <v>0</v>
      </c>
      <c r="O5" s="132"/>
      <c r="P5" s="133" t="str">
        <f ca="1">LOOKUP(L5,'1-Configuracion'!$B$2:$B$21,'1-Configuracion'!$C$2:$C$20)</f>
        <v>Atlethic Club</v>
      </c>
      <c r="Q5" s="134"/>
      <c r="R5" s="135"/>
      <c r="S5" s="133" t="str">
        <f ca="1">LOOKUP(W5,'1-Configuracion'!$B$2:$B$21,'1-Configuracion'!$C$2:$C$20)</f>
        <v>Real Betis Balompié</v>
      </c>
      <c r="T5" s="136"/>
      <c r="U5" s="131">
        <f>IF(M5&gt;0,IF(R5&gt;Q5,3,IF(Q5=R5,1,0)),0)</f>
        <v>0</v>
      </c>
      <c r="V5" s="137" t="str">
        <f t="shared" ref="V5:V14" ca="1" si="0">LOOKUP(P5,equipos,estadios)</f>
        <v>San Mamés</v>
      </c>
      <c r="W5" s="131">
        <v>2</v>
      </c>
      <c r="X5" s="138"/>
      <c r="Y5" s="138">
        <v>4</v>
      </c>
      <c r="Z5" s="131">
        <f>IF(ISBLANK(AE5),0,1)</f>
        <v>0</v>
      </c>
      <c r="AA5" s="131">
        <f>IF(Z5&gt;0,IF(AD5&gt;AE5,3,IF(AD5=AE5,1,0)),0)</f>
        <v>0</v>
      </c>
      <c r="AB5" s="132"/>
      <c r="AC5" s="133" t="str">
        <f ca="1">LOOKUP(Y5,'1-Configuracion'!$B$2:$B$21,'1-Configuracion'!$C$2:$C$20)</f>
        <v>Atlético Madrid</v>
      </c>
      <c r="AD5" s="134"/>
      <c r="AE5" s="135"/>
      <c r="AF5" s="133" t="str">
        <f ca="1">LOOKUP(AJ5,'1-Configuracion'!$B$2:$B$21,'1-Configuracion'!$C$2:$C$20)</f>
        <v>Real Valladolid</v>
      </c>
      <c r="AG5" s="136"/>
      <c r="AH5" s="131">
        <f>IF(Z5&gt;0,IF(AE5&gt;AD5,3,IF(AD5=AE5,1,0)),0)</f>
        <v>0</v>
      </c>
      <c r="AI5" s="137" t="str">
        <f t="shared" ref="AI5:AI14" ca="1" si="1">LOOKUP(AC5,equipos,estadios)</f>
        <v>Vicente Calderón</v>
      </c>
      <c r="AJ5" s="139">
        <v>6</v>
      </c>
      <c r="AK5" s="138"/>
      <c r="AL5" s="138">
        <v>8</v>
      </c>
      <c r="AM5" s="131">
        <f>IF(ISBLANK(AR5),0,1)</f>
        <v>0</v>
      </c>
      <c r="AN5" s="131">
        <f>IF(AM5&gt;0,IF(AQ5&gt;AR5,3,IF(AQ5=AR5,1,0)),0)</f>
        <v>0</v>
      </c>
      <c r="AO5" s="132"/>
      <c r="AP5" s="133" t="str">
        <f ca="1">LOOKUP(AL5,'1-Configuracion'!$B$2:$B$21,'1-Configuracion'!$C$2:$C$20)</f>
        <v>R.C.D. Español</v>
      </c>
      <c r="AQ5" s="134"/>
      <c r="AR5" s="135"/>
      <c r="AS5" s="133" t="str">
        <f ca="1">LOOKUP(AW5,'1-Configuracion'!$B$2:$B$21,'1-Configuracion'!$C$2:$C$20)</f>
        <v>Málaga C.F.</v>
      </c>
      <c r="AT5" s="136"/>
      <c r="AU5" s="131">
        <f>IF(AM5&gt;0,IF(AR5&gt;AQ5,3,IF(AQ5=AR5,1,0)),0)</f>
        <v>0</v>
      </c>
      <c r="AV5" s="137" t="str">
        <f t="shared" ref="AV5:AV14" ca="1" si="2">LOOKUP(AP5,equipos,estadios)</f>
        <v>Cornellà-El Prat</v>
      </c>
      <c r="AW5" s="131">
        <v>10</v>
      </c>
      <c r="AX5" s="138"/>
      <c r="AY5" s="138">
        <v>12</v>
      </c>
      <c r="AZ5" s="131">
        <f>IF(ISBLANK(BE5),0,1)</f>
        <v>0</v>
      </c>
      <c r="BA5" s="131">
        <f>IF(AZ5&gt;0,IF(BD5&gt;BE5,3,IF(BD5=BE5,1,0)),0)</f>
        <v>0</v>
      </c>
      <c r="BB5" s="132"/>
      <c r="BC5" s="133" t="str">
        <f ca="1">LOOKUP(AY5,'1-Configuracion'!$B$2:$B$21,'1-Configuracion'!$C$2:$C$20)</f>
        <v>Real Sociedad</v>
      </c>
      <c r="BD5" s="134"/>
      <c r="BE5" s="135"/>
      <c r="BF5" s="133" t="str">
        <f ca="1">LOOKUP(BJ5,'1-Configuracion'!$B$2:$B$21,'1-Configuracion'!$C$2:$C$20)</f>
        <v>C.A. Osasuna</v>
      </c>
      <c r="BG5" s="136"/>
      <c r="BH5" s="131">
        <f>IF(AZ5&gt;0,IF(BE5&gt;BD5,3,IF(BD5=BE5,1,0)),0)</f>
        <v>0</v>
      </c>
      <c r="BI5" s="137" t="str">
        <f t="shared" ref="BI5:BI14" ca="1" si="3">LOOKUP(BC5,equipos,estadios)</f>
        <v>Anoeta</v>
      </c>
      <c r="BJ5" s="139">
        <v>14</v>
      </c>
      <c r="BK5" s="138"/>
      <c r="BL5" s="138">
        <v>16</v>
      </c>
      <c r="BM5" s="131">
        <f>IF(ISBLANK(BR5),0,1)</f>
        <v>0</v>
      </c>
      <c r="BN5" s="131">
        <f>IF(BM5&gt;0,IF(BQ5&gt;BR5,3,IF(BQ5=BR5,1,0)),0)</f>
        <v>0</v>
      </c>
      <c r="BO5" s="132"/>
      <c r="BP5" s="133" t="str">
        <f ca="1">LOOKUP(BL5,'1-Configuracion'!$B$2:$B$21,'1-Configuracion'!$C$2:$C$20)</f>
        <v>Valencia C.F.</v>
      </c>
      <c r="BQ5" s="134"/>
      <c r="BR5" s="135"/>
      <c r="BS5" s="133" t="str">
        <f ca="1">LOOKUP(BW5,'1-Configuracion'!$B$2:$B$21,'1-Configuracion'!$C$2:$C$20)</f>
        <v>Getafe C.F.</v>
      </c>
      <c r="BT5" s="136"/>
      <c r="BU5" s="131">
        <f>IF(BM5&gt;0,IF(BR5&gt;BQ5,3,IF(BQ5=BR5,1,0)),0)</f>
        <v>0</v>
      </c>
      <c r="BV5" s="137" t="str">
        <f t="shared" ref="BV5:BV14" ca="1" si="4">LOOKUP(BP5,equipos,estadios)</f>
        <v>Mestalla</v>
      </c>
      <c r="BW5" s="139">
        <v>18</v>
      </c>
      <c r="BX5" s="124"/>
    </row>
    <row r="6" spans="1:76" ht="15.75" x14ac:dyDescent="0.25">
      <c r="A6" s="221" t="s">
        <v>104</v>
      </c>
      <c r="B6" s="221"/>
      <c r="C6" s="221"/>
      <c r="D6" s="221"/>
      <c r="E6" s="221"/>
      <c r="F6" s="221"/>
      <c r="G6" s="221"/>
      <c r="H6" s="221"/>
      <c r="I6" s="221"/>
      <c r="J6" s="124"/>
      <c r="K6" s="130"/>
      <c r="L6" s="131">
        <v>3</v>
      </c>
      <c r="M6" s="131">
        <f t="shared" ref="M6:M14" si="5">IF(ISBLANK(R6),0,1)</f>
        <v>0</v>
      </c>
      <c r="N6" s="131">
        <f t="shared" ref="N6:N14" si="6">IF(M6&gt;0,IF(Q6&gt;R6,3,IF(Q6=R6,1,0)),0)</f>
        <v>0</v>
      </c>
      <c r="O6" s="132"/>
      <c r="P6" s="133" t="str">
        <f ca="1">LOOKUP(L6,'1-Configuracion'!$B$2:$B$21,'1-Configuracion'!$C$2:$C$20)</f>
        <v>Levante U.D.</v>
      </c>
      <c r="Q6" s="140"/>
      <c r="R6" s="141"/>
      <c r="S6" s="133" t="str">
        <f ca="1">LOOKUP(W6,'1-Configuracion'!$B$2:$B$21,'1-Configuracion'!$C$2:$C$20)</f>
        <v>Atlético Madrid</v>
      </c>
      <c r="T6" s="142"/>
      <c r="U6" s="131">
        <f t="shared" ref="U6:U14" si="7">IF(M6&gt;0,IF(R6&gt;Q6,3,IF(Q6=R6,1,0)),0)</f>
        <v>0</v>
      </c>
      <c r="V6" s="137" t="str">
        <f t="shared" ca="1" si="0"/>
        <v>Ciudad de Valencia</v>
      </c>
      <c r="W6" s="131">
        <v>4</v>
      </c>
      <c r="X6" s="138"/>
      <c r="Y6" s="138">
        <v>2</v>
      </c>
      <c r="Z6" s="131">
        <f t="shared" ref="Z6:Z14" si="8">IF(ISBLANK(AE6),0,1)</f>
        <v>0</v>
      </c>
      <c r="AA6" s="131">
        <f t="shared" ref="AA6:AA14" si="9">IF(Z6&gt;0,IF(AD6&gt;AE6,3,IF(AD6=AE6,1,0)),0)</f>
        <v>0</v>
      </c>
      <c r="AB6" s="132"/>
      <c r="AC6" s="133" t="str">
        <f ca="1">LOOKUP(Y6,'1-Configuracion'!$B$2:$B$21,'1-Configuracion'!$C$2:$C$20)</f>
        <v>Real Betis Balompié</v>
      </c>
      <c r="AD6" s="140"/>
      <c r="AE6" s="141"/>
      <c r="AF6" s="133" t="str">
        <f ca="1">LOOKUP(AJ6,'1-Configuracion'!$B$2:$B$21,'1-Configuracion'!$C$2:$C$20)</f>
        <v>R.C.D. Español</v>
      </c>
      <c r="AG6" s="142"/>
      <c r="AH6" s="131">
        <f t="shared" ref="AH6:AH14" si="10">IF(Z6&gt;0,IF(AE6&gt;AD6,3,IF(AD6=AE6,1,0)),0)</f>
        <v>0</v>
      </c>
      <c r="AI6" s="137" t="str">
        <f t="shared" ca="1" si="1"/>
        <v>Benito Villamarín</v>
      </c>
      <c r="AJ6" s="131">
        <v>8</v>
      </c>
      <c r="AK6" s="138"/>
      <c r="AL6" s="138">
        <v>6</v>
      </c>
      <c r="AM6" s="131">
        <f t="shared" ref="AM6:AM14" si="11">IF(ISBLANK(AR6),0,1)</f>
        <v>0</v>
      </c>
      <c r="AN6" s="131">
        <f t="shared" ref="AN6:AN14" si="12">IF(AM6&gt;0,IF(AQ6&gt;AR6,3,IF(AQ6=AR6,1,0)),0)</f>
        <v>0</v>
      </c>
      <c r="AO6" s="132"/>
      <c r="AP6" s="133" t="str">
        <f ca="1">LOOKUP(AL6,'1-Configuracion'!$B$2:$B$21,'1-Configuracion'!$C$2:$C$20)</f>
        <v>Real Valladolid</v>
      </c>
      <c r="AQ6" s="140"/>
      <c r="AR6" s="141"/>
      <c r="AS6" s="133" t="str">
        <f ca="1">LOOKUP(AW6,'1-Configuracion'!$B$2:$B$21,'1-Configuracion'!$C$2:$C$20)</f>
        <v>Real Sociedad</v>
      </c>
      <c r="AT6" s="142"/>
      <c r="AU6" s="131">
        <f t="shared" ref="AU6:AU14" si="13">IF(AM6&gt;0,IF(AR6&gt;AQ6,3,IF(AQ6=AR6,1,0)),0)</f>
        <v>0</v>
      </c>
      <c r="AV6" s="137" t="str">
        <f t="shared" ca="1" si="2"/>
        <v>José Zorrilla</v>
      </c>
      <c r="AW6" s="131">
        <v>12</v>
      </c>
      <c r="AX6" s="138"/>
      <c r="AY6" s="138">
        <v>10</v>
      </c>
      <c r="AZ6" s="131">
        <f t="shared" ref="AZ6:AZ7" si="14">IF(ISBLANK(BE6),0,1)</f>
        <v>0</v>
      </c>
      <c r="BA6" s="131">
        <f t="shared" ref="BA6:BA8" si="15">IF(AZ6&gt;0,IF(BD6&gt;BE6,3,IF(BD6=BE6,1,0)),0)</f>
        <v>0</v>
      </c>
      <c r="BB6" s="132"/>
      <c r="BC6" s="133" t="str">
        <f ca="1">LOOKUP(AY6,'1-Configuracion'!$B$2:$B$21,'1-Configuracion'!$C$2:$C$20)</f>
        <v>Málaga C.F.</v>
      </c>
      <c r="BD6" s="140"/>
      <c r="BE6" s="141"/>
      <c r="BF6" s="133" t="str">
        <f ca="1">LOOKUP(BJ6,'1-Configuracion'!$B$2:$B$21,'1-Configuracion'!$C$2:$C$20)</f>
        <v>Valencia C.F.</v>
      </c>
      <c r="BG6" s="142"/>
      <c r="BH6" s="131">
        <f t="shared" ref="BH6:BH14" si="16">IF(AZ6&gt;0,IF(BE6&gt;BD6,3,IF(BD6=BE6,1,0)),0)</f>
        <v>0</v>
      </c>
      <c r="BI6" s="137" t="str">
        <f t="shared" ca="1" si="3"/>
        <v>La Rosaleda</v>
      </c>
      <c r="BJ6" s="131">
        <v>16</v>
      </c>
      <c r="BK6" s="138"/>
      <c r="BL6" s="138">
        <v>14</v>
      </c>
      <c r="BM6" s="131">
        <f t="shared" ref="BM6:BM7" si="17">IF(ISBLANK(BR6),0,1)</f>
        <v>0</v>
      </c>
      <c r="BN6" s="131">
        <f t="shared" ref="BN6:BN8" si="18">IF(BM6&gt;0,IF(BQ6&gt;BR6,3,IF(BQ6=BR6,1,0)),0)</f>
        <v>0</v>
      </c>
      <c r="BO6" s="132"/>
      <c r="BP6" s="133" t="str">
        <f ca="1">LOOKUP(BL6,'1-Configuracion'!$B$2:$B$21,'1-Configuracion'!$C$2:$C$20)</f>
        <v>C.A. Osasuna</v>
      </c>
      <c r="BQ6" s="140"/>
      <c r="BR6" s="141"/>
      <c r="BS6" s="133" t="str">
        <f ca="1">LOOKUP(BW6,'1-Configuracion'!$B$2:$B$21,'1-Configuracion'!$C$2:$C$20)</f>
        <v>Granada C.F.</v>
      </c>
      <c r="BT6" s="142"/>
      <c r="BU6" s="131">
        <f t="shared" ref="BU6:BU14" si="19">IF(BM6&gt;0,IF(BR6&gt;BQ6,3,IF(BQ6=BR6,1,0)),0)</f>
        <v>0</v>
      </c>
      <c r="BV6" s="137" t="str">
        <f t="shared" ca="1" si="4"/>
        <v>El Sadar</v>
      </c>
      <c r="BW6" s="131">
        <v>20</v>
      </c>
      <c r="BX6" s="124"/>
    </row>
    <row r="7" spans="1:76" ht="15.75" x14ac:dyDescent="0.25">
      <c r="A7" s="216" t="s">
        <v>105</v>
      </c>
      <c r="B7" s="216"/>
      <c r="C7" s="216"/>
      <c r="D7" s="216"/>
      <c r="E7" s="216"/>
      <c r="F7" s="216"/>
      <c r="G7" s="216"/>
      <c r="H7" s="216"/>
      <c r="I7" s="216"/>
      <c r="J7" s="124"/>
      <c r="K7" s="130"/>
      <c r="L7" s="131">
        <v>5</v>
      </c>
      <c r="M7" s="131">
        <f t="shared" si="5"/>
        <v>0</v>
      </c>
      <c r="N7" s="131">
        <f t="shared" si="6"/>
        <v>0</v>
      </c>
      <c r="O7" s="132"/>
      <c r="P7" s="133" t="str">
        <f ca="1">LOOKUP(L7,'1-Configuracion'!$B$2:$B$21,'1-Configuracion'!$C$2:$C$20)</f>
        <v>Real Zaragoza</v>
      </c>
      <c r="Q7" s="140"/>
      <c r="R7" s="141"/>
      <c r="S7" s="133" t="str">
        <f ca="1">LOOKUP(W7,'1-Configuracion'!$B$2:$B$21,'1-Configuracion'!$C$2:$C$20)</f>
        <v>Real Valladolid</v>
      </c>
      <c r="T7" s="142"/>
      <c r="U7" s="131">
        <f t="shared" si="7"/>
        <v>0</v>
      </c>
      <c r="V7" s="137" t="str">
        <f t="shared" ca="1" si="0"/>
        <v>La Romareda</v>
      </c>
      <c r="W7" s="131">
        <v>6</v>
      </c>
      <c r="X7" s="138"/>
      <c r="Y7" s="138">
        <v>1</v>
      </c>
      <c r="Z7" s="131">
        <f t="shared" si="8"/>
        <v>0</v>
      </c>
      <c r="AA7" s="131">
        <f t="shared" si="9"/>
        <v>0</v>
      </c>
      <c r="AB7" s="132"/>
      <c r="AC7" s="133" t="str">
        <f ca="1">LOOKUP(Y7,'1-Configuracion'!$B$2:$B$21,'1-Configuracion'!$C$2:$C$20)</f>
        <v>Atlethic Club</v>
      </c>
      <c r="AD7" s="140"/>
      <c r="AE7" s="141"/>
      <c r="AF7" s="133" t="str">
        <f ca="1">LOOKUP(AJ7,'1-Configuracion'!$B$2:$B$21,'1-Configuracion'!$C$2:$C$20)</f>
        <v>Málaga C.F.</v>
      </c>
      <c r="AG7" s="142"/>
      <c r="AH7" s="131">
        <f t="shared" si="10"/>
        <v>0</v>
      </c>
      <c r="AI7" s="137" t="str">
        <f t="shared" ca="1" si="1"/>
        <v>San Mamés</v>
      </c>
      <c r="AJ7" s="131">
        <v>10</v>
      </c>
      <c r="AK7" s="138"/>
      <c r="AL7" s="138">
        <v>4</v>
      </c>
      <c r="AM7" s="131">
        <f t="shared" si="11"/>
        <v>0</v>
      </c>
      <c r="AN7" s="131">
        <f t="shared" si="12"/>
        <v>0</v>
      </c>
      <c r="AO7" s="132"/>
      <c r="AP7" s="133" t="str">
        <f ca="1">LOOKUP(AL7,'1-Configuracion'!$B$2:$B$21,'1-Configuracion'!$C$2:$C$20)</f>
        <v>Atlético Madrid</v>
      </c>
      <c r="AQ7" s="140"/>
      <c r="AR7" s="141"/>
      <c r="AS7" s="133" t="str">
        <f ca="1">LOOKUP(AW7,'1-Configuracion'!$B$2:$B$21,'1-Configuracion'!$C$2:$C$20)</f>
        <v>C.A. Osasuna</v>
      </c>
      <c r="AT7" s="142"/>
      <c r="AU7" s="131">
        <f t="shared" si="13"/>
        <v>0</v>
      </c>
      <c r="AV7" s="137" t="str">
        <f t="shared" ca="1" si="2"/>
        <v>Vicente Calderón</v>
      </c>
      <c r="AW7" s="131">
        <v>14</v>
      </c>
      <c r="AX7" s="138"/>
      <c r="AY7" s="138">
        <v>8</v>
      </c>
      <c r="AZ7" s="131">
        <f t="shared" si="14"/>
        <v>0</v>
      </c>
      <c r="BA7" s="131">
        <f t="shared" si="15"/>
        <v>0</v>
      </c>
      <c r="BB7" s="132"/>
      <c r="BC7" s="133" t="str">
        <f ca="1">LOOKUP(AY7,'1-Configuracion'!$B$2:$B$21,'1-Configuracion'!$C$2:$C$20)</f>
        <v>R.C.D. Español</v>
      </c>
      <c r="BD7" s="140"/>
      <c r="BE7" s="141"/>
      <c r="BF7" s="133" t="str">
        <f ca="1">LOOKUP(BJ7,'1-Configuracion'!$B$2:$B$21,'1-Configuracion'!$C$2:$C$20)</f>
        <v>Getafe C.F.</v>
      </c>
      <c r="BG7" s="142"/>
      <c r="BH7" s="131">
        <f t="shared" si="16"/>
        <v>0</v>
      </c>
      <c r="BI7" s="137" t="str">
        <f t="shared" ca="1" si="3"/>
        <v>Cornellà-El Prat</v>
      </c>
      <c r="BJ7" s="131">
        <v>18</v>
      </c>
      <c r="BK7" s="138"/>
      <c r="BL7" s="138">
        <v>12</v>
      </c>
      <c r="BM7" s="131">
        <f t="shared" si="17"/>
        <v>0</v>
      </c>
      <c r="BN7" s="131">
        <f t="shared" si="18"/>
        <v>0</v>
      </c>
      <c r="BO7" s="132"/>
      <c r="BP7" s="133" t="str">
        <f ca="1">LOOKUP(BL7,'1-Configuracion'!$B$2:$B$21,'1-Configuracion'!$C$2:$C$20)</f>
        <v>Real Sociedad</v>
      </c>
      <c r="BQ7" s="140"/>
      <c r="BR7" s="141"/>
      <c r="BS7" s="133" t="str">
        <f ca="1">LOOKUP(BW7,'1-Configuracion'!$B$2:$B$21,'1-Configuracion'!$C$2:$C$20)</f>
        <v>Sevilla F.C.</v>
      </c>
      <c r="BT7" s="142"/>
      <c r="BU7" s="131">
        <f t="shared" si="19"/>
        <v>0</v>
      </c>
      <c r="BV7" s="137" t="str">
        <f t="shared" ca="1" si="4"/>
        <v>Anoeta</v>
      </c>
      <c r="BW7" s="131">
        <v>17</v>
      </c>
      <c r="BX7" s="124"/>
    </row>
    <row r="8" spans="1:76" ht="15.75" x14ac:dyDescent="0.25">
      <c r="A8" s="221" t="s">
        <v>108</v>
      </c>
      <c r="B8" s="221"/>
      <c r="C8" s="221"/>
      <c r="D8" s="221"/>
      <c r="E8" s="221"/>
      <c r="F8" s="221"/>
      <c r="G8" s="221"/>
      <c r="H8" s="221"/>
      <c r="I8" s="221"/>
      <c r="J8" s="124"/>
      <c r="K8" s="130"/>
      <c r="L8" s="131">
        <v>7</v>
      </c>
      <c r="M8" s="131">
        <f t="shared" si="5"/>
        <v>0</v>
      </c>
      <c r="N8" s="131">
        <f t="shared" si="6"/>
        <v>0</v>
      </c>
      <c r="O8" s="132"/>
      <c r="P8" s="133" t="str">
        <f ca="1">LOOKUP(L8,'1-Configuracion'!$B$2:$B$21,'1-Configuracion'!$C$2:$C$20)</f>
        <v>R.C.D.Mallorca</v>
      </c>
      <c r="Q8" s="140"/>
      <c r="R8" s="141"/>
      <c r="S8" s="133" t="str">
        <f ca="1">LOOKUP(W8,'1-Configuracion'!$B$2:$B$21,'1-Configuracion'!$C$2:$C$20)</f>
        <v>R.C.D. Español</v>
      </c>
      <c r="T8" s="142"/>
      <c r="U8" s="131">
        <f t="shared" si="7"/>
        <v>0</v>
      </c>
      <c r="V8" s="137" t="str">
        <f t="shared" ca="1" si="0"/>
        <v>Iberostar Estadio</v>
      </c>
      <c r="W8" s="131">
        <v>8</v>
      </c>
      <c r="X8" s="138"/>
      <c r="Y8" s="138">
        <v>3</v>
      </c>
      <c r="Z8" s="131">
        <f t="shared" si="8"/>
        <v>0</v>
      </c>
      <c r="AA8" s="131">
        <f t="shared" si="9"/>
        <v>0</v>
      </c>
      <c r="AB8" s="132"/>
      <c r="AC8" s="133" t="str">
        <f ca="1">LOOKUP(Y8,'1-Configuracion'!$B$2:$B$21,'1-Configuracion'!$C$2:$C$20)</f>
        <v>Levante U.D.</v>
      </c>
      <c r="AD8" s="140"/>
      <c r="AE8" s="141"/>
      <c r="AF8" s="133" t="str">
        <f ca="1">LOOKUP(AJ8,'1-Configuracion'!$B$2:$B$21,'1-Configuracion'!$C$2:$C$20)</f>
        <v>Real Sociedad</v>
      </c>
      <c r="AG8" s="142"/>
      <c r="AH8" s="131">
        <f t="shared" si="10"/>
        <v>0</v>
      </c>
      <c r="AI8" s="137" t="str">
        <f t="shared" ca="1" si="1"/>
        <v>Ciudad de Valencia</v>
      </c>
      <c r="AJ8" s="131">
        <v>12</v>
      </c>
      <c r="AK8" s="138"/>
      <c r="AL8" s="138">
        <v>2</v>
      </c>
      <c r="AM8" s="131">
        <f>IF(ISBLANK(AR8),0,1)</f>
        <v>0</v>
      </c>
      <c r="AN8" s="131">
        <f t="shared" si="12"/>
        <v>0</v>
      </c>
      <c r="AO8" s="132"/>
      <c r="AP8" s="133" t="str">
        <f ca="1">LOOKUP(AL8,'1-Configuracion'!$B$2:$B$21,'1-Configuracion'!$C$2:$C$20)</f>
        <v>Real Betis Balompié</v>
      </c>
      <c r="AQ8" s="140"/>
      <c r="AR8" s="141"/>
      <c r="AS8" s="133" t="str">
        <f ca="1">LOOKUP(AW8,'1-Configuracion'!$B$2:$B$21,'1-Configuracion'!$C$2:$C$20)</f>
        <v>Valencia C.F.</v>
      </c>
      <c r="AT8" s="142"/>
      <c r="AU8" s="131">
        <f t="shared" si="13"/>
        <v>0</v>
      </c>
      <c r="AV8" s="137" t="str">
        <f t="shared" ca="1" si="2"/>
        <v>Benito Villamarín</v>
      </c>
      <c r="AW8" s="131">
        <v>16</v>
      </c>
      <c r="AX8" s="138"/>
      <c r="AY8" s="138">
        <v>6</v>
      </c>
      <c r="AZ8" s="131">
        <f>IF(ISBLANK(BE8),0,1)</f>
        <v>0</v>
      </c>
      <c r="BA8" s="131">
        <f t="shared" si="15"/>
        <v>0</v>
      </c>
      <c r="BB8" s="132"/>
      <c r="BC8" s="133" t="str">
        <f ca="1">LOOKUP(AY8,'1-Configuracion'!$B$2:$B$21,'1-Configuracion'!$C$2:$C$20)</f>
        <v>Real Valladolid</v>
      </c>
      <c r="BD8" s="140"/>
      <c r="BE8" s="141"/>
      <c r="BF8" s="133" t="str">
        <f ca="1">LOOKUP(BJ8,'1-Configuracion'!$B$2:$B$21,'1-Configuracion'!$C$2:$C$20)</f>
        <v>Granada C.F.</v>
      </c>
      <c r="BG8" s="142"/>
      <c r="BH8" s="131">
        <f t="shared" si="16"/>
        <v>0</v>
      </c>
      <c r="BI8" s="137" t="str">
        <f t="shared" ca="1" si="3"/>
        <v>José Zorrilla</v>
      </c>
      <c r="BJ8" s="131">
        <v>20</v>
      </c>
      <c r="BK8" s="138"/>
      <c r="BL8" s="138">
        <v>10</v>
      </c>
      <c r="BM8" s="131">
        <f>IF(ISBLANK(BR8),0,1)</f>
        <v>0</v>
      </c>
      <c r="BN8" s="131">
        <f t="shared" si="18"/>
        <v>0</v>
      </c>
      <c r="BO8" s="132"/>
      <c r="BP8" s="133" t="str">
        <f ca="1">LOOKUP(BL8,'1-Configuracion'!$B$2:$B$21,'1-Configuracion'!$C$2:$C$20)</f>
        <v>Málaga C.F.</v>
      </c>
      <c r="BQ8" s="140"/>
      <c r="BR8" s="141"/>
      <c r="BS8" s="133" t="str">
        <f ca="1">LOOKUP(BW8,'1-Configuracion'!$B$2:$B$21,'1-Configuracion'!$C$2:$C$20)</f>
        <v>Real Madrid</v>
      </c>
      <c r="BT8" s="142"/>
      <c r="BU8" s="131">
        <f t="shared" si="19"/>
        <v>0</v>
      </c>
      <c r="BV8" s="137" t="str">
        <f t="shared" ca="1" si="4"/>
        <v>La Rosaleda</v>
      </c>
      <c r="BW8" s="131">
        <v>15</v>
      </c>
      <c r="BX8" s="124"/>
    </row>
    <row r="9" spans="1:76" ht="15.75" x14ac:dyDescent="0.25">
      <c r="A9" s="216" t="s">
        <v>107</v>
      </c>
      <c r="B9" s="216"/>
      <c r="C9" s="216"/>
      <c r="D9" s="216"/>
      <c r="E9" s="216"/>
      <c r="F9" s="216"/>
      <c r="G9" s="216"/>
      <c r="H9" s="216"/>
      <c r="I9" s="216"/>
      <c r="J9" s="124"/>
      <c r="K9" s="130"/>
      <c r="L9" s="131">
        <v>9</v>
      </c>
      <c r="M9" s="131">
        <f t="shared" si="5"/>
        <v>0</v>
      </c>
      <c r="N9" s="131">
        <f t="shared" si="6"/>
        <v>0</v>
      </c>
      <c r="O9" s="132"/>
      <c r="P9" s="133" t="str">
        <f ca="1">LOOKUP(L9,'1-Configuracion'!$B$2:$B$21,'1-Configuracion'!$C$2:$C$20)</f>
        <v>Celta de Vigo</v>
      </c>
      <c r="Q9" s="140"/>
      <c r="R9" s="141"/>
      <c r="S9" s="133" t="str">
        <f ca="1">LOOKUP(W9,'1-Configuracion'!$B$2:$B$21,'1-Configuracion'!$C$2:$C$20)</f>
        <v>Málaga C.F.</v>
      </c>
      <c r="T9" s="142"/>
      <c r="U9" s="131">
        <f t="shared" si="7"/>
        <v>0</v>
      </c>
      <c r="V9" s="137" t="str">
        <f t="shared" ca="1" si="0"/>
        <v>Balaídos</v>
      </c>
      <c r="W9" s="131">
        <v>10</v>
      </c>
      <c r="X9" s="138"/>
      <c r="Y9" s="138">
        <v>5</v>
      </c>
      <c r="Z9" s="131">
        <f t="shared" si="8"/>
        <v>0</v>
      </c>
      <c r="AA9" s="131">
        <f t="shared" si="9"/>
        <v>0</v>
      </c>
      <c r="AB9" s="132"/>
      <c r="AC9" s="133" t="str">
        <f ca="1">LOOKUP(Y9,'1-Configuracion'!$B$2:$B$21,'1-Configuracion'!$C$2:$C$20)</f>
        <v>Real Zaragoza</v>
      </c>
      <c r="AD9" s="140"/>
      <c r="AE9" s="141"/>
      <c r="AF9" s="133" t="str">
        <f ca="1">LOOKUP(AJ9,'1-Configuracion'!$B$2:$B$21,'1-Configuracion'!$C$2:$C$20)</f>
        <v>C.A. Osasuna</v>
      </c>
      <c r="AG9" s="142"/>
      <c r="AH9" s="131">
        <f t="shared" si="10"/>
        <v>0</v>
      </c>
      <c r="AI9" s="137" t="str">
        <f t="shared" ca="1" si="1"/>
        <v>La Romareda</v>
      </c>
      <c r="AJ9" s="131">
        <v>14</v>
      </c>
      <c r="AK9" s="138"/>
      <c r="AL9" s="138">
        <v>1</v>
      </c>
      <c r="AM9" s="131">
        <f t="shared" si="11"/>
        <v>0</v>
      </c>
      <c r="AN9" s="131">
        <f>IF(AM9&gt;0,IF(AQ9&gt;AR9,3,IF(AQ9=AR9,1,0)),0)</f>
        <v>0</v>
      </c>
      <c r="AO9" s="132"/>
      <c r="AP9" s="133" t="str">
        <f ca="1">LOOKUP(AL9,'1-Configuracion'!$B$2:$B$21,'1-Configuracion'!$C$2:$C$20)</f>
        <v>Atlethic Club</v>
      </c>
      <c r="AQ9" s="140"/>
      <c r="AR9" s="141"/>
      <c r="AS9" s="133" t="str">
        <f ca="1">LOOKUP(AW9,'1-Configuracion'!$B$2:$B$21,'1-Configuracion'!$C$2:$C$20)</f>
        <v>Getafe C.F.</v>
      </c>
      <c r="AT9" s="142"/>
      <c r="AU9" s="131">
        <f t="shared" si="13"/>
        <v>0</v>
      </c>
      <c r="AV9" s="137" t="str">
        <f t="shared" ca="1" si="2"/>
        <v>San Mamés</v>
      </c>
      <c r="AW9" s="131">
        <v>18</v>
      </c>
      <c r="AX9" s="138"/>
      <c r="AY9" s="138">
        <v>4</v>
      </c>
      <c r="AZ9" s="131">
        <f t="shared" ref="AZ9:AZ14" si="20">IF(ISBLANK(BE9),0,1)</f>
        <v>0</v>
      </c>
      <c r="BA9" s="131">
        <f>IF(AZ9&gt;0,IF(BD9&gt;BE9,3,IF(BD9=BE9,1,0)),0)</f>
        <v>0</v>
      </c>
      <c r="BB9" s="132"/>
      <c r="BC9" s="133" t="str">
        <f ca="1">LOOKUP(AY9,'1-Configuracion'!$B$2:$B$21,'1-Configuracion'!$C$2:$C$20)</f>
        <v>Atlético Madrid</v>
      </c>
      <c r="BD9" s="140"/>
      <c r="BE9" s="141"/>
      <c r="BF9" s="133" t="str">
        <f ca="1">LOOKUP(BJ9,'1-Configuracion'!$B$2:$B$21,'1-Configuracion'!$C$2:$C$20)</f>
        <v>Sevilla F.C.</v>
      </c>
      <c r="BG9" s="142"/>
      <c r="BH9" s="131">
        <f t="shared" si="16"/>
        <v>0</v>
      </c>
      <c r="BI9" s="137" t="str">
        <f t="shared" ca="1" si="3"/>
        <v>Vicente Calderón</v>
      </c>
      <c r="BJ9" s="131">
        <v>17</v>
      </c>
      <c r="BK9" s="138"/>
      <c r="BL9" s="138">
        <v>8</v>
      </c>
      <c r="BM9" s="131">
        <f t="shared" ref="BM9:BM14" si="21">IF(ISBLANK(BR9),0,1)</f>
        <v>0</v>
      </c>
      <c r="BN9" s="131">
        <f>IF(BM9&gt;0,IF(BQ9&gt;BR9,3,IF(BQ9=BR9,1,0)),0)</f>
        <v>0</v>
      </c>
      <c r="BO9" s="132"/>
      <c r="BP9" s="133" t="str">
        <f ca="1">LOOKUP(BL9,'1-Configuracion'!$B$2:$B$21,'1-Configuracion'!$C$2:$C$20)</f>
        <v>R.C.D. Español</v>
      </c>
      <c r="BQ9" s="140"/>
      <c r="BR9" s="141"/>
      <c r="BS9" s="133" t="str">
        <f ca="1">LOOKUP(BW9,'1-Configuracion'!$B$2:$B$21,'1-Configuracion'!$C$2:$C$20)</f>
        <v>Deportivo de la Coruña</v>
      </c>
      <c r="BT9" s="142"/>
      <c r="BU9" s="131">
        <f t="shared" si="19"/>
        <v>0</v>
      </c>
      <c r="BV9" s="137" t="str">
        <f t="shared" ca="1" si="4"/>
        <v>Cornellà-El Prat</v>
      </c>
      <c r="BW9" s="131">
        <v>13</v>
      </c>
      <c r="BX9" s="124"/>
    </row>
    <row r="10" spans="1:76" ht="15.75" x14ac:dyDescent="0.25">
      <c r="A10" s="143"/>
      <c r="B10" s="144">
        <v>1</v>
      </c>
      <c r="C10" s="220" t="str">
        <f ca="1">IFERROR('1-Configuracion'!$AC$854,"")</f>
        <v>Atlethic Club</v>
      </c>
      <c r="D10" s="220"/>
      <c r="E10" s="220"/>
      <c r="F10" s="220"/>
      <c r="G10" s="220"/>
      <c r="H10" s="220"/>
      <c r="I10" s="143"/>
      <c r="J10" s="124"/>
      <c r="K10" s="130"/>
      <c r="L10" s="131">
        <v>11</v>
      </c>
      <c r="M10" s="131">
        <f t="shared" si="5"/>
        <v>0</v>
      </c>
      <c r="N10" s="131">
        <f t="shared" si="6"/>
        <v>0</v>
      </c>
      <c r="O10" s="132"/>
      <c r="P10" s="133" t="str">
        <f ca="1">LOOKUP(L10,'1-Configuracion'!$B$2:$B$21,'1-Configuracion'!$C$2:$C$20)</f>
        <v>F.C. Barcelona</v>
      </c>
      <c r="Q10" s="140"/>
      <c r="R10" s="141"/>
      <c r="S10" s="133" t="str">
        <f ca="1">LOOKUP(W10,'1-Configuracion'!$B$2:$B$21,'1-Configuracion'!$C$2:$C$20)</f>
        <v>Real Sociedad</v>
      </c>
      <c r="T10" s="142"/>
      <c r="U10" s="131">
        <f t="shared" si="7"/>
        <v>0</v>
      </c>
      <c r="V10" s="137" t="str">
        <f t="shared" ca="1" si="0"/>
        <v>Camp Nou</v>
      </c>
      <c r="W10" s="131">
        <v>12</v>
      </c>
      <c r="X10" s="138"/>
      <c r="Y10" s="138">
        <v>7</v>
      </c>
      <c r="Z10" s="131">
        <f t="shared" si="8"/>
        <v>0</v>
      </c>
      <c r="AA10" s="131">
        <f t="shared" si="9"/>
        <v>0</v>
      </c>
      <c r="AB10" s="132"/>
      <c r="AC10" s="133" t="str">
        <f ca="1">LOOKUP(Y10,'1-Configuracion'!$B$2:$B$21,'1-Configuracion'!$C$2:$C$20)</f>
        <v>R.C.D.Mallorca</v>
      </c>
      <c r="AD10" s="140"/>
      <c r="AE10" s="141"/>
      <c r="AF10" s="133" t="str">
        <f ca="1">LOOKUP(AJ10,'1-Configuracion'!$B$2:$B$21,'1-Configuracion'!$C$2:$C$20)</f>
        <v>Valencia C.F.</v>
      </c>
      <c r="AG10" s="142"/>
      <c r="AH10" s="131">
        <f t="shared" si="10"/>
        <v>0</v>
      </c>
      <c r="AI10" s="137" t="str">
        <f t="shared" ca="1" si="1"/>
        <v>Iberostar Estadio</v>
      </c>
      <c r="AJ10" s="131">
        <v>16</v>
      </c>
      <c r="AK10" s="138"/>
      <c r="AL10" s="138">
        <v>3</v>
      </c>
      <c r="AM10" s="131">
        <f t="shared" si="11"/>
        <v>0</v>
      </c>
      <c r="AN10" s="131">
        <f t="shared" si="12"/>
        <v>0</v>
      </c>
      <c r="AO10" s="132"/>
      <c r="AP10" s="133" t="str">
        <f ca="1">LOOKUP(AL10,'1-Configuracion'!$B$2:$B$21,'1-Configuracion'!$C$2:$C$20)</f>
        <v>Levante U.D.</v>
      </c>
      <c r="AQ10" s="140"/>
      <c r="AR10" s="141"/>
      <c r="AS10" s="133" t="str">
        <f ca="1">LOOKUP(AW10,'1-Configuracion'!$B$2:$B$21,'1-Configuracion'!$C$2:$C$20)</f>
        <v>Granada C.F.</v>
      </c>
      <c r="AT10" s="142"/>
      <c r="AU10" s="131">
        <f t="shared" si="13"/>
        <v>0</v>
      </c>
      <c r="AV10" s="137" t="str">
        <f t="shared" ca="1" si="2"/>
        <v>Ciudad de Valencia</v>
      </c>
      <c r="AW10" s="131">
        <v>20</v>
      </c>
      <c r="AX10" s="138"/>
      <c r="AY10" s="138">
        <v>2</v>
      </c>
      <c r="AZ10" s="131">
        <f t="shared" si="20"/>
        <v>0</v>
      </c>
      <c r="BA10" s="131">
        <f t="shared" ref="BA10:BA14" si="22">IF(AZ10&gt;0,IF(BD10&gt;BE10,3,IF(BD10=BE10,1,0)),0)</f>
        <v>0</v>
      </c>
      <c r="BB10" s="132"/>
      <c r="BC10" s="133" t="str">
        <f ca="1">LOOKUP(AY10,'1-Configuracion'!$B$2:$B$21,'1-Configuracion'!$C$2:$C$20)</f>
        <v>Real Betis Balompié</v>
      </c>
      <c r="BD10" s="140"/>
      <c r="BE10" s="141"/>
      <c r="BF10" s="133" t="str">
        <f ca="1">LOOKUP(BJ10,'1-Configuracion'!$B$2:$B$21,'1-Configuracion'!$C$2:$C$20)</f>
        <v>Real Madrid</v>
      </c>
      <c r="BG10" s="142"/>
      <c r="BH10" s="131">
        <f t="shared" si="16"/>
        <v>0</v>
      </c>
      <c r="BI10" s="137" t="str">
        <f t="shared" ca="1" si="3"/>
        <v>Benito Villamarín</v>
      </c>
      <c r="BJ10" s="131">
        <v>15</v>
      </c>
      <c r="BK10" s="138"/>
      <c r="BL10" s="138">
        <v>6</v>
      </c>
      <c r="BM10" s="131">
        <f t="shared" si="21"/>
        <v>0</v>
      </c>
      <c r="BN10" s="131">
        <f t="shared" ref="BN10:BN14" si="23">IF(BM10&gt;0,IF(BQ10&gt;BR10,3,IF(BQ10=BR10,1,0)),0)</f>
        <v>0</v>
      </c>
      <c r="BO10" s="132"/>
      <c r="BP10" s="133" t="str">
        <f ca="1">LOOKUP(BL10,'1-Configuracion'!$B$2:$B$21,'1-Configuracion'!$C$2:$C$20)</f>
        <v>Real Valladolid</v>
      </c>
      <c r="BQ10" s="140"/>
      <c r="BR10" s="141"/>
      <c r="BS10" s="133" t="str">
        <f ca="1">LOOKUP(BW10,'1-Configuracion'!$B$2:$B$21,'1-Configuracion'!$C$2:$C$20)</f>
        <v>F.C. Barcelona</v>
      </c>
      <c r="BT10" s="142"/>
      <c r="BU10" s="131">
        <f t="shared" si="19"/>
        <v>0</v>
      </c>
      <c r="BV10" s="137" t="str">
        <f t="shared" ca="1" si="4"/>
        <v>José Zorrilla</v>
      </c>
      <c r="BW10" s="131">
        <v>11</v>
      </c>
      <c r="BX10" s="124"/>
    </row>
    <row r="11" spans="1:76" ht="15.75" x14ac:dyDescent="0.25">
      <c r="A11" s="143"/>
      <c r="B11" s="144">
        <v>2</v>
      </c>
      <c r="C11" s="220" t="str">
        <f ca="1">IFERROR('1-Configuracion'!$AC$855,"")</f>
        <v>Atlethic Club</v>
      </c>
      <c r="D11" s="220"/>
      <c r="E11" s="220"/>
      <c r="F11" s="220"/>
      <c r="G11" s="220"/>
      <c r="H11" s="220"/>
      <c r="I11" s="143"/>
      <c r="J11" s="124"/>
      <c r="K11" s="130"/>
      <c r="L11" s="131">
        <v>13</v>
      </c>
      <c r="M11" s="131">
        <f t="shared" si="5"/>
        <v>0</v>
      </c>
      <c r="N11" s="131">
        <f t="shared" si="6"/>
        <v>0</v>
      </c>
      <c r="O11" s="132"/>
      <c r="P11" s="133" t="str">
        <f ca="1">LOOKUP(L11,'1-Configuracion'!$B$2:$B$21,'1-Configuracion'!$C$2:$C$20)</f>
        <v>Deportivo de la Coruña</v>
      </c>
      <c r="Q11" s="140"/>
      <c r="R11" s="141"/>
      <c r="S11" s="133" t="str">
        <f ca="1">LOOKUP(W11,'1-Configuracion'!$B$2:$B$21,'1-Configuracion'!$C$2:$C$20)</f>
        <v>C.A. Osasuna</v>
      </c>
      <c r="T11" s="142"/>
      <c r="U11" s="131">
        <f t="shared" si="7"/>
        <v>0</v>
      </c>
      <c r="V11" s="137" t="str">
        <f t="shared" ca="1" si="0"/>
        <v>Riazor</v>
      </c>
      <c r="W11" s="131">
        <v>14</v>
      </c>
      <c r="X11" s="138"/>
      <c r="Y11" s="138">
        <v>9</v>
      </c>
      <c r="Z11" s="131">
        <f t="shared" si="8"/>
        <v>0</v>
      </c>
      <c r="AA11" s="131">
        <f t="shared" si="9"/>
        <v>0</v>
      </c>
      <c r="AB11" s="132"/>
      <c r="AC11" s="133" t="str">
        <f ca="1">LOOKUP(Y11,'1-Configuracion'!$B$2:$B$21,'1-Configuracion'!$C$2:$C$20)</f>
        <v>Celta de Vigo</v>
      </c>
      <c r="AD11" s="140"/>
      <c r="AE11" s="141"/>
      <c r="AF11" s="133" t="str">
        <f ca="1">LOOKUP(AJ11,'1-Configuracion'!$B$2:$B$21,'1-Configuracion'!$C$2:$C$20)</f>
        <v>Getafe C.F.</v>
      </c>
      <c r="AG11" s="142"/>
      <c r="AH11" s="131">
        <f t="shared" si="10"/>
        <v>0</v>
      </c>
      <c r="AI11" s="137" t="str">
        <f t="shared" ca="1" si="1"/>
        <v>Balaídos</v>
      </c>
      <c r="AJ11" s="131">
        <v>18</v>
      </c>
      <c r="AK11" s="138"/>
      <c r="AL11" s="138">
        <v>5</v>
      </c>
      <c r="AM11" s="131">
        <f t="shared" si="11"/>
        <v>0</v>
      </c>
      <c r="AN11" s="131">
        <f t="shared" si="12"/>
        <v>0</v>
      </c>
      <c r="AO11" s="132"/>
      <c r="AP11" s="133" t="str">
        <f ca="1">LOOKUP(AL11,'1-Configuracion'!$B$2:$B$21,'1-Configuracion'!$C$2:$C$20)</f>
        <v>Real Zaragoza</v>
      </c>
      <c r="AQ11" s="140"/>
      <c r="AR11" s="141"/>
      <c r="AS11" s="133" t="str">
        <f ca="1">LOOKUP(AW11,'1-Configuracion'!$B$2:$B$21,'1-Configuracion'!$C$2:$C$20)</f>
        <v>Sevilla F.C.</v>
      </c>
      <c r="AT11" s="142"/>
      <c r="AU11" s="131">
        <f t="shared" si="13"/>
        <v>0</v>
      </c>
      <c r="AV11" s="137" t="str">
        <f t="shared" ca="1" si="2"/>
        <v>La Romareda</v>
      </c>
      <c r="AW11" s="131">
        <v>17</v>
      </c>
      <c r="AX11" s="138"/>
      <c r="AY11" s="138">
        <v>1</v>
      </c>
      <c r="AZ11" s="131">
        <f t="shared" si="20"/>
        <v>0</v>
      </c>
      <c r="BA11" s="131">
        <f t="shared" si="22"/>
        <v>0</v>
      </c>
      <c r="BB11" s="132"/>
      <c r="BC11" s="133" t="str">
        <f ca="1">LOOKUP(AY11,'1-Configuracion'!$B$2:$B$21,'1-Configuracion'!$C$2:$C$20)</f>
        <v>Atlethic Club</v>
      </c>
      <c r="BD11" s="140"/>
      <c r="BE11" s="141"/>
      <c r="BF11" s="133" t="str">
        <f ca="1">LOOKUP(BJ11,'1-Configuracion'!$B$2:$B$21,'1-Configuracion'!$C$2:$C$20)</f>
        <v>Deportivo de la Coruña</v>
      </c>
      <c r="BG11" s="142"/>
      <c r="BH11" s="131">
        <f t="shared" si="16"/>
        <v>0</v>
      </c>
      <c r="BI11" s="137" t="str">
        <f t="shared" ca="1" si="3"/>
        <v>San Mamés</v>
      </c>
      <c r="BJ11" s="131">
        <v>13</v>
      </c>
      <c r="BK11" s="138"/>
      <c r="BL11" s="138">
        <v>4</v>
      </c>
      <c r="BM11" s="131">
        <f t="shared" si="21"/>
        <v>0</v>
      </c>
      <c r="BN11" s="131">
        <f t="shared" si="23"/>
        <v>0</v>
      </c>
      <c r="BO11" s="132"/>
      <c r="BP11" s="133" t="str">
        <f ca="1">LOOKUP(BL11,'1-Configuracion'!$B$2:$B$21,'1-Configuracion'!$C$2:$C$20)</f>
        <v>Atlético Madrid</v>
      </c>
      <c r="BQ11" s="140"/>
      <c r="BR11" s="141"/>
      <c r="BS11" s="133" t="str">
        <f ca="1">LOOKUP(BW11,'1-Configuracion'!$B$2:$B$21,'1-Configuracion'!$C$2:$C$20)</f>
        <v>Celta de Vigo</v>
      </c>
      <c r="BT11" s="142"/>
      <c r="BU11" s="131">
        <f t="shared" si="19"/>
        <v>0</v>
      </c>
      <c r="BV11" s="137" t="str">
        <f t="shared" ca="1" si="4"/>
        <v>Vicente Calderón</v>
      </c>
      <c r="BW11" s="131">
        <v>9</v>
      </c>
      <c r="BX11" s="124"/>
    </row>
    <row r="12" spans="1:76" ht="15.75" x14ac:dyDescent="0.25">
      <c r="A12" s="143"/>
      <c r="B12" s="144">
        <v>3</v>
      </c>
      <c r="C12" s="220" t="str">
        <f ca="1">IFERROR('1-Configuracion'!$AC$856,"")</f>
        <v>Atlethic Club</v>
      </c>
      <c r="D12" s="220"/>
      <c r="E12" s="220"/>
      <c r="F12" s="220"/>
      <c r="G12" s="220"/>
      <c r="H12" s="220"/>
      <c r="I12" s="143"/>
      <c r="J12" s="124"/>
      <c r="K12" s="130"/>
      <c r="L12" s="131">
        <v>15</v>
      </c>
      <c r="M12" s="131">
        <f t="shared" si="5"/>
        <v>0</v>
      </c>
      <c r="N12" s="131">
        <f t="shared" si="6"/>
        <v>0</v>
      </c>
      <c r="O12" s="132"/>
      <c r="P12" s="133" t="str">
        <f ca="1">LOOKUP(L12,'1-Configuracion'!$B$2:$B$21,'1-Configuracion'!$C$2:$C$20)</f>
        <v>Real Madrid</v>
      </c>
      <c r="Q12" s="140"/>
      <c r="R12" s="141"/>
      <c r="S12" s="133" t="str">
        <f ca="1">LOOKUP(W12,'1-Configuracion'!$B$2:$B$21,'1-Configuracion'!$C$2:$C$20)</f>
        <v>Valencia C.F.</v>
      </c>
      <c r="T12" s="142"/>
      <c r="U12" s="131">
        <f t="shared" si="7"/>
        <v>0</v>
      </c>
      <c r="V12" s="137" t="str">
        <f t="shared" ca="1" si="0"/>
        <v>Santiago Bernabéu</v>
      </c>
      <c r="W12" s="131">
        <v>16</v>
      </c>
      <c r="X12" s="138"/>
      <c r="Y12" s="138">
        <v>11</v>
      </c>
      <c r="Z12" s="131">
        <f t="shared" si="8"/>
        <v>0</v>
      </c>
      <c r="AA12" s="131">
        <f t="shared" si="9"/>
        <v>0</v>
      </c>
      <c r="AB12" s="132"/>
      <c r="AC12" s="133" t="str">
        <f ca="1">LOOKUP(Y12,'1-Configuracion'!$B$2:$B$21,'1-Configuracion'!$C$2:$C$20)</f>
        <v>F.C. Barcelona</v>
      </c>
      <c r="AD12" s="140"/>
      <c r="AE12" s="141"/>
      <c r="AF12" s="133" t="str">
        <f ca="1">LOOKUP(AJ12,'1-Configuracion'!$B$2:$B$21,'1-Configuracion'!$C$2:$C$20)</f>
        <v>Granada C.F.</v>
      </c>
      <c r="AG12" s="142"/>
      <c r="AH12" s="131">
        <f t="shared" si="10"/>
        <v>0</v>
      </c>
      <c r="AI12" s="137" t="str">
        <f t="shared" ca="1" si="1"/>
        <v>Camp Nou</v>
      </c>
      <c r="AJ12" s="131">
        <v>20</v>
      </c>
      <c r="AK12" s="138"/>
      <c r="AL12" s="138">
        <v>7</v>
      </c>
      <c r="AM12" s="131">
        <f t="shared" si="11"/>
        <v>0</v>
      </c>
      <c r="AN12" s="131">
        <f t="shared" si="12"/>
        <v>0</v>
      </c>
      <c r="AO12" s="132"/>
      <c r="AP12" s="133" t="str">
        <f ca="1">LOOKUP(AL12,'1-Configuracion'!$B$2:$B$21,'1-Configuracion'!$C$2:$C$20)</f>
        <v>R.C.D.Mallorca</v>
      </c>
      <c r="AQ12" s="140"/>
      <c r="AR12" s="141"/>
      <c r="AS12" s="133" t="str">
        <f ca="1">LOOKUP(AW12,'1-Configuracion'!$B$2:$B$21,'1-Configuracion'!$C$2:$C$20)</f>
        <v>Real Madrid</v>
      </c>
      <c r="AT12" s="142"/>
      <c r="AU12" s="131">
        <f t="shared" si="13"/>
        <v>0</v>
      </c>
      <c r="AV12" s="137" t="str">
        <f t="shared" ca="1" si="2"/>
        <v>Iberostar Estadio</v>
      </c>
      <c r="AW12" s="131">
        <v>15</v>
      </c>
      <c r="AX12" s="138"/>
      <c r="AY12" s="138">
        <v>3</v>
      </c>
      <c r="AZ12" s="131">
        <f t="shared" si="20"/>
        <v>0</v>
      </c>
      <c r="BA12" s="131">
        <f t="shared" si="22"/>
        <v>0</v>
      </c>
      <c r="BB12" s="132"/>
      <c r="BC12" s="133" t="str">
        <f ca="1">LOOKUP(AY12,'1-Configuracion'!$B$2:$B$21,'1-Configuracion'!$C$2:$C$20)</f>
        <v>Levante U.D.</v>
      </c>
      <c r="BD12" s="140"/>
      <c r="BE12" s="141"/>
      <c r="BF12" s="133" t="str">
        <f ca="1">LOOKUP(BJ12,'1-Configuracion'!$B$2:$B$21,'1-Configuracion'!$C$2:$C$20)</f>
        <v>F.C. Barcelona</v>
      </c>
      <c r="BG12" s="142"/>
      <c r="BH12" s="131">
        <f t="shared" si="16"/>
        <v>0</v>
      </c>
      <c r="BI12" s="137" t="str">
        <f t="shared" ca="1" si="3"/>
        <v>Ciudad de Valencia</v>
      </c>
      <c r="BJ12" s="131">
        <v>11</v>
      </c>
      <c r="BK12" s="138"/>
      <c r="BL12" s="138">
        <v>2</v>
      </c>
      <c r="BM12" s="131">
        <f t="shared" si="21"/>
        <v>0</v>
      </c>
      <c r="BN12" s="131">
        <f t="shared" si="23"/>
        <v>0</v>
      </c>
      <c r="BO12" s="132"/>
      <c r="BP12" s="133" t="str">
        <f ca="1">LOOKUP(BL12,'1-Configuracion'!$B$2:$B$21,'1-Configuracion'!$C$2:$C$20)</f>
        <v>Real Betis Balompié</v>
      </c>
      <c r="BQ12" s="140"/>
      <c r="BR12" s="141"/>
      <c r="BS12" s="133" t="str">
        <f ca="1">LOOKUP(BW12,'1-Configuracion'!$B$2:$B$21,'1-Configuracion'!$C$2:$C$20)</f>
        <v>R.C.D.Mallorca</v>
      </c>
      <c r="BT12" s="142"/>
      <c r="BU12" s="131">
        <f t="shared" si="19"/>
        <v>0</v>
      </c>
      <c r="BV12" s="137" t="str">
        <f t="shared" ca="1" si="4"/>
        <v>Benito Villamarín</v>
      </c>
      <c r="BW12" s="131">
        <v>7</v>
      </c>
      <c r="BX12" s="124"/>
    </row>
    <row r="13" spans="1:76" ht="15.75" x14ac:dyDescent="0.25">
      <c r="A13" s="143"/>
      <c r="B13" s="144">
        <v>4</v>
      </c>
      <c r="C13" s="220" t="str">
        <f ca="1">IFERROR('1-Configuracion'!$AC$857,"")</f>
        <v>Atlethic Club</v>
      </c>
      <c r="D13" s="220"/>
      <c r="E13" s="220"/>
      <c r="F13" s="220"/>
      <c r="G13" s="220"/>
      <c r="H13" s="220"/>
      <c r="I13" s="143"/>
      <c r="J13" s="124"/>
      <c r="K13" s="130"/>
      <c r="L13" s="131">
        <v>17</v>
      </c>
      <c r="M13" s="131">
        <f t="shared" si="5"/>
        <v>0</v>
      </c>
      <c r="N13" s="131">
        <f t="shared" si="6"/>
        <v>0</v>
      </c>
      <c r="O13" s="132"/>
      <c r="P13" s="133" t="str">
        <f ca="1">LOOKUP(L13,'1-Configuracion'!$B$2:$B$21,'1-Configuracion'!$C$2:$C$20)</f>
        <v>Sevilla F.C.</v>
      </c>
      <c r="Q13" s="140"/>
      <c r="R13" s="141"/>
      <c r="S13" s="133" t="str">
        <f ca="1">LOOKUP(W13,'1-Configuracion'!$B$2:$B$21,'1-Configuracion'!$C$2:$C$20)</f>
        <v>Getafe C.F.</v>
      </c>
      <c r="T13" s="142"/>
      <c r="U13" s="131">
        <f t="shared" si="7"/>
        <v>0</v>
      </c>
      <c r="V13" s="137" t="str">
        <f t="shared" ca="1" si="0"/>
        <v>Ramón Sánchez Pizjuán</v>
      </c>
      <c r="W13" s="131">
        <v>18</v>
      </c>
      <c r="X13" s="138"/>
      <c r="Y13" s="138">
        <v>13</v>
      </c>
      <c r="Z13" s="131">
        <f t="shared" si="8"/>
        <v>0</v>
      </c>
      <c r="AA13" s="131">
        <f t="shared" si="9"/>
        <v>0</v>
      </c>
      <c r="AB13" s="132"/>
      <c r="AC13" s="133" t="str">
        <f ca="1">LOOKUP(Y13,'1-Configuracion'!$B$2:$B$21,'1-Configuracion'!$C$2:$C$20)</f>
        <v>Deportivo de la Coruña</v>
      </c>
      <c r="AD13" s="140"/>
      <c r="AE13" s="141"/>
      <c r="AF13" s="133" t="str">
        <f ca="1">LOOKUP(AJ13,'1-Configuracion'!$B$2:$B$21,'1-Configuracion'!$C$2:$C$20)</f>
        <v>Sevilla F.C.</v>
      </c>
      <c r="AG13" s="142"/>
      <c r="AH13" s="131">
        <f t="shared" si="10"/>
        <v>0</v>
      </c>
      <c r="AI13" s="137" t="str">
        <f t="shared" ca="1" si="1"/>
        <v>Riazor</v>
      </c>
      <c r="AJ13" s="131">
        <v>17</v>
      </c>
      <c r="AK13" s="138"/>
      <c r="AL13" s="138">
        <v>9</v>
      </c>
      <c r="AM13" s="131">
        <f t="shared" si="11"/>
        <v>0</v>
      </c>
      <c r="AN13" s="131">
        <f t="shared" si="12"/>
        <v>0</v>
      </c>
      <c r="AO13" s="132"/>
      <c r="AP13" s="133" t="str">
        <f ca="1">LOOKUP(AL13,'1-Configuracion'!$B$2:$B$21,'1-Configuracion'!$C$2:$C$20)</f>
        <v>Celta de Vigo</v>
      </c>
      <c r="AQ13" s="140"/>
      <c r="AR13" s="141"/>
      <c r="AS13" s="133" t="str">
        <f ca="1">LOOKUP(AW13,'1-Configuracion'!$B$2:$B$21,'1-Configuracion'!$C$2:$C$20)</f>
        <v>Deportivo de la Coruña</v>
      </c>
      <c r="AT13" s="142"/>
      <c r="AU13" s="131">
        <f t="shared" si="13"/>
        <v>0</v>
      </c>
      <c r="AV13" s="137" t="str">
        <f t="shared" ca="1" si="2"/>
        <v>Balaídos</v>
      </c>
      <c r="AW13" s="131">
        <v>13</v>
      </c>
      <c r="AX13" s="138"/>
      <c r="AY13" s="138">
        <v>5</v>
      </c>
      <c r="AZ13" s="131">
        <f t="shared" si="20"/>
        <v>0</v>
      </c>
      <c r="BA13" s="131">
        <f t="shared" si="22"/>
        <v>0</v>
      </c>
      <c r="BB13" s="132"/>
      <c r="BC13" s="133" t="str">
        <f ca="1">LOOKUP(AY13,'1-Configuracion'!$B$2:$B$21,'1-Configuracion'!$C$2:$C$20)</f>
        <v>Real Zaragoza</v>
      </c>
      <c r="BD13" s="140"/>
      <c r="BE13" s="141"/>
      <c r="BF13" s="133" t="str">
        <f ca="1">LOOKUP(BJ13,'1-Configuracion'!$B$2:$B$21,'1-Configuracion'!$C$2:$C$20)</f>
        <v>Celta de Vigo</v>
      </c>
      <c r="BG13" s="142"/>
      <c r="BH13" s="131">
        <f t="shared" si="16"/>
        <v>0</v>
      </c>
      <c r="BI13" s="137" t="str">
        <f t="shared" ca="1" si="3"/>
        <v>La Romareda</v>
      </c>
      <c r="BJ13" s="131">
        <v>9</v>
      </c>
      <c r="BK13" s="138"/>
      <c r="BL13" s="138">
        <v>1</v>
      </c>
      <c r="BM13" s="131">
        <f t="shared" si="21"/>
        <v>0</v>
      </c>
      <c r="BN13" s="131">
        <f t="shared" si="23"/>
        <v>0</v>
      </c>
      <c r="BO13" s="132"/>
      <c r="BP13" s="133" t="str">
        <f ca="1">LOOKUP(BL13,'1-Configuracion'!$B$2:$B$21,'1-Configuracion'!$C$2:$C$20)</f>
        <v>Atlethic Club</v>
      </c>
      <c r="BQ13" s="140"/>
      <c r="BR13" s="141"/>
      <c r="BS13" s="133" t="str">
        <f ca="1">LOOKUP(BW13,'1-Configuracion'!$B$2:$B$21,'1-Configuracion'!$C$2:$C$20)</f>
        <v>Real Zaragoza</v>
      </c>
      <c r="BT13" s="142"/>
      <c r="BU13" s="131">
        <f t="shared" si="19"/>
        <v>0</v>
      </c>
      <c r="BV13" s="137" t="str">
        <f t="shared" ca="1" si="4"/>
        <v>San Mamés</v>
      </c>
      <c r="BW13" s="131">
        <v>5</v>
      </c>
      <c r="BX13" s="124"/>
    </row>
    <row r="14" spans="1:76" ht="16.5" thickBot="1" x14ac:dyDescent="0.3">
      <c r="A14" s="143"/>
      <c r="B14" s="144">
        <v>5</v>
      </c>
      <c r="C14" s="220" t="str">
        <f ca="1">IFERROR('1-Configuracion'!$AC$858,"")</f>
        <v>Atlethic Club</v>
      </c>
      <c r="D14" s="220"/>
      <c r="E14" s="220"/>
      <c r="F14" s="220"/>
      <c r="G14" s="220"/>
      <c r="H14" s="220"/>
      <c r="I14" s="143"/>
      <c r="J14" s="124"/>
      <c r="K14" s="130"/>
      <c r="L14" s="131">
        <v>19</v>
      </c>
      <c r="M14" s="131">
        <f t="shared" si="5"/>
        <v>0</v>
      </c>
      <c r="N14" s="131">
        <f t="shared" si="6"/>
        <v>0</v>
      </c>
      <c r="O14" s="145"/>
      <c r="P14" s="146" t="str">
        <f ca="1">LOOKUP(L14,'1-Configuracion'!$B$2:$B$21,'1-Configuracion'!$C$2:$C$20)</f>
        <v>Rayo Vallecano</v>
      </c>
      <c r="Q14" s="147"/>
      <c r="R14" s="148"/>
      <c r="S14" s="146" t="str">
        <f ca="1">LOOKUP(W14,'1-Configuracion'!$B$2:$B$21,'1-Configuracion'!$C$2:$C$20)</f>
        <v>Granada C.F.</v>
      </c>
      <c r="T14" s="149"/>
      <c r="U14" s="131">
        <f t="shared" si="7"/>
        <v>0</v>
      </c>
      <c r="V14" s="150" t="str">
        <f t="shared" ca="1" si="0"/>
        <v>Campo de Vallecas</v>
      </c>
      <c r="W14" s="131">
        <v>20</v>
      </c>
      <c r="X14" s="138"/>
      <c r="Y14" s="138">
        <v>19</v>
      </c>
      <c r="Z14" s="131">
        <f t="shared" si="8"/>
        <v>0</v>
      </c>
      <c r="AA14" s="131">
        <f t="shared" si="9"/>
        <v>0</v>
      </c>
      <c r="AB14" s="145"/>
      <c r="AC14" s="146" t="str">
        <f ca="1">LOOKUP(Y14,'1-Configuracion'!$B$2:$B$21,'1-Configuracion'!$C$2:$C$20)</f>
        <v>Rayo Vallecano</v>
      </c>
      <c r="AD14" s="147"/>
      <c r="AE14" s="148"/>
      <c r="AF14" s="146" t="str">
        <f ca="1">LOOKUP(AJ14,'1-Configuracion'!$B$2:$B$21,'1-Configuracion'!$C$2:$C$20)</f>
        <v>Real Madrid</v>
      </c>
      <c r="AG14" s="149"/>
      <c r="AH14" s="131">
        <f t="shared" si="10"/>
        <v>0</v>
      </c>
      <c r="AI14" s="150" t="str">
        <f t="shared" ca="1" si="1"/>
        <v>Campo de Vallecas</v>
      </c>
      <c r="AJ14" s="151">
        <v>15</v>
      </c>
      <c r="AK14" s="138"/>
      <c r="AL14" s="138">
        <v>19</v>
      </c>
      <c r="AM14" s="131">
        <f t="shared" si="11"/>
        <v>0</v>
      </c>
      <c r="AN14" s="131">
        <f t="shared" si="12"/>
        <v>0</v>
      </c>
      <c r="AO14" s="145"/>
      <c r="AP14" s="146" t="str">
        <f ca="1">LOOKUP(AL14,'1-Configuracion'!$B$2:$B$21,'1-Configuracion'!$C$2:$C$20)</f>
        <v>Rayo Vallecano</v>
      </c>
      <c r="AQ14" s="147"/>
      <c r="AR14" s="148"/>
      <c r="AS14" s="146" t="str">
        <f ca="1">LOOKUP(AW14,'1-Configuracion'!$B$2:$B$21,'1-Configuracion'!$C$2:$C$20)</f>
        <v>F.C. Barcelona</v>
      </c>
      <c r="AT14" s="149"/>
      <c r="AU14" s="131">
        <f t="shared" si="13"/>
        <v>0</v>
      </c>
      <c r="AV14" s="150" t="str">
        <f t="shared" ca="1" si="2"/>
        <v>Campo de Vallecas</v>
      </c>
      <c r="AW14" s="131">
        <v>11</v>
      </c>
      <c r="AX14" s="138"/>
      <c r="AY14" s="138">
        <v>19</v>
      </c>
      <c r="AZ14" s="131">
        <f t="shared" si="20"/>
        <v>0</v>
      </c>
      <c r="BA14" s="131">
        <f t="shared" si="22"/>
        <v>0</v>
      </c>
      <c r="BB14" s="145"/>
      <c r="BC14" s="146" t="str">
        <f ca="1">LOOKUP(AY14,'1-Configuracion'!$B$2:$B$21,'1-Configuracion'!$C$2:$C$20)</f>
        <v>Rayo Vallecano</v>
      </c>
      <c r="BD14" s="147"/>
      <c r="BE14" s="148"/>
      <c r="BF14" s="146" t="str">
        <f ca="1">LOOKUP(BJ14,'1-Configuracion'!$B$2:$B$21,'1-Configuracion'!$C$2:$C$20)</f>
        <v>R.C.D.Mallorca</v>
      </c>
      <c r="BG14" s="149"/>
      <c r="BH14" s="131">
        <f t="shared" si="16"/>
        <v>0</v>
      </c>
      <c r="BI14" s="150" t="str">
        <f t="shared" ca="1" si="3"/>
        <v>Campo de Vallecas</v>
      </c>
      <c r="BJ14" s="151">
        <v>7</v>
      </c>
      <c r="BK14" s="138"/>
      <c r="BL14" s="138">
        <v>19</v>
      </c>
      <c r="BM14" s="131">
        <f t="shared" si="21"/>
        <v>0</v>
      </c>
      <c r="BN14" s="131">
        <f t="shared" si="23"/>
        <v>0</v>
      </c>
      <c r="BO14" s="145"/>
      <c r="BP14" s="146" t="str">
        <f ca="1">LOOKUP(BL14,'1-Configuracion'!$B$2:$B$21,'1-Configuracion'!$C$2:$C$20)</f>
        <v>Rayo Vallecano</v>
      </c>
      <c r="BQ14" s="147"/>
      <c r="BR14" s="148"/>
      <c r="BS14" s="146" t="str">
        <f ca="1">LOOKUP(BW14,'1-Configuracion'!$B$2:$B$21,'1-Configuracion'!$C$2:$C$20)</f>
        <v>Levante U.D.</v>
      </c>
      <c r="BT14" s="149"/>
      <c r="BU14" s="131">
        <f t="shared" si="19"/>
        <v>0</v>
      </c>
      <c r="BV14" s="150" t="str">
        <f t="shared" ca="1" si="4"/>
        <v>Campo de Vallecas</v>
      </c>
      <c r="BW14" s="151">
        <v>3</v>
      </c>
      <c r="BX14" s="124"/>
    </row>
    <row r="15" spans="1:76" ht="16.5" thickBot="1" x14ac:dyDescent="0.3">
      <c r="A15" s="143"/>
      <c r="B15" s="219" t="s">
        <v>116</v>
      </c>
      <c r="C15" s="219"/>
      <c r="D15" s="219"/>
      <c r="E15" s="219"/>
      <c r="F15" s="219"/>
      <c r="G15" s="219"/>
      <c r="H15" s="219"/>
      <c r="I15" s="143"/>
      <c r="J15" s="124"/>
      <c r="K15" s="130"/>
      <c r="L15" s="131"/>
      <c r="M15" s="131"/>
      <c r="N15" s="131"/>
      <c r="O15" s="131"/>
      <c r="P15" s="152"/>
      <c r="Q15" s="152"/>
      <c r="R15" s="153"/>
      <c r="S15" s="152"/>
      <c r="T15" s="152"/>
      <c r="U15" s="152"/>
      <c r="V15" s="138"/>
      <c r="W15" s="131"/>
      <c r="X15" s="138"/>
      <c r="Y15" s="138"/>
      <c r="Z15" s="131"/>
      <c r="AA15" s="131"/>
      <c r="AB15" s="131"/>
      <c r="AC15" s="152"/>
      <c r="AD15" s="152"/>
      <c r="AE15" s="153"/>
      <c r="AF15" s="152"/>
      <c r="AG15" s="152"/>
      <c r="AH15" s="152"/>
      <c r="AI15" s="138"/>
      <c r="AJ15" s="138"/>
      <c r="AK15" s="138"/>
      <c r="AL15" s="138"/>
      <c r="AM15" s="131"/>
      <c r="AN15" s="131"/>
      <c r="AO15" s="131"/>
      <c r="AP15" s="152"/>
      <c r="AQ15" s="152"/>
      <c r="AR15" s="153"/>
      <c r="AS15" s="152"/>
      <c r="AT15" s="152"/>
      <c r="AU15" s="152"/>
      <c r="AV15" s="138"/>
      <c r="AW15" s="131"/>
      <c r="AX15" s="138"/>
      <c r="AY15" s="138"/>
      <c r="AZ15" s="131"/>
      <c r="BA15" s="131"/>
      <c r="BB15" s="131"/>
      <c r="BC15" s="152"/>
      <c r="BD15" s="152"/>
      <c r="BE15" s="153"/>
      <c r="BF15" s="152"/>
      <c r="BG15" s="152"/>
      <c r="BH15" s="152"/>
      <c r="BI15" s="138"/>
      <c r="BJ15" s="138"/>
      <c r="BK15" s="138"/>
      <c r="BL15" s="138"/>
      <c r="BM15" s="131"/>
      <c r="BN15" s="131"/>
      <c r="BO15" s="131"/>
      <c r="BP15" s="152"/>
      <c r="BQ15" s="152"/>
      <c r="BR15" s="153"/>
      <c r="BS15" s="152"/>
      <c r="BT15" s="152"/>
      <c r="BU15" s="152"/>
      <c r="BV15" s="138"/>
      <c r="BW15" s="138"/>
      <c r="BX15" s="124"/>
    </row>
    <row r="16" spans="1:76" ht="16.5" thickBot="1" x14ac:dyDescent="0.3">
      <c r="A16" s="143"/>
      <c r="B16" s="144">
        <v>17</v>
      </c>
      <c r="C16" s="220" t="str">
        <f ca="1">IFERROR('1-Configuracion'!$AC$870,"")</f>
        <v>Atlethic Club</v>
      </c>
      <c r="D16" s="220"/>
      <c r="E16" s="220"/>
      <c r="F16" s="220"/>
      <c r="G16" s="220"/>
      <c r="H16" s="220"/>
      <c r="I16" s="143"/>
      <c r="J16" s="124"/>
      <c r="K16" s="130"/>
      <c r="L16" s="131"/>
      <c r="M16" s="131"/>
      <c r="N16" s="131"/>
      <c r="O16" s="246" t="str">
        <f>P16</f>
        <v>Segunda Jornada</v>
      </c>
      <c r="P16" s="247" t="s">
        <v>2</v>
      </c>
      <c r="Q16" s="247"/>
      <c r="R16" s="247"/>
      <c r="S16" s="247"/>
      <c r="T16" s="248"/>
      <c r="U16" s="127"/>
      <c r="V16" s="128" t="s">
        <v>1</v>
      </c>
      <c r="W16" s="131"/>
      <c r="X16" s="138"/>
      <c r="Y16" s="138"/>
      <c r="Z16" s="131"/>
      <c r="AA16" s="131"/>
      <c r="AB16" s="246" t="str">
        <f>AC16</f>
        <v>Sexta Jornada</v>
      </c>
      <c r="AC16" s="247" t="s">
        <v>6</v>
      </c>
      <c r="AD16" s="247"/>
      <c r="AE16" s="247"/>
      <c r="AF16" s="247"/>
      <c r="AG16" s="248"/>
      <c r="AH16" s="127"/>
      <c r="AI16" s="128" t="s">
        <v>1</v>
      </c>
      <c r="AJ16" s="138"/>
      <c r="AK16" s="138"/>
      <c r="AL16" s="138"/>
      <c r="AM16" s="131"/>
      <c r="AN16" s="131"/>
      <c r="AO16" s="246" t="str">
        <f>AP16</f>
        <v>Décima Jornada</v>
      </c>
      <c r="AP16" s="247" t="s">
        <v>9</v>
      </c>
      <c r="AQ16" s="247"/>
      <c r="AR16" s="247"/>
      <c r="AS16" s="247"/>
      <c r="AT16" s="248"/>
      <c r="AU16" s="127"/>
      <c r="AV16" s="128" t="s">
        <v>1</v>
      </c>
      <c r="AW16" s="131"/>
      <c r="AX16" s="138"/>
      <c r="AY16" s="138"/>
      <c r="AZ16" s="131"/>
      <c r="BA16" s="131"/>
      <c r="BB16" s="246" t="str">
        <f>BC16</f>
        <v>Decimocuarta Jornada</v>
      </c>
      <c r="BC16" s="247" t="s">
        <v>14</v>
      </c>
      <c r="BD16" s="247"/>
      <c r="BE16" s="247"/>
      <c r="BF16" s="247"/>
      <c r="BG16" s="248"/>
      <c r="BH16" s="127"/>
      <c r="BI16" s="128" t="s">
        <v>1</v>
      </c>
      <c r="BJ16" s="138"/>
      <c r="BK16" s="138"/>
      <c r="BL16" s="138"/>
      <c r="BM16" s="131"/>
      <c r="BN16" s="131"/>
      <c r="BO16" s="246" t="str">
        <f>BP16</f>
        <v>Decimoctava Jornada</v>
      </c>
      <c r="BP16" s="247" t="s">
        <v>18</v>
      </c>
      <c r="BQ16" s="247"/>
      <c r="BR16" s="247"/>
      <c r="BS16" s="247"/>
      <c r="BT16" s="248"/>
      <c r="BU16" s="127"/>
      <c r="BV16" s="128" t="s">
        <v>1</v>
      </c>
      <c r="BW16" s="138"/>
      <c r="BX16" s="124"/>
    </row>
    <row r="17" spans="1:76" ht="15" customHeight="1" x14ac:dyDescent="0.25">
      <c r="A17" s="143"/>
      <c r="B17" s="144">
        <v>18</v>
      </c>
      <c r="C17" s="220" t="str">
        <f ca="1">IFERROR('1-Configuracion'!$AC$871,"")</f>
        <v>Atlethic Club</v>
      </c>
      <c r="D17" s="220"/>
      <c r="E17" s="220"/>
      <c r="F17" s="220"/>
      <c r="G17" s="220"/>
      <c r="H17" s="220"/>
      <c r="I17" s="143"/>
      <c r="J17" s="124"/>
      <c r="K17" s="130"/>
      <c r="L17" s="131">
        <v>2</v>
      </c>
      <c r="M17" s="131">
        <f>IF(ISBLANK(R17),0,1)</f>
        <v>0</v>
      </c>
      <c r="N17" s="131">
        <f>IF(M17&gt;0,IF(Q17&gt;R17,3,IF(Q17=R17,1,0)),0)</f>
        <v>0</v>
      </c>
      <c r="O17" s="132"/>
      <c r="P17" s="133" t="str">
        <f ca="1">LOOKUP(L17,'1-Configuracion'!$B$2:$B$21,'1-Configuracion'!$C$2:$C$20)</f>
        <v>Real Betis Balompié</v>
      </c>
      <c r="Q17" s="134"/>
      <c r="R17" s="135"/>
      <c r="S17" s="133" t="str">
        <f ca="1">LOOKUP(W17,'1-Configuracion'!$B$2:$B$21,'1-Configuracion'!$C$2:$C$20)</f>
        <v>Rayo Vallecano</v>
      </c>
      <c r="T17" s="136"/>
      <c r="U17" s="131">
        <f>IF(M17&gt;0,IF(R17&gt;Q17,3,IF(Q17=R17,1,0)),0)</f>
        <v>0</v>
      </c>
      <c r="V17" s="137" t="str">
        <f t="shared" ref="V17:V26" ca="1" si="24">LOOKUP(P17,equipos,estadios)</f>
        <v>Benito Villamarín</v>
      </c>
      <c r="W17" s="139">
        <v>19</v>
      </c>
      <c r="X17" s="138"/>
      <c r="Y17" s="138">
        <v>6</v>
      </c>
      <c r="Z17" s="131">
        <f>IF(ISBLANK(AE17),0,1)</f>
        <v>0</v>
      </c>
      <c r="AA17" s="131">
        <f>IF(Z17&gt;0,IF(AD17&gt;AE17,3,IF(AD17=AE17,1,0)),0)</f>
        <v>0</v>
      </c>
      <c r="AB17" s="132"/>
      <c r="AC17" s="133" t="str">
        <f ca="1">LOOKUP(Y17,'1-Configuracion'!$B$2:$B$21,'1-Configuracion'!$C$2:$C$20)</f>
        <v>Real Valladolid</v>
      </c>
      <c r="AD17" s="134"/>
      <c r="AE17" s="135"/>
      <c r="AF17" s="133" t="str">
        <f ca="1">LOOKUP(AJ17,'1-Configuracion'!$B$2:$B$21,'1-Configuracion'!$C$2:$C$20)</f>
        <v>Rayo Vallecano</v>
      </c>
      <c r="AG17" s="136"/>
      <c r="AH17" s="131">
        <f>IF(Z17&gt;0,IF(AE17&gt;AD17,3,IF(AD17=AE17,1,0)),0)</f>
        <v>0</v>
      </c>
      <c r="AI17" s="137" t="str">
        <f t="shared" ref="AI17:AI26" ca="1" si="25">LOOKUP(AC17,equipos,estadios)</f>
        <v>José Zorrilla</v>
      </c>
      <c r="AJ17" s="139">
        <v>19</v>
      </c>
      <c r="AK17" s="138"/>
      <c r="AL17" s="138">
        <v>10</v>
      </c>
      <c r="AM17" s="131">
        <f>IF(ISBLANK(AR17),0,1)</f>
        <v>0</v>
      </c>
      <c r="AN17" s="131">
        <f>IF(AM17&gt;0,IF(AQ17&gt;AR17,3,IF(AQ17=AR17,1,0)),0)</f>
        <v>0</v>
      </c>
      <c r="AO17" s="132"/>
      <c r="AP17" s="133" t="str">
        <f ca="1">LOOKUP(AL17,'1-Configuracion'!$B$2:$B$21,'1-Configuracion'!$C$2:$C$20)</f>
        <v>Málaga C.F.</v>
      </c>
      <c r="AQ17" s="134"/>
      <c r="AR17" s="135"/>
      <c r="AS17" s="133" t="str">
        <f ca="1">LOOKUP(AW17,'1-Configuracion'!$B$2:$B$21,'1-Configuracion'!$C$2:$C$20)</f>
        <v>Rayo Vallecano</v>
      </c>
      <c r="AT17" s="136"/>
      <c r="AU17" s="131">
        <f>IF(AM17&gt;0,IF(AR17&gt;AQ17,3,IF(AQ17=AR17,1,0)),0)</f>
        <v>0</v>
      </c>
      <c r="AV17" s="137" t="str">
        <f t="shared" ref="AV17:AV26" ca="1" si="26">LOOKUP(AP17,equipos,estadios)</f>
        <v>La Rosaleda</v>
      </c>
      <c r="AW17" s="139">
        <v>19</v>
      </c>
      <c r="AX17" s="138"/>
      <c r="AY17" s="138">
        <v>14</v>
      </c>
      <c r="AZ17" s="131">
        <f>IF(ISBLANK(BE17),0,1)</f>
        <v>0</v>
      </c>
      <c r="BA17" s="131">
        <f>IF(AZ17&gt;0,IF(BD17&gt;BE17,3,IF(BD17=BE17,1,0)),0)</f>
        <v>0</v>
      </c>
      <c r="BB17" s="132"/>
      <c r="BC17" s="133" t="str">
        <f ca="1">LOOKUP(AY17,'1-Configuracion'!$B$2:$B$21,'1-Configuracion'!$C$2:$C$20)</f>
        <v>C.A. Osasuna</v>
      </c>
      <c r="BD17" s="134"/>
      <c r="BE17" s="135"/>
      <c r="BF17" s="133" t="str">
        <f ca="1">LOOKUP(BJ17,'1-Configuracion'!$B$2:$B$21,'1-Configuracion'!$C$2:$C$20)</f>
        <v>Rayo Vallecano</v>
      </c>
      <c r="BG17" s="136"/>
      <c r="BH17" s="131">
        <f>IF(AZ17&gt;0,IF(BE17&gt;BD17,3,IF(BD17=BE17,1,0)),0)</f>
        <v>0</v>
      </c>
      <c r="BI17" s="137" t="str">
        <f t="shared" ref="BI17:BI26" ca="1" si="27">LOOKUP(BC17,equipos,estadios)</f>
        <v>El Sadar</v>
      </c>
      <c r="BJ17" s="139">
        <v>19</v>
      </c>
      <c r="BK17" s="138"/>
      <c r="BL17" s="138">
        <v>18</v>
      </c>
      <c r="BM17" s="131">
        <f>IF(ISBLANK(BR17),0,1)</f>
        <v>0</v>
      </c>
      <c r="BN17" s="131">
        <f>IF(BM17&gt;0,IF(BQ17&gt;BR17,3,IF(BQ17=BR17,1,0)),0)</f>
        <v>0</v>
      </c>
      <c r="BO17" s="132"/>
      <c r="BP17" s="133" t="str">
        <f ca="1">LOOKUP(BL17,'1-Configuracion'!$B$2:$B$21,'1-Configuracion'!$C$2:$C$20)</f>
        <v>Getafe C.F.</v>
      </c>
      <c r="BQ17" s="134"/>
      <c r="BR17" s="135"/>
      <c r="BS17" s="133" t="str">
        <f ca="1">LOOKUP(BW17,'1-Configuracion'!$B$2:$B$21,'1-Configuracion'!$C$2:$C$20)</f>
        <v>Rayo Vallecano</v>
      </c>
      <c r="BT17" s="136"/>
      <c r="BU17" s="131">
        <f>IF(BM17&gt;0,IF(BR17&gt;BQ17,3,IF(BQ17=BR17,1,0)),0)</f>
        <v>0</v>
      </c>
      <c r="BV17" s="137" t="str">
        <f t="shared" ref="BV17:BV26" ca="1" si="28">LOOKUP(BP17,equipos,estadios)</f>
        <v>Coliseum Alfonso Pérez</v>
      </c>
      <c r="BW17" s="139">
        <v>19</v>
      </c>
      <c r="BX17" s="124"/>
    </row>
    <row r="18" spans="1:76" ht="15" customHeight="1" x14ac:dyDescent="0.25">
      <c r="A18" s="143"/>
      <c r="B18" s="144">
        <v>19</v>
      </c>
      <c r="C18" s="220" t="str">
        <f ca="1">IFERROR('1-Configuracion'!$AC$872,"")</f>
        <v>Atlethic Club</v>
      </c>
      <c r="D18" s="220"/>
      <c r="E18" s="220"/>
      <c r="F18" s="220"/>
      <c r="G18" s="220"/>
      <c r="H18" s="220"/>
      <c r="I18" s="143"/>
      <c r="J18" s="124"/>
      <c r="K18" s="130"/>
      <c r="L18" s="131">
        <v>4</v>
      </c>
      <c r="M18" s="131">
        <f t="shared" ref="M18:M26" si="29">IF(ISBLANK(R18),0,1)</f>
        <v>0</v>
      </c>
      <c r="N18" s="131">
        <f t="shared" ref="N18:N26" si="30">IF(M18&gt;0,IF(Q18&gt;R18,3,IF(Q18=R18,1,0)),0)</f>
        <v>0</v>
      </c>
      <c r="O18" s="132"/>
      <c r="P18" s="133" t="str">
        <f ca="1">LOOKUP(L18,'1-Configuracion'!$B$2:$B$21,'1-Configuracion'!$C$2:$C$20)</f>
        <v>Atlético Madrid</v>
      </c>
      <c r="Q18" s="140"/>
      <c r="R18" s="141"/>
      <c r="S18" s="133" t="str">
        <f ca="1">LOOKUP(W18,'1-Configuracion'!$B$2:$B$21,'1-Configuracion'!$C$2:$C$20)</f>
        <v>Atlethic Club</v>
      </c>
      <c r="T18" s="142"/>
      <c r="U18" s="131">
        <f t="shared" ref="U18:U26" si="31">IF(M18&gt;0,IF(R18&gt;Q18,3,IF(Q18=R18,1,0)),0)</f>
        <v>0</v>
      </c>
      <c r="V18" s="137" t="str">
        <f t="shared" ca="1" si="24"/>
        <v>Vicente Calderón</v>
      </c>
      <c r="W18" s="131">
        <v>1</v>
      </c>
      <c r="X18" s="138"/>
      <c r="Y18" s="138">
        <v>8</v>
      </c>
      <c r="Z18" s="131">
        <f t="shared" ref="Z18:Z26" si="32">IF(ISBLANK(AE18),0,1)</f>
        <v>0</v>
      </c>
      <c r="AA18" s="131">
        <f t="shared" ref="AA18:AA26" si="33">IF(Z18&gt;0,IF(AD18&gt;AE18,3,IF(AD18=AE18,1,0)),0)</f>
        <v>0</v>
      </c>
      <c r="AB18" s="132"/>
      <c r="AC18" s="133" t="str">
        <f ca="1">LOOKUP(Y18,'1-Configuracion'!$B$2:$B$21,'1-Configuracion'!$C$2:$C$20)</f>
        <v>R.C.D. Español</v>
      </c>
      <c r="AD18" s="140"/>
      <c r="AE18" s="141"/>
      <c r="AF18" s="133" t="str">
        <f ca="1">LOOKUP(AJ18,'1-Configuracion'!$B$2:$B$21,'1-Configuracion'!$C$2:$C$20)</f>
        <v>Atlético Madrid</v>
      </c>
      <c r="AG18" s="142"/>
      <c r="AH18" s="131">
        <f t="shared" ref="AH18:AH26" si="34">IF(Z18&gt;0,IF(AE18&gt;AD18,3,IF(AD18=AE18,1,0)),0)</f>
        <v>0</v>
      </c>
      <c r="AI18" s="137" t="str">
        <f t="shared" ca="1" si="25"/>
        <v>Cornellà-El Prat</v>
      </c>
      <c r="AJ18" s="131">
        <v>4</v>
      </c>
      <c r="AK18" s="138"/>
      <c r="AL18" s="138">
        <v>12</v>
      </c>
      <c r="AM18" s="131">
        <f t="shared" ref="AM18:AM26" si="35">IF(ISBLANK(AR18),0,1)</f>
        <v>0</v>
      </c>
      <c r="AN18" s="131">
        <f t="shared" ref="AN18:AN26" si="36">IF(AM18&gt;0,IF(AQ18&gt;AR18,3,IF(AQ18=AR18,1,0)),0)</f>
        <v>0</v>
      </c>
      <c r="AO18" s="132"/>
      <c r="AP18" s="133" t="str">
        <f ca="1">LOOKUP(AL18,'1-Configuracion'!$B$2:$B$21,'1-Configuracion'!$C$2:$C$20)</f>
        <v>Real Sociedad</v>
      </c>
      <c r="AQ18" s="140"/>
      <c r="AR18" s="141"/>
      <c r="AS18" s="133" t="str">
        <f ca="1">LOOKUP(AW18,'1-Configuracion'!$B$2:$B$21,'1-Configuracion'!$C$2:$C$20)</f>
        <v>R.C.D. Español</v>
      </c>
      <c r="AT18" s="142"/>
      <c r="AU18" s="131">
        <f t="shared" ref="AU18:AU26" si="37">IF(AM18&gt;0,IF(AR18&gt;AQ18,3,IF(AQ18=AR18,1,0)),0)</f>
        <v>0</v>
      </c>
      <c r="AV18" s="137" t="str">
        <f t="shared" ca="1" si="26"/>
        <v>Anoeta</v>
      </c>
      <c r="AW18" s="131">
        <v>8</v>
      </c>
      <c r="AX18" s="138"/>
      <c r="AY18" s="138">
        <v>16</v>
      </c>
      <c r="AZ18" s="131">
        <f t="shared" ref="AZ18:AZ26" si="38">IF(ISBLANK(BE18),0,1)</f>
        <v>0</v>
      </c>
      <c r="BA18" s="131">
        <f t="shared" ref="BA18:BA26" si="39">IF(AZ18&gt;0,IF(BD18&gt;BE18,3,IF(BD18=BE18,1,0)),0)</f>
        <v>0</v>
      </c>
      <c r="BB18" s="132"/>
      <c r="BC18" s="133" t="str">
        <f ca="1">LOOKUP(AY18,'1-Configuracion'!$B$2:$B$21,'1-Configuracion'!$C$2:$C$20)</f>
        <v>Valencia C.F.</v>
      </c>
      <c r="BD18" s="140"/>
      <c r="BE18" s="141"/>
      <c r="BF18" s="133" t="str">
        <f ca="1">LOOKUP(BJ18,'1-Configuracion'!$B$2:$B$21,'1-Configuracion'!$C$2:$C$20)</f>
        <v>Real Sociedad</v>
      </c>
      <c r="BG18" s="142"/>
      <c r="BH18" s="131">
        <f t="shared" ref="BH18:BH26" si="40">IF(AZ18&gt;0,IF(BE18&gt;BD18,3,IF(BD18=BE18,1,0)),0)</f>
        <v>0</v>
      </c>
      <c r="BI18" s="137" t="str">
        <f t="shared" ca="1" si="27"/>
        <v>Mestalla</v>
      </c>
      <c r="BJ18" s="131">
        <v>12</v>
      </c>
      <c r="BK18" s="138"/>
      <c r="BL18" s="138">
        <v>20</v>
      </c>
      <c r="BM18" s="131">
        <f t="shared" ref="BM18:BM26" si="41">IF(ISBLANK(BR18),0,1)</f>
        <v>0</v>
      </c>
      <c r="BN18" s="131">
        <f t="shared" ref="BN18:BN26" si="42">IF(BM18&gt;0,IF(BQ18&gt;BR18,3,IF(BQ18=BR18,1,0)),0)</f>
        <v>0</v>
      </c>
      <c r="BO18" s="132"/>
      <c r="BP18" s="133" t="str">
        <f ca="1">LOOKUP(BL18,'1-Configuracion'!$B$2:$B$21,'1-Configuracion'!$C$2:$C$20)</f>
        <v>Granada C.F.</v>
      </c>
      <c r="BQ18" s="140"/>
      <c r="BR18" s="141"/>
      <c r="BS18" s="133" t="str">
        <f ca="1">LOOKUP(BW18,'1-Configuracion'!$B$2:$B$21,'1-Configuracion'!$C$2:$C$20)</f>
        <v>Valencia C.F.</v>
      </c>
      <c r="BT18" s="142"/>
      <c r="BU18" s="131">
        <f t="shared" ref="BU18:BU26" si="43">IF(BM18&gt;0,IF(BR18&gt;BQ18,3,IF(BQ18=BR18,1,0)),0)</f>
        <v>0</v>
      </c>
      <c r="BV18" s="137" t="str">
        <f t="shared" ca="1" si="28"/>
        <v>Nuevo Los Cármenes</v>
      </c>
      <c r="BW18" s="131">
        <v>16</v>
      </c>
      <c r="BX18" s="124"/>
    </row>
    <row r="19" spans="1:76" ht="15.75" x14ac:dyDescent="0.25">
      <c r="A19" s="143"/>
      <c r="B19" s="144">
        <v>20</v>
      </c>
      <c r="C19" s="220" t="str">
        <f ca="1">IFERROR('1-Configuracion'!$AC$873,"")</f>
        <v>Atlethic Club</v>
      </c>
      <c r="D19" s="220"/>
      <c r="E19" s="220"/>
      <c r="F19" s="220"/>
      <c r="G19" s="220"/>
      <c r="H19" s="220"/>
      <c r="I19" s="143"/>
      <c r="J19" s="124"/>
      <c r="K19" s="130"/>
      <c r="L19" s="131">
        <v>6</v>
      </c>
      <c r="M19" s="131">
        <f t="shared" si="29"/>
        <v>0</v>
      </c>
      <c r="N19" s="131">
        <f t="shared" si="30"/>
        <v>0</v>
      </c>
      <c r="O19" s="132"/>
      <c r="P19" s="133" t="str">
        <f ca="1">LOOKUP(L19,'1-Configuracion'!$B$2:$B$21,'1-Configuracion'!$C$2:$C$20)</f>
        <v>Real Valladolid</v>
      </c>
      <c r="Q19" s="140"/>
      <c r="R19" s="141"/>
      <c r="S19" s="133" t="str">
        <f ca="1">LOOKUP(W19,'1-Configuracion'!$B$2:$B$21,'1-Configuracion'!$C$2:$C$20)</f>
        <v>Levante U.D.</v>
      </c>
      <c r="T19" s="142"/>
      <c r="U19" s="131">
        <f t="shared" si="31"/>
        <v>0</v>
      </c>
      <c r="V19" s="137" t="str">
        <f t="shared" ca="1" si="24"/>
        <v>José Zorrilla</v>
      </c>
      <c r="W19" s="131">
        <v>3</v>
      </c>
      <c r="X19" s="138"/>
      <c r="Y19" s="138">
        <v>10</v>
      </c>
      <c r="Z19" s="131">
        <f t="shared" si="32"/>
        <v>0</v>
      </c>
      <c r="AA19" s="131">
        <f t="shared" si="33"/>
        <v>0</v>
      </c>
      <c r="AB19" s="132"/>
      <c r="AC19" s="133" t="str">
        <f ca="1">LOOKUP(Y19,'1-Configuracion'!$B$2:$B$21,'1-Configuracion'!$C$2:$C$20)</f>
        <v>Málaga C.F.</v>
      </c>
      <c r="AD19" s="140"/>
      <c r="AE19" s="141"/>
      <c r="AF19" s="133" t="str">
        <f ca="1">LOOKUP(AJ19,'1-Configuracion'!$B$2:$B$21,'1-Configuracion'!$C$2:$C$20)</f>
        <v>Real Betis Balompié</v>
      </c>
      <c r="AG19" s="142"/>
      <c r="AH19" s="131">
        <f t="shared" si="34"/>
        <v>0</v>
      </c>
      <c r="AI19" s="137" t="str">
        <f t="shared" ca="1" si="25"/>
        <v>La Rosaleda</v>
      </c>
      <c r="AJ19" s="131">
        <v>2</v>
      </c>
      <c r="AK19" s="138"/>
      <c r="AL19" s="138">
        <v>14</v>
      </c>
      <c r="AM19" s="131">
        <f t="shared" si="35"/>
        <v>0</v>
      </c>
      <c r="AN19" s="131">
        <f t="shared" si="36"/>
        <v>0</v>
      </c>
      <c r="AO19" s="132"/>
      <c r="AP19" s="133" t="str">
        <f ca="1">LOOKUP(AL19,'1-Configuracion'!$B$2:$B$21,'1-Configuracion'!$C$2:$C$20)</f>
        <v>C.A. Osasuna</v>
      </c>
      <c r="AQ19" s="140"/>
      <c r="AR19" s="141"/>
      <c r="AS19" s="133" t="str">
        <f ca="1">LOOKUP(AW19,'1-Configuracion'!$B$2:$B$21,'1-Configuracion'!$C$2:$C$20)</f>
        <v>Real Valladolid</v>
      </c>
      <c r="AT19" s="142"/>
      <c r="AU19" s="131">
        <f t="shared" si="37"/>
        <v>0</v>
      </c>
      <c r="AV19" s="137" t="str">
        <f t="shared" ca="1" si="26"/>
        <v>El Sadar</v>
      </c>
      <c r="AW19" s="131">
        <v>6</v>
      </c>
      <c r="AX19" s="138"/>
      <c r="AY19" s="138">
        <v>18</v>
      </c>
      <c r="AZ19" s="131">
        <f t="shared" si="38"/>
        <v>0</v>
      </c>
      <c r="BA19" s="131">
        <f t="shared" si="39"/>
        <v>0</v>
      </c>
      <c r="BB19" s="132"/>
      <c r="BC19" s="133" t="str">
        <f ca="1">LOOKUP(AY19,'1-Configuracion'!$B$2:$B$21,'1-Configuracion'!$C$2:$C$20)</f>
        <v>Getafe C.F.</v>
      </c>
      <c r="BD19" s="140"/>
      <c r="BE19" s="141"/>
      <c r="BF19" s="133" t="str">
        <f ca="1">LOOKUP(BJ19,'1-Configuracion'!$B$2:$B$21,'1-Configuracion'!$C$2:$C$20)</f>
        <v>Málaga C.F.</v>
      </c>
      <c r="BG19" s="142"/>
      <c r="BH19" s="131">
        <f t="shared" si="40"/>
        <v>0</v>
      </c>
      <c r="BI19" s="137" t="str">
        <f t="shared" ca="1" si="27"/>
        <v>Coliseum Alfonso Pérez</v>
      </c>
      <c r="BJ19" s="131">
        <v>10</v>
      </c>
      <c r="BK19" s="138"/>
      <c r="BL19" s="138">
        <v>17</v>
      </c>
      <c r="BM19" s="131">
        <f t="shared" si="41"/>
        <v>0</v>
      </c>
      <c r="BN19" s="131">
        <f t="shared" si="42"/>
        <v>0</v>
      </c>
      <c r="BO19" s="132"/>
      <c r="BP19" s="133" t="str">
        <f ca="1">LOOKUP(BL19,'1-Configuracion'!$B$2:$B$21,'1-Configuracion'!$C$2:$C$20)</f>
        <v>Sevilla F.C.</v>
      </c>
      <c r="BQ19" s="140"/>
      <c r="BR19" s="141"/>
      <c r="BS19" s="133" t="str">
        <f ca="1">LOOKUP(BW19,'1-Configuracion'!$B$2:$B$21,'1-Configuracion'!$C$2:$C$20)</f>
        <v>C.A. Osasuna</v>
      </c>
      <c r="BT19" s="142"/>
      <c r="BU19" s="131">
        <f t="shared" si="43"/>
        <v>0</v>
      </c>
      <c r="BV19" s="137" t="str">
        <f t="shared" ca="1" si="28"/>
        <v>Ramón Sánchez Pizjuán</v>
      </c>
      <c r="BW19" s="131">
        <v>14</v>
      </c>
      <c r="BX19" s="124"/>
    </row>
    <row r="20" spans="1:76" ht="15.75" x14ac:dyDescent="0.25">
      <c r="A20" s="222" t="s">
        <v>106</v>
      </c>
      <c r="B20" s="222"/>
      <c r="C20" s="222"/>
      <c r="D20" s="222"/>
      <c r="E20" s="222"/>
      <c r="F20" s="222"/>
      <c r="G20" s="222"/>
      <c r="H20" s="222"/>
      <c r="I20" s="222"/>
      <c r="J20" s="124"/>
      <c r="K20" s="130"/>
      <c r="L20" s="131">
        <v>8</v>
      </c>
      <c r="M20" s="131">
        <f t="shared" si="29"/>
        <v>0</v>
      </c>
      <c r="N20" s="131">
        <f t="shared" si="30"/>
        <v>0</v>
      </c>
      <c r="O20" s="132"/>
      <c r="P20" s="133" t="str">
        <f ca="1">LOOKUP(L20,'1-Configuracion'!$B$2:$B$21,'1-Configuracion'!$C$2:$C$20)</f>
        <v>R.C.D. Español</v>
      </c>
      <c r="Q20" s="140"/>
      <c r="R20" s="141"/>
      <c r="S20" s="133" t="str">
        <f ca="1">LOOKUP(W20,'1-Configuracion'!$B$2:$B$21,'1-Configuracion'!$C$2:$C$20)</f>
        <v>Real Zaragoza</v>
      </c>
      <c r="T20" s="142"/>
      <c r="U20" s="131">
        <f t="shared" si="31"/>
        <v>0</v>
      </c>
      <c r="V20" s="137" t="str">
        <f t="shared" ca="1" si="24"/>
        <v>Cornellà-El Prat</v>
      </c>
      <c r="W20" s="131">
        <v>5</v>
      </c>
      <c r="X20" s="138"/>
      <c r="Y20" s="138">
        <v>12</v>
      </c>
      <c r="Z20" s="131">
        <f t="shared" si="32"/>
        <v>0</v>
      </c>
      <c r="AA20" s="131">
        <f t="shared" si="33"/>
        <v>0</v>
      </c>
      <c r="AB20" s="132"/>
      <c r="AC20" s="133" t="str">
        <f ca="1">LOOKUP(Y20,'1-Configuracion'!$B$2:$B$21,'1-Configuracion'!$C$2:$C$20)</f>
        <v>Real Sociedad</v>
      </c>
      <c r="AD20" s="140"/>
      <c r="AE20" s="141"/>
      <c r="AF20" s="133" t="str">
        <f ca="1">LOOKUP(AJ20,'1-Configuracion'!$B$2:$B$21,'1-Configuracion'!$C$2:$C$20)</f>
        <v>Atlethic Club</v>
      </c>
      <c r="AG20" s="142"/>
      <c r="AH20" s="131">
        <f t="shared" si="34"/>
        <v>0</v>
      </c>
      <c r="AI20" s="137" t="str">
        <f t="shared" ca="1" si="25"/>
        <v>Anoeta</v>
      </c>
      <c r="AJ20" s="131">
        <v>1</v>
      </c>
      <c r="AK20" s="138"/>
      <c r="AL20" s="138">
        <v>16</v>
      </c>
      <c r="AM20" s="131">
        <f t="shared" si="35"/>
        <v>0</v>
      </c>
      <c r="AN20" s="131">
        <f t="shared" si="36"/>
        <v>0</v>
      </c>
      <c r="AO20" s="132"/>
      <c r="AP20" s="133" t="str">
        <f ca="1">LOOKUP(AL20,'1-Configuracion'!$B$2:$B$21,'1-Configuracion'!$C$2:$C$20)</f>
        <v>Valencia C.F.</v>
      </c>
      <c r="AQ20" s="140"/>
      <c r="AR20" s="141"/>
      <c r="AS20" s="133" t="str">
        <f ca="1">LOOKUP(AW20,'1-Configuracion'!$B$2:$B$21,'1-Configuracion'!$C$2:$C$20)</f>
        <v>Atlético Madrid</v>
      </c>
      <c r="AT20" s="142"/>
      <c r="AU20" s="131">
        <f t="shared" si="37"/>
        <v>0</v>
      </c>
      <c r="AV20" s="137" t="str">
        <f t="shared" ca="1" si="26"/>
        <v>Mestalla</v>
      </c>
      <c r="AW20" s="131">
        <v>4</v>
      </c>
      <c r="AX20" s="138"/>
      <c r="AY20" s="138">
        <v>20</v>
      </c>
      <c r="AZ20" s="131">
        <f t="shared" si="38"/>
        <v>0</v>
      </c>
      <c r="BA20" s="131">
        <f t="shared" si="39"/>
        <v>0</v>
      </c>
      <c r="BB20" s="132"/>
      <c r="BC20" s="133" t="str">
        <f ca="1">LOOKUP(AY20,'1-Configuracion'!$B$2:$B$21,'1-Configuracion'!$C$2:$C$20)</f>
        <v>Granada C.F.</v>
      </c>
      <c r="BD20" s="140"/>
      <c r="BE20" s="141"/>
      <c r="BF20" s="133" t="str">
        <f ca="1">LOOKUP(BJ20,'1-Configuracion'!$B$2:$B$21,'1-Configuracion'!$C$2:$C$20)</f>
        <v>R.C.D. Español</v>
      </c>
      <c r="BG20" s="142"/>
      <c r="BH20" s="131">
        <f t="shared" si="40"/>
        <v>0</v>
      </c>
      <c r="BI20" s="137" t="str">
        <f t="shared" ca="1" si="27"/>
        <v>Nuevo Los Cármenes</v>
      </c>
      <c r="BJ20" s="131">
        <v>8</v>
      </c>
      <c r="BK20" s="138"/>
      <c r="BL20" s="138">
        <v>15</v>
      </c>
      <c r="BM20" s="131">
        <f t="shared" si="41"/>
        <v>0</v>
      </c>
      <c r="BN20" s="131">
        <f t="shared" si="42"/>
        <v>0</v>
      </c>
      <c r="BO20" s="132"/>
      <c r="BP20" s="133" t="str">
        <f ca="1">LOOKUP(BL20,'1-Configuracion'!$B$2:$B$21,'1-Configuracion'!$C$2:$C$20)</f>
        <v>Real Madrid</v>
      </c>
      <c r="BQ20" s="140"/>
      <c r="BR20" s="141"/>
      <c r="BS20" s="133" t="str">
        <f ca="1">LOOKUP(BW20,'1-Configuracion'!$B$2:$B$21,'1-Configuracion'!$C$2:$C$20)</f>
        <v>Real Sociedad</v>
      </c>
      <c r="BT20" s="142"/>
      <c r="BU20" s="131">
        <f t="shared" si="43"/>
        <v>0</v>
      </c>
      <c r="BV20" s="137" t="str">
        <f t="shared" ca="1" si="28"/>
        <v>Santiago Bernabéu</v>
      </c>
      <c r="BW20" s="131">
        <v>12</v>
      </c>
      <c r="BX20" s="124"/>
    </row>
    <row r="21" spans="1:76" x14ac:dyDescent="0.25">
      <c r="A21" s="154">
        <v>1</v>
      </c>
      <c r="B21" s="154">
        <v>2</v>
      </c>
      <c r="C21" s="154">
        <v>3</v>
      </c>
      <c r="D21" s="154">
        <v>4</v>
      </c>
      <c r="E21" s="154">
        <v>5</v>
      </c>
      <c r="F21" s="154">
        <v>6</v>
      </c>
      <c r="G21" s="154">
        <v>7</v>
      </c>
      <c r="H21" s="154">
        <v>8</v>
      </c>
      <c r="I21" s="154">
        <v>9</v>
      </c>
      <c r="J21" s="124"/>
      <c r="K21" s="130"/>
      <c r="L21" s="131">
        <v>10</v>
      </c>
      <c r="M21" s="131">
        <f t="shared" si="29"/>
        <v>0</v>
      </c>
      <c r="N21" s="131">
        <f t="shared" si="30"/>
        <v>0</v>
      </c>
      <c r="O21" s="132"/>
      <c r="P21" s="133" t="str">
        <f ca="1">LOOKUP(L21,'1-Configuracion'!$B$2:$B$21,'1-Configuracion'!$C$2:$C$20)</f>
        <v>Málaga C.F.</v>
      </c>
      <c r="Q21" s="140"/>
      <c r="R21" s="141"/>
      <c r="S21" s="133" t="str">
        <f ca="1">LOOKUP(W21,'1-Configuracion'!$B$2:$B$21,'1-Configuracion'!$C$2:$C$20)</f>
        <v>R.C.D.Mallorca</v>
      </c>
      <c r="T21" s="142"/>
      <c r="U21" s="131">
        <f t="shared" si="31"/>
        <v>0</v>
      </c>
      <c r="V21" s="137" t="str">
        <f t="shared" ca="1" si="24"/>
        <v>La Rosaleda</v>
      </c>
      <c r="W21" s="131">
        <v>7</v>
      </c>
      <c r="X21" s="138"/>
      <c r="Y21" s="138">
        <v>14</v>
      </c>
      <c r="Z21" s="131">
        <f t="shared" si="32"/>
        <v>0</v>
      </c>
      <c r="AA21" s="131">
        <f t="shared" si="33"/>
        <v>0</v>
      </c>
      <c r="AB21" s="132"/>
      <c r="AC21" s="133" t="str">
        <f ca="1">LOOKUP(Y21,'1-Configuracion'!$B$2:$B$21,'1-Configuracion'!$C$2:$C$20)</f>
        <v>C.A. Osasuna</v>
      </c>
      <c r="AD21" s="140"/>
      <c r="AE21" s="141"/>
      <c r="AF21" s="133" t="str">
        <f ca="1">LOOKUP(AJ21,'1-Configuracion'!$B$2:$B$21,'1-Configuracion'!$C$2:$C$20)</f>
        <v>Levante U.D.</v>
      </c>
      <c r="AG21" s="142"/>
      <c r="AH21" s="131">
        <f t="shared" si="34"/>
        <v>0</v>
      </c>
      <c r="AI21" s="137" t="str">
        <f t="shared" ca="1" si="25"/>
        <v>El Sadar</v>
      </c>
      <c r="AJ21" s="131">
        <v>3</v>
      </c>
      <c r="AK21" s="138"/>
      <c r="AL21" s="138">
        <v>18</v>
      </c>
      <c r="AM21" s="131">
        <f t="shared" si="35"/>
        <v>0</v>
      </c>
      <c r="AN21" s="131">
        <f t="shared" si="36"/>
        <v>0</v>
      </c>
      <c r="AO21" s="132"/>
      <c r="AP21" s="133" t="str">
        <f ca="1">LOOKUP(AL21,'1-Configuracion'!$B$2:$B$21,'1-Configuracion'!$C$2:$C$20)</f>
        <v>Getafe C.F.</v>
      </c>
      <c r="AQ21" s="140"/>
      <c r="AR21" s="141"/>
      <c r="AS21" s="133" t="str">
        <f ca="1">LOOKUP(AW21,'1-Configuracion'!$B$2:$B$21,'1-Configuracion'!$C$2:$C$20)</f>
        <v>Real Betis Balompié</v>
      </c>
      <c r="AT21" s="142"/>
      <c r="AU21" s="131">
        <f t="shared" si="37"/>
        <v>0</v>
      </c>
      <c r="AV21" s="137" t="str">
        <f t="shared" ca="1" si="26"/>
        <v>Coliseum Alfonso Pérez</v>
      </c>
      <c r="AW21" s="131">
        <v>2</v>
      </c>
      <c r="AX21" s="138"/>
      <c r="AY21" s="138">
        <v>17</v>
      </c>
      <c r="AZ21" s="131">
        <f t="shared" si="38"/>
        <v>0</v>
      </c>
      <c r="BA21" s="131">
        <f t="shared" si="39"/>
        <v>0</v>
      </c>
      <c r="BB21" s="132"/>
      <c r="BC21" s="133" t="str">
        <f ca="1">LOOKUP(AY21,'1-Configuracion'!$B$2:$B$21,'1-Configuracion'!$C$2:$C$20)</f>
        <v>Sevilla F.C.</v>
      </c>
      <c r="BD21" s="140"/>
      <c r="BE21" s="141"/>
      <c r="BF21" s="133" t="str">
        <f ca="1">LOOKUP(BJ21,'1-Configuracion'!$B$2:$B$21,'1-Configuracion'!$C$2:$C$20)</f>
        <v>Real Valladolid</v>
      </c>
      <c r="BG21" s="142"/>
      <c r="BH21" s="131">
        <f t="shared" si="40"/>
        <v>0</v>
      </c>
      <c r="BI21" s="137" t="str">
        <f t="shared" ca="1" si="27"/>
        <v>Ramón Sánchez Pizjuán</v>
      </c>
      <c r="BJ21" s="131">
        <v>6</v>
      </c>
      <c r="BK21" s="138"/>
      <c r="BL21" s="138">
        <v>13</v>
      </c>
      <c r="BM21" s="131">
        <f t="shared" si="41"/>
        <v>0</v>
      </c>
      <c r="BN21" s="131">
        <f t="shared" si="42"/>
        <v>0</v>
      </c>
      <c r="BO21" s="132"/>
      <c r="BP21" s="133" t="str">
        <f ca="1">LOOKUP(BL21,'1-Configuracion'!$B$2:$B$21,'1-Configuracion'!$C$2:$C$20)</f>
        <v>Deportivo de la Coruña</v>
      </c>
      <c r="BQ21" s="140"/>
      <c r="BR21" s="141"/>
      <c r="BS21" s="133" t="str">
        <f ca="1">LOOKUP(BW21,'1-Configuracion'!$B$2:$B$21,'1-Configuracion'!$C$2:$C$20)</f>
        <v>Málaga C.F.</v>
      </c>
      <c r="BT21" s="142"/>
      <c r="BU21" s="131">
        <f t="shared" si="43"/>
        <v>0</v>
      </c>
      <c r="BV21" s="137" t="str">
        <f t="shared" ca="1" si="28"/>
        <v>Riazor</v>
      </c>
      <c r="BW21" s="131">
        <v>10</v>
      </c>
      <c r="BX21" s="124"/>
    </row>
    <row r="22" spans="1:76" x14ac:dyDescent="0.25">
      <c r="A22" s="154">
        <v>10</v>
      </c>
      <c r="B22" s="154">
        <v>11</v>
      </c>
      <c r="C22" s="154">
        <v>12</v>
      </c>
      <c r="D22" s="154">
        <v>13</v>
      </c>
      <c r="E22" s="154">
        <v>14</v>
      </c>
      <c r="F22" s="154">
        <v>15</v>
      </c>
      <c r="G22" s="154">
        <v>16</v>
      </c>
      <c r="H22" s="154">
        <v>17</v>
      </c>
      <c r="I22" s="154">
        <v>18</v>
      </c>
      <c r="J22" s="124"/>
      <c r="K22" s="130"/>
      <c r="L22" s="131">
        <v>12</v>
      </c>
      <c r="M22" s="131">
        <f t="shared" si="29"/>
        <v>0</v>
      </c>
      <c r="N22" s="131">
        <f t="shared" si="30"/>
        <v>0</v>
      </c>
      <c r="O22" s="132"/>
      <c r="P22" s="133" t="str">
        <f ca="1">LOOKUP(L22,'1-Configuracion'!$B$2:$B$21,'1-Configuracion'!$C$2:$C$20)</f>
        <v>Real Sociedad</v>
      </c>
      <c r="Q22" s="140"/>
      <c r="R22" s="141"/>
      <c r="S22" s="133" t="str">
        <f ca="1">LOOKUP(W22,'1-Configuracion'!$B$2:$B$21,'1-Configuracion'!$C$2:$C$20)</f>
        <v>Celta de Vigo</v>
      </c>
      <c r="T22" s="142"/>
      <c r="U22" s="131">
        <f t="shared" si="31"/>
        <v>0</v>
      </c>
      <c r="V22" s="137" t="str">
        <f t="shared" ca="1" si="24"/>
        <v>Anoeta</v>
      </c>
      <c r="W22" s="131">
        <v>9</v>
      </c>
      <c r="X22" s="138"/>
      <c r="Y22" s="138">
        <v>16</v>
      </c>
      <c r="Z22" s="131">
        <f t="shared" si="32"/>
        <v>0</v>
      </c>
      <c r="AA22" s="131">
        <f t="shared" si="33"/>
        <v>0</v>
      </c>
      <c r="AB22" s="132"/>
      <c r="AC22" s="133" t="str">
        <f ca="1">LOOKUP(Y22,'1-Configuracion'!$B$2:$B$21,'1-Configuracion'!$C$2:$C$20)</f>
        <v>Valencia C.F.</v>
      </c>
      <c r="AD22" s="140"/>
      <c r="AE22" s="141"/>
      <c r="AF22" s="133" t="str">
        <f ca="1">LOOKUP(AJ22,'1-Configuracion'!$B$2:$B$21,'1-Configuracion'!$C$2:$C$20)</f>
        <v>Real Zaragoza</v>
      </c>
      <c r="AG22" s="142"/>
      <c r="AH22" s="131">
        <f t="shared" si="34"/>
        <v>0</v>
      </c>
      <c r="AI22" s="137" t="str">
        <f t="shared" ca="1" si="25"/>
        <v>Mestalla</v>
      </c>
      <c r="AJ22" s="131">
        <v>5</v>
      </c>
      <c r="AK22" s="138"/>
      <c r="AL22" s="138">
        <v>20</v>
      </c>
      <c r="AM22" s="131">
        <f t="shared" si="35"/>
        <v>0</v>
      </c>
      <c r="AN22" s="131">
        <f t="shared" si="36"/>
        <v>0</v>
      </c>
      <c r="AO22" s="132"/>
      <c r="AP22" s="133" t="str">
        <f ca="1">LOOKUP(AL22,'1-Configuracion'!$B$2:$B$21,'1-Configuracion'!$C$2:$C$20)</f>
        <v>Granada C.F.</v>
      </c>
      <c r="AQ22" s="140"/>
      <c r="AR22" s="141"/>
      <c r="AS22" s="133" t="str">
        <f ca="1">LOOKUP(AW22,'1-Configuracion'!$B$2:$B$21,'1-Configuracion'!$C$2:$C$20)</f>
        <v>Atlethic Club</v>
      </c>
      <c r="AT22" s="142"/>
      <c r="AU22" s="131">
        <f t="shared" si="37"/>
        <v>0</v>
      </c>
      <c r="AV22" s="137" t="str">
        <f t="shared" ca="1" si="26"/>
        <v>Nuevo Los Cármenes</v>
      </c>
      <c r="AW22" s="131">
        <v>1</v>
      </c>
      <c r="AX22" s="138"/>
      <c r="AY22" s="138">
        <v>15</v>
      </c>
      <c r="AZ22" s="131">
        <f t="shared" si="38"/>
        <v>0</v>
      </c>
      <c r="BA22" s="131">
        <f t="shared" si="39"/>
        <v>0</v>
      </c>
      <c r="BB22" s="132"/>
      <c r="BC22" s="133" t="str">
        <f ca="1">LOOKUP(AY22,'1-Configuracion'!$B$2:$B$21,'1-Configuracion'!$C$2:$C$20)</f>
        <v>Real Madrid</v>
      </c>
      <c r="BD22" s="140"/>
      <c r="BE22" s="141"/>
      <c r="BF22" s="133" t="str">
        <f ca="1">LOOKUP(BJ22,'1-Configuracion'!$B$2:$B$21,'1-Configuracion'!$C$2:$C$20)</f>
        <v>Atlético Madrid</v>
      </c>
      <c r="BG22" s="142"/>
      <c r="BH22" s="131">
        <f t="shared" si="40"/>
        <v>0</v>
      </c>
      <c r="BI22" s="137" t="str">
        <f t="shared" ca="1" si="27"/>
        <v>Santiago Bernabéu</v>
      </c>
      <c r="BJ22" s="131">
        <v>4</v>
      </c>
      <c r="BK22" s="138"/>
      <c r="BL22" s="138">
        <v>11</v>
      </c>
      <c r="BM22" s="131">
        <f t="shared" si="41"/>
        <v>0</v>
      </c>
      <c r="BN22" s="131">
        <f t="shared" si="42"/>
        <v>0</v>
      </c>
      <c r="BO22" s="132"/>
      <c r="BP22" s="133" t="str">
        <f ca="1">LOOKUP(BL22,'1-Configuracion'!$B$2:$B$21,'1-Configuracion'!$C$2:$C$20)</f>
        <v>F.C. Barcelona</v>
      </c>
      <c r="BQ22" s="140"/>
      <c r="BR22" s="141"/>
      <c r="BS22" s="133" t="str">
        <f ca="1">LOOKUP(BW22,'1-Configuracion'!$B$2:$B$21,'1-Configuracion'!$C$2:$C$20)</f>
        <v>R.C.D. Español</v>
      </c>
      <c r="BT22" s="142"/>
      <c r="BU22" s="131">
        <f t="shared" si="43"/>
        <v>0</v>
      </c>
      <c r="BV22" s="137" t="str">
        <f t="shared" ca="1" si="28"/>
        <v>Camp Nou</v>
      </c>
      <c r="BW22" s="131">
        <v>8</v>
      </c>
      <c r="BX22" s="124"/>
    </row>
    <row r="23" spans="1:76" x14ac:dyDescent="0.25">
      <c r="A23" s="154">
        <v>19</v>
      </c>
      <c r="B23" s="154">
        <v>20</v>
      </c>
      <c r="C23" s="154">
        <v>21</v>
      </c>
      <c r="D23" s="154">
        <v>22</v>
      </c>
      <c r="E23" s="154">
        <v>23</v>
      </c>
      <c r="F23" s="154">
        <v>24</v>
      </c>
      <c r="G23" s="154">
        <v>25</v>
      </c>
      <c r="H23" s="154">
        <v>26</v>
      </c>
      <c r="I23" s="154">
        <v>27</v>
      </c>
      <c r="J23" s="124"/>
      <c r="K23" s="130"/>
      <c r="L23" s="131">
        <v>14</v>
      </c>
      <c r="M23" s="131">
        <f t="shared" si="29"/>
        <v>0</v>
      </c>
      <c r="N23" s="131">
        <f t="shared" si="30"/>
        <v>0</v>
      </c>
      <c r="O23" s="132"/>
      <c r="P23" s="133" t="str">
        <f ca="1">LOOKUP(L23,'1-Configuracion'!$B$2:$B$21,'1-Configuracion'!$C$2:$C$20)</f>
        <v>C.A. Osasuna</v>
      </c>
      <c r="Q23" s="140"/>
      <c r="R23" s="141"/>
      <c r="S23" s="133" t="str">
        <f ca="1">LOOKUP(W23,'1-Configuracion'!$B$2:$B$21,'1-Configuracion'!$C$2:$C$20)</f>
        <v>F.C. Barcelona</v>
      </c>
      <c r="T23" s="142"/>
      <c r="U23" s="131">
        <f t="shared" si="31"/>
        <v>0</v>
      </c>
      <c r="V23" s="137" t="str">
        <f t="shared" ca="1" si="24"/>
        <v>El Sadar</v>
      </c>
      <c r="W23" s="131">
        <v>11</v>
      </c>
      <c r="X23" s="138"/>
      <c r="Y23" s="138">
        <v>18</v>
      </c>
      <c r="Z23" s="131">
        <f t="shared" si="32"/>
        <v>0</v>
      </c>
      <c r="AA23" s="131">
        <f t="shared" si="33"/>
        <v>0</v>
      </c>
      <c r="AB23" s="132"/>
      <c r="AC23" s="133" t="str">
        <f ca="1">LOOKUP(Y23,'1-Configuracion'!$B$2:$B$21,'1-Configuracion'!$C$2:$C$20)</f>
        <v>Getafe C.F.</v>
      </c>
      <c r="AD23" s="140"/>
      <c r="AE23" s="141"/>
      <c r="AF23" s="133" t="str">
        <f ca="1">LOOKUP(AJ23,'1-Configuracion'!$B$2:$B$21,'1-Configuracion'!$C$2:$C$20)</f>
        <v>R.C.D.Mallorca</v>
      </c>
      <c r="AG23" s="142"/>
      <c r="AH23" s="131">
        <f t="shared" si="34"/>
        <v>0</v>
      </c>
      <c r="AI23" s="137" t="str">
        <f t="shared" ca="1" si="25"/>
        <v>Coliseum Alfonso Pérez</v>
      </c>
      <c r="AJ23" s="131">
        <v>7</v>
      </c>
      <c r="AK23" s="138"/>
      <c r="AL23" s="138">
        <v>17</v>
      </c>
      <c r="AM23" s="131">
        <f t="shared" si="35"/>
        <v>0</v>
      </c>
      <c r="AN23" s="131">
        <f t="shared" si="36"/>
        <v>0</v>
      </c>
      <c r="AO23" s="132"/>
      <c r="AP23" s="133" t="str">
        <f ca="1">LOOKUP(AL23,'1-Configuracion'!$B$2:$B$21,'1-Configuracion'!$C$2:$C$20)</f>
        <v>Sevilla F.C.</v>
      </c>
      <c r="AQ23" s="140"/>
      <c r="AR23" s="141"/>
      <c r="AS23" s="133" t="str">
        <f ca="1">LOOKUP(AW23,'1-Configuracion'!$B$2:$B$21,'1-Configuracion'!$C$2:$C$20)</f>
        <v>Levante U.D.</v>
      </c>
      <c r="AT23" s="142"/>
      <c r="AU23" s="131">
        <f t="shared" si="37"/>
        <v>0</v>
      </c>
      <c r="AV23" s="137" t="str">
        <f t="shared" ca="1" si="26"/>
        <v>Ramón Sánchez Pizjuán</v>
      </c>
      <c r="AW23" s="131">
        <v>3</v>
      </c>
      <c r="AX23" s="138"/>
      <c r="AY23" s="138">
        <v>13</v>
      </c>
      <c r="AZ23" s="131">
        <f t="shared" si="38"/>
        <v>0</v>
      </c>
      <c r="BA23" s="131">
        <f t="shared" si="39"/>
        <v>0</v>
      </c>
      <c r="BB23" s="132"/>
      <c r="BC23" s="133" t="str">
        <f ca="1">LOOKUP(AY23,'1-Configuracion'!$B$2:$B$21,'1-Configuracion'!$C$2:$C$20)</f>
        <v>Deportivo de la Coruña</v>
      </c>
      <c r="BD23" s="140"/>
      <c r="BE23" s="141"/>
      <c r="BF23" s="133" t="str">
        <f ca="1">LOOKUP(BJ23,'1-Configuracion'!$B$2:$B$21,'1-Configuracion'!$C$2:$C$20)</f>
        <v>Real Betis Balompié</v>
      </c>
      <c r="BG23" s="142"/>
      <c r="BH23" s="131">
        <f t="shared" si="40"/>
        <v>0</v>
      </c>
      <c r="BI23" s="137" t="str">
        <f t="shared" ca="1" si="27"/>
        <v>Riazor</v>
      </c>
      <c r="BJ23" s="131">
        <v>2</v>
      </c>
      <c r="BK23" s="138"/>
      <c r="BL23" s="138">
        <v>9</v>
      </c>
      <c r="BM23" s="131">
        <f t="shared" si="41"/>
        <v>0</v>
      </c>
      <c r="BN23" s="131">
        <f t="shared" si="42"/>
        <v>0</v>
      </c>
      <c r="BO23" s="132"/>
      <c r="BP23" s="133" t="str">
        <f ca="1">LOOKUP(BL23,'1-Configuracion'!$B$2:$B$21,'1-Configuracion'!$C$2:$C$20)</f>
        <v>Celta de Vigo</v>
      </c>
      <c r="BQ23" s="140"/>
      <c r="BR23" s="141"/>
      <c r="BS23" s="133" t="str">
        <f ca="1">LOOKUP(BW23,'1-Configuracion'!$B$2:$B$21,'1-Configuracion'!$C$2:$C$20)</f>
        <v>Real Valladolid</v>
      </c>
      <c r="BT23" s="142"/>
      <c r="BU23" s="131">
        <f t="shared" si="43"/>
        <v>0</v>
      </c>
      <c r="BV23" s="137" t="str">
        <f t="shared" ca="1" si="28"/>
        <v>Balaídos</v>
      </c>
      <c r="BW23" s="131">
        <v>6</v>
      </c>
      <c r="BX23" s="124"/>
    </row>
    <row r="24" spans="1:76" x14ac:dyDescent="0.25">
      <c r="A24" s="154">
        <v>28</v>
      </c>
      <c r="B24" s="154">
        <v>29</v>
      </c>
      <c r="C24" s="154">
        <v>30</v>
      </c>
      <c r="D24" s="154">
        <v>31</v>
      </c>
      <c r="E24" s="154">
        <v>32</v>
      </c>
      <c r="F24" s="154">
        <v>33</v>
      </c>
      <c r="G24" s="154">
        <v>34</v>
      </c>
      <c r="H24" s="154">
        <v>35</v>
      </c>
      <c r="I24" s="154">
        <v>36</v>
      </c>
      <c r="J24" s="124"/>
      <c r="K24" s="130"/>
      <c r="L24" s="131">
        <v>16</v>
      </c>
      <c r="M24" s="131">
        <f t="shared" si="29"/>
        <v>0</v>
      </c>
      <c r="N24" s="131">
        <f t="shared" si="30"/>
        <v>0</v>
      </c>
      <c r="O24" s="132"/>
      <c r="P24" s="133" t="str">
        <f ca="1">LOOKUP(L24,'1-Configuracion'!$B$2:$B$21,'1-Configuracion'!$C$2:$C$20)</f>
        <v>Valencia C.F.</v>
      </c>
      <c r="Q24" s="140"/>
      <c r="R24" s="141"/>
      <c r="S24" s="133" t="str">
        <f ca="1">LOOKUP(W24,'1-Configuracion'!$B$2:$B$21,'1-Configuracion'!$C$2:$C$20)</f>
        <v>Deportivo de la Coruña</v>
      </c>
      <c r="T24" s="142"/>
      <c r="U24" s="131">
        <f t="shared" si="31"/>
        <v>0</v>
      </c>
      <c r="V24" s="137" t="str">
        <f t="shared" ca="1" si="24"/>
        <v>Mestalla</v>
      </c>
      <c r="W24" s="131">
        <v>13</v>
      </c>
      <c r="X24" s="138"/>
      <c r="Y24" s="138">
        <v>20</v>
      </c>
      <c r="Z24" s="131">
        <f t="shared" si="32"/>
        <v>0</v>
      </c>
      <c r="AA24" s="131">
        <f t="shared" si="33"/>
        <v>0</v>
      </c>
      <c r="AB24" s="132"/>
      <c r="AC24" s="133" t="str">
        <f ca="1">LOOKUP(Y24,'1-Configuracion'!$B$2:$B$21,'1-Configuracion'!$C$2:$C$20)</f>
        <v>Granada C.F.</v>
      </c>
      <c r="AD24" s="140"/>
      <c r="AE24" s="141"/>
      <c r="AF24" s="133" t="str">
        <f ca="1">LOOKUP(AJ24,'1-Configuracion'!$B$2:$B$21,'1-Configuracion'!$C$2:$C$20)</f>
        <v>Celta de Vigo</v>
      </c>
      <c r="AG24" s="142"/>
      <c r="AH24" s="131">
        <f t="shared" si="34"/>
        <v>0</v>
      </c>
      <c r="AI24" s="137" t="str">
        <f t="shared" ca="1" si="25"/>
        <v>Nuevo Los Cármenes</v>
      </c>
      <c r="AJ24" s="131">
        <v>9</v>
      </c>
      <c r="AK24" s="138"/>
      <c r="AL24" s="138">
        <v>15</v>
      </c>
      <c r="AM24" s="131">
        <f t="shared" si="35"/>
        <v>0</v>
      </c>
      <c r="AN24" s="131">
        <f t="shared" si="36"/>
        <v>0</v>
      </c>
      <c r="AO24" s="132"/>
      <c r="AP24" s="133" t="str">
        <f ca="1">LOOKUP(AL24,'1-Configuracion'!$B$2:$B$21,'1-Configuracion'!$C$2:$C$20)</f>
        <v>Real Madrid</v>
      </c>
      <c r="AQ24" s="140"/>
      <c r="AR24" s="141"/>
      <c r="AS24" s="133" t="str">
        <f ca="1">LOOKUP(AW24,'1-Configuracion'!$B$2:$B$21,'1-Configuracion'!$C$2:$C$20)</f>
        <v>Real Zaragoza</v>
      </c>
      <c r="AT24" s="142"/>
      <c r="AU24" s="131">
        <f t="shared" si="37"/>
        <v>0</v>
      </c>
      <c r="AV24" s="137" t="str">
        <f t="shared" ca="1" si="26"/>
        <v>Santiago Bernabéu</v>
      </c>
      <c r="AW24" s="131">
        <v>5</v>
      </c>
      <c r="AX24" s="138"/>
      <c r="AY24" s="138">
        <v>11</v>
      </c>
      <c r="AZ24" s="131">
        <f t="shared" si="38"/>
        <v>0</v>
      </c>
      <c r="BA24" s="131">
        <f t="shared" si="39"/>
        <v>0</v>
      </c>
      <c r="BB24" s="132"/>
      <c r="BC24" s="133" t="str">
        <f ca="1">LOOKUP(AY24,'1-Configuracion'!$B$2:$B$21,'1-Configuracion'!$C$2:$C$20)</f>
        <v>F.C. Barcelona</v>
      </c>
      <c r="BD24" s="140"/>
      <c r="BE24" s="141"/>
      <c r="BF24" s="133" t="str">
        <f ca="1">LOOKUP(BJ24,'1-Configuracion'!$B$2:$B$21,'1-Configuracion'!$C$2:$C$20)</f>
        <v>Atlethic Club</v>
      </c>
      <c r="BG24" s="142"/>
      <c r="BH24" s="131">
        <f t="shared" si="40"/>
        <v>0</v>
      </c>
      <c r="BI24" s="137" t="str">
        <f t="shared" ca="1" si="27"/>
        <v>Camp Nou</v>
      </c>
      <c r="BJ24" s="131">
        <v>1</v>
      </c>
      <c r="BK24" s="138"/>
      <c r="BL24" s="138">
        <v>7</v>
      </c>
      <c r="BM24" s="131">
        <f t="shared" si="41"/>
        <v>0</v>
      </c>
      <c r="BN24" s="131">
        <f t="shared" si="42"/>
        <v>0</v>
      </c>
      <c r="BO24" s="132"/>
      <c r="BP24" s="133" t="str">
        <f ca="1">LOOKUP(BL24,'1-Configuracion'!$B$2:$B$21,'1-Configuracion'!$C$2:$C$20)</f>
        <v>R.C.D.Mallorca</v>
      </c>
      <c r="BQ24" s="140"/>
      <c r="BR24" s="141"/>
      <c r="BS24" s="133" t="str">
        <f ca="1">LOOKUP(BW24,'1-Configuracion'!$B$2:$B$21,'1-Configuracion'!$C$2:$C$20)</f>
        <v>Atlético Madrid</v>
      </c>
      <c r="BT24" s="142"/>
      <c r="BU24" s="131">
        <f t="shared" si="43"/>
        <v>0</v>
      </c>
      <c r="BV24" s="137" t="str">
        <f t="shared" ca="1" si="28"/>
        <v>Iberostar Estadio</v>
      </c>
      <c r="BW24" s="131">
        <v>4</v>
      </c>
      <c r="BX24" s="124"/>
    </row>
    <row r="25" spans="1:76" x14ac:dyDescent="0.25">
      <c r="A25" s="154">
        <v>37</v>
      </c>
      <c r="B25" s="154">
        <v>38</v>
      </c>
      <c r="C25" s="154"/>
      <c r="D25" s="124"/>
      <c r="E25" s="124"/>
      <c r="F25" s="217" t="s">
        <v>188</v>
      </c>
      <c r="G25" s="217"/>
      <c r="H25" s="217"/>
      <c r="I25" s="217"/>
      <c r="J25" s="130"/>
      <c r="K25" s="130"/>
      <c r="L25" s="131">
        <v>18</v>
      </c>
      <c r="M25" s="131">
        <f t="shared" si="29"/>
        <v>0</v>
      </c>
      <c r="N25" s="131">
        <f t="shared" si="30"/>
        <v>0</v>
      </c>
      <c r="O25" s="132"/>
      <c r="P25" s="133" t="str">
        <f ca="1">LOOKUP(L25,'1-Configuracion'!$B$2:$B$21,'1-Configuracion'!$C$2:$C$20)</f>
        <v>Getafe C.F.</v>
      </c>
      <c r="Q25" s="140"/>
      <c r="R25" s="141"/>
      <c r="S25" s="133" t="str">
        <f ca="1">LOOKUP(W25,'1-Configuracion'!$B$2:$B$21,'1-Configuracion'!$C$2:$C$20)</f>
        <v>Real Madrid</v>
      </c>
      <c r="T25" s="142"/>
      <c r="U25" s="131">
        <f t="shared" si="31"/>
        <v>0</v>
      </c>
      <c r="V25" s="137" t="str">
        <f t="shared" ca="1" si="24"/>
        <v>Coliseum Alfonso Pérez</v>
      </c>
      <c r="W25" s="131">
        <v>15</v>
      </c>
      <c r="X25" s="138"/>
      <c r="Y25" s="138">
        <v>17</v>
      </c>
      <c r="Z25" s="131">
        <f t="shared" si="32"/>
        <v>0</v>
      </c>
      <c r="AA25" s="131">
        <f t="shared" si="33"/>
        <v>0</v>
      </c>
      <c r="AB25" s="132"/>
      <c r="AC25" s="133" t="str">
        <f ca="1">LOOKUP(Y25,'1-Configuracion'!$B$2:$B$21,'1-Configuracion'!$C$2:$C$20)</f>
        <v>Sevilla F.C.</v>
      </c>
      <c r="AD25" s="140"/>
      <c r="AE25" s="141"/>
      <c r="AF25" s="133" t="str">
        <f ca="1">LOOKUP(AJ25,'1-Configuracion'!$B$2:$B$21,'1-Configuracion'!$C$2:$C$20)</f>
        <v>F.C. Barcelona</v>
      </c>
      <c r="AG25" s="142"/>
      <c r="AH25" s="131">
        <f t="shared" si="34"/>
        <v>0</v>
      </c>
      <c r="AI25" s="137" t="str">
        <f t="shared" ca="1" si="25"/>
        <v>Ramón Sánchez Pizjuán</v>
      </c>
      <c r="AJ25" s="131">
        <v>11</v>
      </c>
      <c r="AK25" s="138"/>
      <c r="AL25" s="138">
        <v>13</v>
      </c>
      <c r="AM25" s="131">
        <f t="shared" si="35"/>
        <v>0</v>
      </c>
      <c r="AN25" s="131">
        <f t="shared" si="36"/>
        <v>0</v>
      </c>
      <c r="AO25" s="132"/>
      <c r="AP25" s="133" t="str">
        <f ca="1">LOOKUP(AL25,'1-Configuracion'!$B$2:$B$21,'1-Configuracion'!$C$2:$C$20)</f>
        <v>Deportivo de la Coruña</v>
      </c>
      <c r="AQ25" s="140"/>
      <c r="AR25" s="141"/>
      <c r="AS25" s="133" t="str">
        <f ca="1">LOOKUP(AW25,'1-Configuracion'!$B$2:$B$21,'1-Configuracion'!$C$2:$C$20)</f>
        <v>R.C.D.Mallorca</v>
      </c>
      <c r="AT25" s="142"/>
      <c r="AU25" s="131">
        <f t="shared" si="37"/>
        <v>0</v>
      </c>
      <c r="AV25" s="137" t="str">
        <f t="shared" ca="1" si="26"/>
        <v>Riazor</v>
      </c>
      <c r="AW25" s="131">
        <v>7</v>
      </c>
      <c r="AX25" s="138"/>
      <c r="AY25" s="138">
        <v>9</v>
      </c>
      <c r="AZ25" s="131">
        <f t="shared" si="38"/>
        <v>0</v>
      </c>
      <c r="BA25" s="131">
        <f t="shared" si="39"/>
        <v>0</v>
      </c>
      <c r="BB25" s="132"/>
      <c r="BC25" s="133" t="str">
        <f ca="1">LOOKUP(AY25,'1-Configuracion'!$B$2:$B$21,'1-Configuracion'!$C$2:$C$20)</f>
        <v>Celta de Vigo</v>
      </c>
      <c r="BD25" s="140"/>
      <c r="BE25" s="141"/>
      <c r="BF25" s="133" t="str">
        <f ca="1">LOOKUP(BJ25,'1-Configuracion'!$B$2:$B$21,'1-Configuracion'!$C$2:$C$20)</f>
        <v>Levante U.D.</v>
      </c>
      <c r="BG25" s="142"/>
      <c r="BH25" s="131">
        <f t="shared" si="40"/>
        <v>0</v>
      </c>
      <c r="BI25" s="137" t="str">
        <f t="shared" ca="1" si="27"/>
        <v>Balaídos</v>
      </c>
      <c r="BJ25" s="131">
        <v>3</v>
      </c>
      <c r="BK25" s="138"/>
      <c r="BL25" s="138">
        <v>5</v>
      </c>
      <c r="BM25" s="131">
        <f t="shared" si="41"/>
        <v>0</v>
      </c>
      <c r="BN25" s="131">
        <f t="shared" si="42"/>
        <v>0</v>
      </c>
      <c r="BO25" s="132"/>
      <c r="BP25" s="133" t="str">
        <f ca="1">LOOKUP(BL25,'1-Configuracion'!$B$2:$B$21,'1-Configuracion'!$C$2:$C$20)</f>
        <v>Real Zaragoza</v>
      </c>
      <c r="BQ25" s="140"/>
      <c r="BR25" s="141"/>
      <c r="BS25" s="133" t="str">
        <f ca="1">LOOKUP(BW25,'1-Configuracion'!$B$2:$B$21,'1-Configuracion'!$C$2:$C$20)</f>
        <v>Real Betis Balompié</v>
      </c>
      <c r="BT25" s="142"/>
      <c r="BU25" s="131">
        <f t="shared" si="43"/>
        <v>0</v>
      </c>
      <c r="BV25" s="137" t="str">
        <f t="shared" ca="1" si="28"/>
        <v>La Romareda</v>
      </c>
      <c r="BW25" s="131">
        <v>2</v>
      </c>
      <c r="BX25" s="124"/>
    </row>
    <row r="26" spans="1:76" ht="15.75" thickBot="1" x14ac:dyDescent="0.3">
      <c r="A26" s="218" t="s">
        <v>189</v>
      </c>
      <c r="B26" s="218"/>
      <c r="C26" s="218"/>
      <c r="D26" s="218"/>
      <c r="E26" s="218"/>
      <c r="F26" s="218"/>
      <c r="G26" s="218"/>
      <c r="H26" s="218"/>
      <c r="I26" s="218"/>
      <c r="J26" s="130"/>
      <c r="K26" s="130"/>
      <c r="L26" s="131">
        <v>20</v>
      </c>
      <c r="M26" s="131">
        <f t="shared" si="29"/>
        <v>0</v>
      </c>
      <c r="N26" s="131">
        <f t="shared" si="30"/>
        <v>0</v>
      </c>
      <c r="O26" s="145"/>
      <c r="P26" s="146" t="str">
        <f ca="1">LOOKUP(L26,'1-Configuracion'!$B$2:$B$21,'1-Configuracion'!$C$2:$C$20)</f>
        <v>Granada C.F.</v>
      </c>
      <c r="Q26" s="147"/>
      <c r="R26" s="148"/>
      <c r="S26" s="146" t="str">
        <f ca="1">LOOKUP(W26,'1-Configuracion'!$B$2:$B$21,'1-Configuracion'!$C$2:$C$20)</f>
        <v>Sevilla F.C.</v>
      </c>
      <c r="T26" s="149"/>
      <c r="U26" s="131">
        <f t="shared" si="31"/>
        <v>0</v>
      </c>
      <c r="V26" s="150" t="str">
        <f t="shared" ca="1" si="24"/>
        <v>Nuevo Los Cármenes</v>
      </c>
      <c r="W26" s="151">
        <v>17</v>
      </c>
      <c r="X26" s="138"/>
      <c r="Y26" s="138">
        <v>15</v>
      </c>
      <c r="Z26" s="131">
        <f t="shared" si="32"/>
        <v>0</v>
      </c>
      <c r="AA26" s="131">
        <f t="shared" si="33"/>
        <v>0</v>
      </c>
      <c r="AB26" s="145"/>
      <c r="AC26" s="146" t="str">
        <f ca="1">LOOKUP(Y26,'1-Configuracion'!$B$2:$B$21,'1-Configuracion'!$C$2:$C$20)</f>
        <v>Real Madrid</v>
      </c>
      <c r="AD26" s="147"/>
      <c r="AE26" s="148"/>
      <c r="AF26" s="146" t="str">
        <f ca="1">LOOKUP(AJ26,'1-Configuracion'!$B$2:$B$21,'1-Configuracion'!$C$2:$C$20)</f>
        <v>Deportivo de la Coruña</v>
      </c>
      <c r="AG26" s="149"/>
      <c r="AH26" s="131">
        <f t="shared" si="34"/>
        <v>0</v>
      </c>
      <c r="AI26" s="150" t="str">
        <f t="shared" ca="1" si="25"/>
        <v>Santiago Bernabéu</v>
      </c>
      <c r="AJ26" s="151">
        <v>13</v>
      </c>
      <c r="AK26" s="138"/>
      <c r="AL26" s="138">
        <v>11</v>
      </c>
      <c r="AM26" s="131">
        <f t="shared" si="35"/>
        <v>0</v>
      </c>
      <c r="AN26" s="131">
        <f t="shared" si="36"/>
        <v>0</v>
      </c>
      <c r="AO26" s="145"/>
      <c r="AP26" s="146" t="str">
        <f ca="1">LOOKUP(AL26,'1-Configuracion'!$B$2:$B$21,'1-Configuracion'!$C$2:$C$20)</f>
        <v>F.C. Barcelona</v>
      </c>
      <c r="AQ26" s="147"/>
      <c r="AR26" s="148"/>
      <c r="AS26" s="146" t="str">
        <f ca="1">LOOKUP(AW26,'1-Configuracion'!$B$2:$B$21,'1-Configuracion'!$C$2:$C$20)</f>
        <v>Celta de Vigo</v>
      </c>
      <c r="AT26" s="149"/>
      <c r="AU26" s="131">
        <f t="shared" si="37"/>
        <v>0</v>
      </c>
      <c r="AV26" s="150" t="str">
        <f t="shared" ca="1" si="26"/>
        <v>Camp Nou</v>
      </c>
      <c r="AW26" s="151">
        <v>9</v>
      </c>
      <c r="AX26" s="138"/>
      <c r="AY26" s="138">
        <v>7</v>
      </c>
      <c r="AZ26" s="131">
        <f t="shared" si="38"/>
        <v>0</v>
      </c>
      <c r="BA26" s="131">
        <f t="shared" si="39"/>
        <v>0</v>
      </c>
      <c r="BB26" s="145"/>
      <c r="BC26" s="146" t="str">
        <f ca="1">LOOKUP(AY26,'1-Configuracion'!$B$2:$B$21,'1-Configuracion'!$C$2:$C$20)</f>
        <v>R.C.D.Mallorca</v>
      </c>
      <c r="BD26" s="147"/>
      <c r="BE26" s="148"/>
      <c r="BF26" s="146" t="str">
        <f ca="1">LOOKUP(BJ26,'1-Configuracion'!$B$2:$B$21,'1-Configuracion'!$C$2:$C$20)</f>
        <v>Real Zaragoza</v>
      </c>
      <c r="BG26" s="149"/>
      <c r="BH26" s="131">
        <f t="shared" si="40"/>
        <v>0</v>
      </c>
      <c r="BI26" s="150" t="str">
        <f t="shared" ca="1" si="27"/>
        <v>Iberostar Estadio</v>
      </c>
      <c r="BJ26" s="151">
        <v>5</v>
      </c>
      <c r="BK26" s="138"/>
      <c r="BL26" s="138">
        <v>3</v>
      </c>
      <c r="BM26" s="131">
        <f t="shared" si="41"/>
        <v>0</v>
      </c>
      <c r="BN26" s="131">
        <f t="shared" si="42"/>
        <v>0</v>
      </c>
      <c r="BO26" s="145"/>
      <c r="BP26" s="146" t="str">
        <f ca="1">LOOKUP(BL26,'1-Configuracion'!$B$2:$B$21,'1-Configuracion'!$C$2:$C$20)</f>
        <v>Levante U.D.</v>
      </c>
      <c r="BQ26" s="147"/>
      <c r="BR26" s="148"/>
      <c r="BS26" s="146" t="str">
        <f ca="1">LOOKUP(BW26,'1-Configuracion'!$B$2:$B$21,'1-Configuracion'!$C$2:$C$20)</f>
        <v>Atlethic Club</v>
      </c>
      <c r="BT26" s="149"/>
      <c r="BU26" s="131">
        <f t="shared" si="43"/>
        <v>0</v>
      </c>
      <c r="BV26" s="150" t="str">
        <f t="shared" ca="1" si="28"/>
        <v>Ciudad de Valencia</v>
      </c>
      <c r="BW26" s="151">
        <v>1</v>
      </c>
      <c r="BX26" s="124"/>
    </row>
    <row r="27" spans="1:76" ht="15.75" thickBot="1" x14ac:dyDescent="0.3">
      <c r="A27" s="124"/>
      <c r="B27" s="124"/>
      <c r="C27" s="124"/>
      <c r="D27" s="124"/>
      <c r="E27" s="124"/>
      <c r="F27" s="124"/>
      <c r="G27" s="124"/>
      <c r="H27" s="124"/>
      <c r="I27" s="124"/>
      <c r="J27" s="130"/>
      <c r="K27" s="130"/>
      <c r="L27" s="131"/>
      <c r="M27" s="131"/>
      <c r="N27" s="131"/>
      <c r="O27" s="124"/>
      <c r="P27" s="124"/>
      <c r="Q27" s="124"/>
      <c r="R27" s="124"/>
      <c r="S27" s="124"/>
      <c r="T27" s="124"/>
      <c r="U27" s="124"/>
      <c r="V27" s="124"/>
      <c r="W27" s="131"/>
      <c r="X27" s="138"/>
      <c r="Y27" s="138"/>
      <c r="Z27" s="131"/>
      <c r="AA27" s="131"/>
      <c r="AB27" s="124"/>
      <c r="AC27" s="124"/>
      <c r="AD27" s="124"/>
      <c r="AE27" s="124"/>
      <c r="AF27" s="124"/>
      <c r="AG27" s="124"/>
      <c r="AH27" s="124"/>
      <c r="AI27" s="124"/>
      <c r="AJ27" s="131"/>
      <c r="AK27" s="138"/>
      <c r="AL27" s="138"/>
      <c r="AM27" s="131"/>
      <c r="AN27" s="131"/>
      <c r="AO27" s="124"/>
      <c r="AP27" s="124"/>
      <c r="AQ27" s="124"/>
      <c r="AR27" s="124"/>
      <c r="AS27" s="124"/>
      <c r="AT27" s="124"/>
      <c r="AU27" s="124"/>
      <c r="AV27" s="124"/>
      <c r="AW27" s="131"/>
      <c r="AX27" s="138"/>
      <c r="AY27" s="138"/>
      <c r="AZ27" s="131"/>
      <c r="BA27" s="131"/>
      <c r="BB27" s="124"/>
      <c r="BC27" s="124"/>
      <c r="BD27" s="124"/>
      <c r="BE27" s="124"/>
      <c r="BF27" s="124"/>
      <c r="BG27" s="124"/>
      <c r="BH27" s="124"/>
      <c r="BI27" s="124"/>
      <c r="BJ27" s="131"/>
      <c r="BK27" s="138"/>
      <c r="BL27" s="138"/>
      <c r="BM27" s="131"/>
      <c r="BN27" s="131"/>
      <c r="BO27" s="124"/>
      <c r="BP27" s="124"/>
      <c r="BQ27" s="124"/>
      <c r="BR27" s="124"/>
      <c r="BS27" s="124"/>
      <c r="BT27" s="124"/>
      <c r="BU27" s="124"/>
      <c r="BV27" s="124"/>
      <c r="BW27" s="131"/>
      <c r="BX27" s="124"/>
    </row>
    <row r="28" spans="1:76" ht="15.75" thickBot="1" x14ac:dyDescent="0.3">
      <c r="A28" s="124"/>
      <c r="B28" s="124"/>
      <c r="C28" s="124"/>
      <c r="D28" s="124"/>
      <c r="E28" s="124"/>
      <c r="F28" s="124"/>
      <c r="G28" s="124"/>
      <c r="H28" s="124"/>
      <c r="I28" s="124"/>
      <c r="J28" s="130"/>
      <c r="K28" s="130"/>
      <c r="L28" s="131"/>
      <c r="M28" s="131"/>
      <c r="N28" s="131"/>
      <c r="O28" s="246" t="str">
        <f>P28</f>
        <v>Tercera Jornada</v>
      </c>
      <c r="P28" s="247" t="s">
        <v>3</v>
      </c>
      <c r="Q28" s="247"/>
      <c r="R28" s="247"/>
      <c r="S28" s="247"/>
      <c r="T28" s="248"/>
      <c r="U28" s="127"/>
      <c r="V28" s="128" t="s">
        <v>1</v>
      </c>
      <c r="W28" s="131"/>
      <c r="X28" s="138"/>
      <c r="Y28" s="138"/>
      <c r="Z28" s="131"/>
      <c r="AA28" s="131"/>
      <c r="AB28" s="246" t="str">
        <f>AC28</f>
        <v>Séptima Jornada</v>
      </c>
      <c r="AC28" s="247" t="s">
        <v>7</v>
      </c>
      <c r="AD28" s="247"/>
      <c r="AE28" s="247"/>
      <c r="AF28" s="247"/>
      <c r="AG28" s="248"/>
      <c r="AH28" s="127"/>
      <c r="AI28" s="128" t="s">
        <v>1</v>
      </c>
      <c r="AJ28" s="138"/>
      <c r="AK28" s="138"/>
      <c r="AL28" s="155"/>
      <c r="AM28" s="131"/>
      <c r="AN28" s="131"/>
      <c r="AO28" s="246" t="str">
        <f>AP28</f>
        <v>Undécima Jornada</v>
      </c>
      <c r="AP28" s="247" t="s">
        <v>11</v>
      </c>
      <c r="AQ28" s="247"/>
      <c r="AR28" s="247"/>
      <c r="AS28" s="247"/>
      <c r="AT28" s="248"/>
      <c r="AU28" s="127"/>
      <c r="AV28" s="128" t="s">
        <v>1</v>
      </c>
      <c r="AW28" s="131"/>
      <c r="AX28" s="138"/>
      <c r="AY28" s="138"/>
      <c r="AZ28" s="131"/>
      <c r="BA28" s="131"/>
      <c r="BB28" s="246" t="str">
        <f>BC28</f>
        <v>Decimoquinta Jornada</v>
      </c>
      <c r="BC28" s="247" t="s">
        <v>15</v>
      </c>
      <c r="BD28" s="247"/>
      <c r="BE28" s="247"/>
      <c r="BF28" s="247"/>
      <c r="BG28" s="248"/>
      <c r="BH28" s="127"/>
      <c r="BI28" s="128" t="s">
        <v>1</v>
      </c>
      <c r="BJ28" s="155"/>
      <c r="BK28" s="138"/>
      <c r="BL28" s="155"/>
      <c r="BM28" s="131"/>
      <c r="BN28" s="131"/>
      <c r="BO28" s="246" t="str">
        <f>BP28</f>
        <v>Decimonovena Jornada</v>
      </c>
      <c r="BP28" s="247" t="s">
        <v>19</v>
      </c>
      <c r="BQ28" s="247"/>
      <c r="BR28" s="247"/>
      <c r="BS28" s="247"/>
      <c r="BT28" s="248"/>
      <c r="BU28" s="127"/>
      <c r="BV28" s="128" t="s">
        <v>1</v>
      </c>
      <c r="BW28" s="138"/>
      <c r="BX28" s="124"/>
    </row>
    <row r="29" spans="1:76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30"/>
      <c r="K29" s="130"/>
      <c r="L29" s="131">
        <v>2</v>
      </c>
      <c r="M29" s="131">
        <f>IF(ISBLANK(R29),0,1)</f>
        <v>0</v>
      </c>
      <c r="N29" s="131">
        <f>IF(M29&gt;0,IF(Q29&gt;R29,3,IF(Q29=R29,1,0)),0)</f>
        <v>0</v>
      </c>
      <c r="O29" s="132"/>
      <c r="P29" s="133" t="str">
        <f ca="1">LOOKUP(L29,'1-Configuracion'!$B$2:$B$21,'1-Configuracion'!$C$2:$C$20)</f>
        <v>Real Betis Balompié</v>
      </c>
      <c r="Q29" s="134"/>
      <c r="R29" s="135"/>
      <c r="S29" s="133" t="str">
        <f ca="1">LOOKUP(W29,'1-Configuracion'!$B$2:$B$21,'1-Configuracion'!$C$2:$C$20)</f>
        <v>Atlético Madrid</v>
      </c>
      <c r="T29" s="136"/>
      <c r="U29" s="131">
        <f>IF(M29&gt;0,IF(R29&gt;Q29,3,IF(Q29=R29,1,0)),0)</f>
        <v>0</v>
      </c>
      <c r="V29" s="137" t="str">
        <f t="shared" ref="V29:V38" ca="1" si="44">LOOKUP(P29,equipos,estadios)</f>
        <v>Benito Villamarín</v>
      </c>
      <c r="W29" s="139">
        <v>4</v>
      </c>
      <c r="X29" s="138"/>
      <c r="Y29" s="138">
        <v>6</v>
      </c>
      <c r="Z29" s="131">
        <f>IF(ISBLANK(AE29),0,1)</f>
        <v>0</v>
      </c>
      <c r="AA29" s="131">
        <f>IF(Z29&gt;0,IF(AD29&gt;AE29,3,IF(AD29=AE29,1,0)),0)</f>
        <v>0</v>
      </c>
      <c r="AB29" s="132"/>
      <c r="AC29" s="133" t="str">
        <f ca="1">LOOKUP(Y29,'1-Configuracion'!$B$2:$B$21,'1-Configuracion'!$C$2:$C$20)</f>
        <v>Real Valladolid</v>
      </c>
      <c r="AD29" s="134"/>
      <c r="AE29" s="135"/>
      <c r="AF29" s="133" t="str">
        <f ca="1">LOOKUP(AJ29,'1-Configuracion'!$B$2:$B$21,'1-Configuracion'!$C$2:$C$20)</f>
        <v>R.C.D. Español</v>
      </c>
      <c r="AG29" s="136"/>
      <c r="AH29" s="131">
        <f>IF(Z29&gt;0,IF(AE29&gt;AD29,3,IF(AD29=AE29,1,0)),0)</f>
        <v>0</v>
      </c>
      <c r="AI29" s="137" t="str">
        <f t="shared" ref="AI29:AI38" ca="1" si="45">LOOKUP(AC29,equipos,estadios)</f>
        <v>José Zorrilla</v>
      </c>
      <c r="AJ29" s="139">
        <v>8</v>
      </c>
      <c r="AK29" s="138"/>
      <c r="AL29" s="138">
        <v>10</v>
      </c>
      <c r="AM29" s="131">
        <f>IF(ISBLANK(AR29),0,1)</f>
        <v>0</v>
      </c>
      <c r="AN29" s="131">
        <f>IF(AM29&gt;0,IF(AQ29&gt;AR29,3,IF(AQ29=AR29,1,0)),0)</f>
        <v>0</v>
      </c>
      <c r="AO29" s="132"/>
      <c r="AP29" s="133" t="str">
        <f ca="1">LOOKUP(AL29,'1-Configuracion'!$B$2:$B$21,'1-Configuracion'!$C$2:$C$20)</f>
        <v>Málaga C.F.</v>
      </c>
      <c r="AQ29" s="134"/>
      <c r="AR29" s="135"/>
      <c r="AS29" s="133" t="str">
        <f ca="1">LOOKUP(AW29,'1-Configuracion'!$B$2:$B$21,'1-Configuracion'!$C$2:$C$20)</f>
        <v>Real Sociedad</v>
      </c>
      <c r="AT29" s="136"/>
      <c r="AU29" s="131">
        <f>IF(AM29&gt;0,IF(AR29&gt;AQ29,3,IF(AQ29=AR29,1,0)),0)</f>
        <v>0</v>
      </c>
      <c r="AV29" s="137" t="str">
        <f t="shared" ref="AV29:AV38" ca="1" si="46">LOOKUP(AP29,equipos,estadios)</f>
        <v>La Rosaleda</v>
      </c>
      <c r="AW29" s="139">
        <v>12</v>
      </c>
      <c r="AX29" s="138"/>
      <c r="AY29" s="138">
        <v>14</v>
      </c>
      <c r="AZ29" s="131">
        <f>IF(ISBLANK(BE29),0,1)</f>
        <v>0</v>
      </c>
      <c r="BA29" s="131">
        <f>IF(AZ29&gt;0,IF(BD29&gt;BE29,3,IF(BD29=BE29,1,0)),0)</f>
        <v>0</v>
      </c>
      <c r="BB29" s="132"/>
      <c r="BC29" s="133" t="str">
        <f ca="1">LOOKUP(AY29,'1-Configuracion'!$B$2:$B$21,'1-Configuracion'!$C$2:$C$20)</f>
        <v>C.A. Osasuna</v>
      </c>
      <c r="BD29" s="134"/>
      <c r="BE29" s="135"/>
      <c r="BF29" s="133" t="str">
        <f ca="1">LOOKUP(BJ29,'1-Configuracion'!$B$2:$B$21,'1-Configuracion'!$C$2:$C$20)</f>
        <v>Valencia C.F.</v>
      </c>
      <c r="BG29" s="136"/>
      <c r="BH29" s="131">
        <f>IF(AZ29&gt;0,IF(BE29&gt;BD29,3,IF(BD29=BE29,1,0)),0)</f>
        <v>0</v>
      </c>
      <c r="BI29" s="137" t="str">
        <f t="shared" ref="BI29:BI38" ca="1" si="47">LOOKUP(BC29,equipos,estadios)</f>
        <v>El Sadar</v>
      </c>
      <c r="BJ29" s="139">
        <v>16</v>
      </c>
      <c r="BK29" s="138"/>
      <c r="BL29" s="138">
        <v>18</v>
      </c>
      <c r="BM29" s="131">
        <f>IF(ISBLANK(BR29),0,1)</f>
        <v>0</v>
      </c>
      <c r="BN29" s="131">
        <f>IF(BM29&gt;0,IF(BQ29&gt;BR29,3,IF(BQ29=BR29,1,0)),0)</f>
        <v>0</v>
      </c>
      <c r="BO29" s="132"/>
      <c r="BP29" s="133" t="str">
        <f ca="1">LOOKUP(BL29,'1-Configuracion'!$B$2:$B$21,'1-Configuracion'!$C$2:$C$20)</f>
        <v>Getafe C.F.</v>
      </c>
      <c r="BQ29" s="134"/>
      <c r="BR29" s="135"/>
      <c r="BS29" s="133" t="str">
        <f ca="1">LOOKUP(BW29,'1-Configuracion'!$B$2:$B$21,'1-Configuracion'!$C$2:$C$20)</f>
        <v>Granada C.F.</v>
      </c>
      <c r="BT29" s="136"/>
      <c r="BU29" s="131">
        <f>IF(BM29&gt;0,IF(BR29&gt;BQ29,3,IF(BQ29=BR29,1,0)),0)</f>
        <v>0</v>
      </c>
      <c r="BV29" s="137" t="str">
        <f t="shared" ref="BV29:BV37" ca="1" si="48">LOOKUP(BP29,equipos,estadios)</f>
        <v>Coliseum Alfonso Pérez</v>
      </c>
      <c r="BW29" s="139">
        <v>20</v>
      </c>
      <c r="BX29" s="124"/>
    </row>
    <row r="30" spans="1:76" ht="14.45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30"/>
      <c r="K30" s="130"/>
      <c r="L30" s="131">
        <v>1</v>
      </c>
      <c r="M30" s="131">
        <f t="shared" ref="M30:M38" si="49">IF(ISBLANK(R30),0,1)</f>
        <v>0</v>
      </c>
      <c r="N30" s="131">
        <f t="shared" ref="N30:N38" si="50">IF(M30&gt;0,IF(Q30&gt;R30,3,IF(Q30=R30,1,0)),0)</f>
        <v>0</v>
      </c>
      <c r="O30" s="132"/>
      <c r="P30" s="133" t="str">
        <f ca="1">LOOKUP(L30,'1-Configuracion'!$B$2:$B$21,'1-Configuracion'!$C$2:$C$20)</f>
        <v>Atlethic Club</v>
      </c>
      <c r="Q30" s="140"/>
      <c r="R30" s="141"/>
      <c r="S30" s="133" t="str">
        <f ca="1">LOOKUP(W30,'1-Configuracion'!$B$2:$B$21,'1-Configuracion'!$C$2:$C$20)</f>
        <v>Real Valladolid</v>
      </c>
      <c r="T30" s="142"/>
      <c r="U30" s="131">
        <f t="shared" ref="U30:U38" si="51">IF(M30&gt;0,IF(R30&gt;Q30,3,IF(Q30=R30,1,0)),0)</f>
        <v>0</v>
      </c>
      <c r="V30" s="137" t="str">
        <f t="shared" ca="1" si="44"/>
        <v>San Mamés</v>
      </c>
      <c r="W30" s="131">
        <v>6</v>
      </c>
      <c r="X30" s="138"/>
      <c r="Y30" s="138">
        <v>4</v>
      </c>
      <c r="Z30" s="131">
        <f t="shared" ref="Z30:Z38" si="52">IF(ISBLANK(AE30),0,1)</f>
        <v>0</v>
      </c>
      <c r="AA30" s="131">
        <f t="shared" ref="AA30:AA38" si="53">IF(Z30&gt;0,IF(AD30&gt;AE30,3,IF(AD30=AE30,1,0)),0)</f>
        <v>0</v>
      </c>
      <c r="AB30" s="132"/>
      <c r="AC30" s="133" t="str">
        <f ca="1">LOOKUP(Y30,'1-Configuracion'!$B$2:$B$21,'1-Configuracion'!$C$2:$C$20)</f>
        <v>Atlético Madrid</v>
      </c>
      <c r="AD30" s="140"/>
      <c r="AE30" s="141"/>
      <c r="AF30" s="133" t="str">
        <f ca="1">LOOKUP(AJ30,'1-Configuracion'!$B$2:$B$21,'1-Configuracion'!$C$2:$C$20)</f>
        <v>Málaga C.F.</v>
      </c>
      <c r="AG30" s="142"/>
      <c r="AH30" s="131">
        <f t="shared" ref="AH30:AH38" si="54">IF(Z30&gt;0,IF(AE30&gt;AD30,3,IF(AD30=AE30,1,0)),0)</f>
        <v>0</v>
      </c>
      <c r="AI30" s="137" t="str">
        <f t="shared" ca="1" si="45"/>
        <v>Vicente Calderón</v>
      </c>
      <c r="AJ30" s="131">
        <v>10</v>
      </c>
      <c r="AK30" s="138"/>
      <c r="AL30" s="138">
        <v>8</v>
      </c>
      <c r="AM30" s="131">
        <f t="shared" ref="AM30:AM38" si="55">IF(ISBLANK(AR30),0,1)</f>
        <v>0</v>
      </c>
      <c r="AN30" s="131">
        <f t="shared" ref="AN30:AN38" si="56">IF(AM30&gt;0,IF(AQ30&gt;AR30,3,IF(AQ30=AR30,1,0)),0)</f>
        <v>0</v>
      </c>
      <c r="AO30" s="132"/>
      <c r="AP30" s="133" t="str">
        <f ca="1">LOOKUP(AL30,'1-Configuracion'!$B$2:$B$21,'1-Configuracion'!$C$2:$C$20)</f>
        <v>R.C.D. Español</v>
      </c>
      <c r="AQ30" s="140"/>
      <c r="AR30" s="141"/>
      <c r="AS30" s="133" t="str">
        <f ca="1">LOOKUP(AW30,'1-Configuracion'!$B$2:$B$21,'1-Configuracion'!$C$2:$C$20)</f>
        <v>C.A. Osasuna</v>
      </c>
      <c r="AT30" s="142"/>
      <c r="AU30" s="131">
        <f t="shared" ref="AU30:AU38" si="57">IF(AM30&gt;0,IF(AR30&gt;AQ30,3,IF(AQ30=AR30,1,0)),0)</f>
        <v>0</v>
      </c>
      <c r="AV30" s="137" t="str">
        <f t="shared" ca="1" si="46"/>
        <v>Cornellà-El Prat</v>
      </c>
      <c r="AW30" s="131">
        <v>14</v>
      </c>
      <c r="AX30" s="138"/>
      <c r="AY30" s="138">
        <v>12</v>
      </c>
      <c r="AZ30" s="131">
        <f t="shared" ref="AZ30:AZ38" si="58">IF(ISBLANK(BE30),0,1)</f>
        <v>0</v>
      </c>
      <c r="BA30" s="131">
        <f t="shared" ref="BA30:BA38" si="59">IF(AZ30&gt;0,IF(BD30&gt;BE30,3,IF(BD30=BE30,1,0)),0)</f>
        <v>0</v>
      </c>
      <c r="BB30" s="132"/>
      <c r="BC30" s="133" t="str">
        <f ca="1">LOOKUP(AY30,'1-Configuracion'!$B$2:$B$21,'1-Configuracion'!$C$2:$C$20)</f>
        <v>Real Sociedad</v>
      </c>
      <c r="BD30" s="140"/>
      <c r="BE30" s="141"/>
      <c r="BF30" s="133" t="str">
        <f ca="1">LOOKUP(BJ30,'1-Configuracion'!$B$2:$B$21,'1-Configuracion'!$C$2:$C$20)</f>
        <v>Getafe C.F.</v>
      </c>
      <c r="BG30" s="142"/>
      <c r="BH30" s="131">
        <f t="shared" ref="BH30:BH38" si="60">IF(AZ30&gt;0,IF(BE30&gt;BD30,3,IF(BD30=BE30,1,0)),0)</f>
        <v>0</v>
      </c>
      <c r="BI30" s="137" t="str">
        <f t="shared" ca="1" si="47"/>
        <v>Anoeta</v>
      </c>
      <c r="BJ30" s="131">
        <v>18</v>
      </c>
      <c r="BK30" s="138"/>
      <c r="BL30" s="138">
        <v>16</v>
      </c>
      <c r="BM30" s="131">
        <f t="shared" ref="BM30:BM38" si="61">IF(ISBLANK(BR30),0,1)</f>
        <v>0</v>
      </c>
      <c r="BN30" s="131">
        <f t="shared" ref="BN30:BN38" si="62">IF(BM30&gt;0,IF(BQ30&gt;BR30,3,IF(BQ30=BR30,1,0)),0)</f>
        <v>0</v>
      </c>
      <c r="BO30" s="132"/>
      <c r="BP30" s="133" t="str">
        <f ca="1">LOOKUP(BL30,'1-Configuracion'!$B$2:$B$21,'1-Configuracion'!$C$2:$C$20)</f>
        <v>Valencia C.F.</v>
      </c>
      <c r="BQ30" s="140"/>
      <c r="BR30" s="141"/>
      <c r="BS30" s="133" t="str">
        <f ca="1">LOOKUP(BW30,'1-Configuracion'!$B$2:$B$21,'1-Configuracion'!$C$2:$C$20)</f>
        <v>Sevilla F.C.</v>
      </c>
      <c r="BT30" s="142"/>
      <c r="BU30" s="131">
        <f t="shared" ref="BU30:BU38" si="63">IF(BM30&gt;0,IF(BR30&gt;BQ30,3,IF(BQ30=BR30,1,0)),0)</f>
        <v>0</v>
      </c>
      <c r="BV30" s="137" t="str">
        <f t="shared" ca="1" si="48"/>
        <v>Mestalla</v>
      </c>
      <c r="BW30" s="131">
        <v>17</v>
      </c>
      <c r="BX30" s="124"/>
    </row>
    <row r="31" spans="1:76" ht="14.4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30"/>
      <c r="K31" s="130"/>
      <c r="L31" s="131">
        <v>3</v>
      </c>
      <c r="M31" s="131">
        <f t="shared" si="49"/>
        <v>0</v>
      </c>
      <c r="N31" s="131">
        <f t="shared" si="50"/>
        <v>0</v>
      </c>
      <c r="O31" s="132"/>
      <c r="P31" s="133" t="str">
        <f ca="1">LOOKUP(L31,'1-Configuracion'!$B$2:$B$21,'1-Configuracion'!$C$2:$C$20)</f>
        <v>Levante U.D.</v>
      </c>
      <c r="Q31" s="140"/>
      <c r="R31" s="141"/>
      <c r="S31" s="133" t="str">
        <f ca="1">LOOKUP(W31,'1-Configuracion'!$B$2:$B$21,'1-Configuracion'!$C$2:$C$20)</f>
        <v>R.C.D. Español</v>
      </c>
      <c r="T31" s="142"/>
      <c r="U31" s="131">
        <f t="shared" si="51"/>
        <v>0</v>
      </c>
      <c r="V31" s="137" t="str">
        <f t="shared" ca="1" si="44"/>
        <v>Ciudad de Valencia</v>
      </c>
      <c r="W31" s="131">
        <v>8</v>
      </c>
      <c r="X31" s="138"/>
      <c r="Y31" s="138">
        <v>2</v>
      </c>
      <c r="Z31" s="131">
        <f t="shared" si="52"/>
        <v>0</v>
      </c>
      <c r="AA31" s="131">
        <f t="shared" si="53"/>
        <v>0</v>
      </c>
      <c r="AB31" s="132"/>
      <c r="AC31" s="133" t="str">
        <f ca="1">LOOKUP(Y31,'1-Configuracion'!$B$2:$B$21,'1-Configuracion'!$C$2:$C$20)</f>
        <v>Real Betis Balompié</v>
      </c>
      <c r="AD31" s="140"/>
      <c r="AE31" s="141"/>
      <c r="AF31" s="133" t="str">
        <f ca="1">LOOKUP(AJ31,'1-Configuracion'!$B$2:$B$21,'1-Configuracion'!$C$2:$C$20)</f>
        <v>Real Sociedad</v>
      </c>
      <c r="AG31" s="142"/>
      <c r="AH31" s="131">
        <f t="shared" si="54"/>
        <v>0</v>
      </c>
      <c r="AI31" s="137" t="str">
        <f t="shared" ca="1" si="45"/>
        <v>Benito Villamarín</v>
      </c>
      <c r="AJ31" s="131">
        <v>12</v>
      </c>
      <c r="AK31" s="138"/>
      <c r="AL31" s="138">
        <v>6</v>
      </c>
      <c r="AM31" s="131">
        <f t="shared" si="55"/>
        <v>0</v>
      </c>
      <c r="AN31" s="131">
        <f t="shared" si="56"/>
        <v>0</v>
      </c>
      <c r="AO31" s="132"/>
      <c r="AP31" s="133" t="str">
        <f ca="1">LOOKUP(AL31,'1-Configuracion'!$B$2:$B$21,'1-Configuracion'!$C$2:$C$20)</f>
        <v>Real Valladolid</v>
      </c>
      <c r="AQ31" s="140"/>
      <c r="AR31" s="141"/>
      <c r="AS31" s="133" t="str">
        <f ca="1">LOOKUP(AW31,'1-Configuracion'!$B$2:$B$21,'1-Configuracion'!$C$2:$C$20)</f>
        <v>Valencia C.F.</v>
      </c>
      <c r="AT31" s="142"/>
      <c r="AU31" s="131">
        <f t="shared" si="57"/>
        <v>0</v>
      </c>
      <c r="AV31" s="137" t="str">
        <f t="shared" ca="1" si="46"/>
        <v>José Zorrilla</v>
      </c>
      <c r="AW31" s="131">
        <v>16</v>
      </c>
      <c r="AX31" s="138"/>
      <c r="AY31" s="138">
        <v>10</v>
      </c>
      <c r="AZ31" s="131">
        <f t="shared" si="58"/>
        <v>0</v>
      </c>
      <c r="BA31" s="131">
        <f t="shared" si="59"/>
        <v>0</v>
      </c>
      <c r="BB31" s="132"/>
      <c r="BC31" s="133" t="str">
        <f ca="1">LOOKUP(AY31,'1-Configuracion'!$B$2:$B$21,'1-Configuracion'!$C$2:$C$20)</f>
        <v>Málaga C.F.</v>
      </c>
      <c r="BD31" s="140"/>
      <c r="BE31" s="141"/>
      <c r="BF31" s="133" t="str">
        <f ca="1">LOOKUP(BJ31,'1-Configuracion'!$B$2:$B$21,'1-Configuracion'!$C$2:$C$20)</f>
        <v>Granada C.F.</v>
      </c>
      <c r="BG31" s="142"/>
      <c r="BH31" s="131">
        <f t="shared" si="60"/>
        <v>0</v>
      </c>
      <c r="BI31" s="137" t="str">
        <f t="shared" ca="1" si="47"/>
        <v>La Rosaleda</v>
      </c>
      <c r="BJ31" s="131">
        <v>20</v>
      </c>
      <c r="BK31" s="138"/>
      <c r="BL31" s="138">
        <v>14</v>
      </c>
      <c r="BM31" s="131">
        <f t="shared" si="61"/>
        <v>0</v>
      </c>
      <c r="BN31" s="131">
        <f t="shared" si="62"/>
        <v>0</v>
      </c>
      <c r="BO31" s="132"/>
      <c r="BP31" s="133" t="str">
        <f ca="1">LOOKUP(BL31,'1-Configuracion'!$B$2:$B$21,'1-Configuracion'!$C$2:$C$20)</f>
        <v>C.A. Osasuna</v>
      </c>
      <c r="BQ31" s="140"/>
      <c r="BR31" s="141"/>
      <c r="BS31" s="133" t="str">
        <f ca="1">LOOKUP(BW31,'1-Configuracion'!$B$2:$B$21,'1-Configuracion'!$C$2:$C$20)</f>
        <v>Real Madrid</v>
      </c>
      <c r="BT31" s="142"/>
      <c r="BU31" s="131">
        <f t="shared" si="63"/>
        <v>0</v>
      </c>
      <c r="BV31" s="137" t="str">
        <f t="shared" ca="1" si="48"/>
        <v>El Sadar</v>
      </c>
      <c r="BW31" s="131">
        <v>15</v>
      </c>
      <c r="BX31" s="124"/>
    </row>
    <row r="32" spans="1:76" ht="14.4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30"/>
      <c r="K32" s="130"/>
      <c r="L32" s="131">
        <v>5</v>
      </c>
      <c r="M32" s="131">
        <f t="shared" si="49"/>
        <v>0</v>
      </c>
      <c r="N32" s="131">
        <f t="shared" si="50"/>
        <v>0</v>
      </c>
      <c r="O32" s="132"/>
      <c r="P32" s="133" t="str">
        <f ca="1">LOOKUP(L32,'1-Configuracion'!$B$2:$B$21,'1-Configuracion'!$C$2:$C$20)</f>
        <v>Real Zaragoza</v>
      </c>
      <c r="Q32" s="140"/>
      <c r="R32" s="141"/>
      <c r="S32" s="133" t="str">
        <f ca="1">LOOKUP(W32,'1-Configuracion'!$B$2:$B$21,'1-Configuracion'!$C$2:$C$20)</f>
        <v>Málaga C.F.</v>
      </c>
      <c r="T32" s="142"/>
      <c r="U32" s="131">
        <f t="shared" si="51"/>
        <v>0</v>
      </c>
      <c r="V32" s="137" t="str">
        <f t="shared" ca="1" si="44"/>
        <v>La Romareda</v>
      </c>
      <c r="W32" s="131">
        <v>10</v>
      </c>
      <c r="X32" s="138"/>
      <c r="Y32" s="138">
        <v>1</v>
      </c>
      <c r="Z32" s="131">
        <f t="shared" si="52"/>
        <v>0</v>
      </c>
      <c r="AA32" s="131">
        <f t="shared" si="53"/>
        <v>0</v>
      </c>
      <c r="AB32" s="132"/>
      <c r="AC32" s="133" t="str">
        <f ca="1">LOOKUP(Y32,'1-Configuracion'!$B$2:$B$21,'1-Configuracion'!$C$2:$C$20)</f>
        <v>Atlethic Club</v>
      </c>
      <c r="AD32" s="140"/>
      <c r="AE32" s="141"/>
      <c r="AF32" s="133" t="str">
        <f ca="1">LOOKUP(AJ32,'1-Configuracion'!$B$2:$B$21,'1-Configuracion'!$C$2:$C$20)</f>
        <v>C.A. Osasuna</v>
      </c>
      <c r="AG32" s="142"/>
      <c r="AH32" s="131">
        <f t="shared" si="54"/>
        <v>0</v>
      </c>
      <c r="AI32" s="137" t="str">
        <f t="shared" ca="1" si="45"/>
        <v>San Mamés</v>
      </c>
      <c r="AJ32" s="131">
        <v>14</v>
      </c>
      <c r="AK32" s="138"/>
      <c r="AL32" s="138">
        <v>4</v>
      </c>
      <c r="AM32" s="131">
        <f t="shared" si="55"/>
        <v>0</v>
      </c>
      <c r="AN32" s="131">
        <f t="shared" si="56"/>
        <v>0</v>
      </c>
      <c r="AO32" s="132"/>
      <c r="AP32" s="133" t="str">
        <f ca="1">LOOKUP(AL32,'1-Configuracion'!$B$2:$B$21,'1-Configuracion'!$C$2:$C$20)</f>
        <v>Atlético Madrid</v>
      </c>
      <c r="AQ32" s="140"/>
      <c r="AR32" s="141"/>
      <c r="AS32" s="133" t="str">
        <f ca="1">LOOKUP(AW32,'1-Configuracion'!$B$2:$B$21,'1-Configuracion'!$C$2:$C$20)</f>
        <v>Getafe C.F.</v>
      </c>
      <c r="AT32" s="142"/>
      <c r="AU32" s="131">
        <f t="shared" si="57"/>
        <v>0</v>
      </c>
      <c r="AV32" s="137" t="str">
        <f t="shared" ca="1" si="46"/>
        <v>Vicente Calderón</v>
      </c>
      <c r="AW32" s="131">
        <v>18</v>
      </c>
      <c r="AX32" s="138"/>
      <c r="AY32" s="138">
        <v>8</v>
      </c>
      <c r="AZ32" s="131">
        <f t="shared" si="58"/>
        <v>0</v>
      </c>
      <c r="BA32" s="131">
        <f t="shared" si="59"/>
        <v>0</v>
      </c>
      <c r="BB32" s="132"/>
      <c r="BC32" s="133" t="str">
        <f ca="1">LOOKUP(AY32,'1-Configuracion'!$B$2:$B$21,'1-Configuracion'!$C$2:$C$20)</f>
        <v>R.C.D. Español</v>
      </c>
      <c r="BD32" s="140"/>
      <c r="BE32" s="141"/>
      <c r="BF32" s="133" t="str">
        <f ca="1">LOOKUP(BJ32,'1-Configuracion'!$B$2:$B$21,'1-Configuracion'!$C$2:$C$20)</f>
        <v>Sevilla F.C.</v>
      </c>
      <c r="BG32" s="142"/>
      <c r="BH32" s="131">
        <f t="shared" si="60"/>
        <v>0</v>
      </c>
      <c r="BI32" s="137" t="str">
        <f t="shared" ca="1" si="47"/>
        <v>Cornellà-El Prat</v>
      </c>
      <c r="BJ32" s="131">
        <v>17</v>
      </c>
      <c r="BK32" s="138"/>
      <c r="BL32" s="138">
        <v>12</v>
      </c>
      <c r="BM32" s="131">
        <f t="shared" si="61"/>
        <v>0</v>
      </c>
      <c r="BN32" s="131">
        <f t="shared" si="62"/>
        <v>0</v>
      </c>
      <c r="BO32" s="132"/>
      <c r="BP32" s="133" t="str">
        <f ca="1">LOOKUP(BL32,'1-Configuracion'!$B$2:$B$21,'1-Configuracion'!$C$2:$C$20)</f>
        <v>Real Sociedad</v>
      </c>
      <c r="BQ32" s="140"/>
      <c r="BR32" s="141"/>
      <c r="BS32" s="133" t="str">
        <f ca="1">LOOKUP(BW32,'1-Configuracion'!$B$2:$B$21,'1-Configuracion'!$C$2:$C$20)</f>
        <v>Deportivo de la Coruña</v>
      </c>
      <c r="BT32" s="142"/>
      <c r="BU32" s="131">
        <f t="shared" si="63"/>
        <v>0</v>
      </c>
      <c r="BV32" s="137" t="str">
        <f t="shared" ca="1" si="48"/>
        <v>Anoeta</v>
      </c>
      <c r="BW32" s="131">
        <v>13</v>
      </c>
      <c r="BX32" s="124"/>
    </row>
    <row r="33" spans="1:76" ht="14.45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30"/>
      <c r="K33" s="130"/>
      <c r="L33" s="131">
        <v>7</v>
      </c>
      <c r="M33" s="131">
        <f t="shared" si="49"/>
        <v>0</v>
      </c>
      <c r="N33" s="131">
        <f t="shared" si="50"/>
        <v>0</v>
      </c>
      <c r="O33" s="132"/>
      <c r="P33" s="133" t="str">
        <f ca="1">LOOKUP(L33,'1-Configuracion'!$B$2:$B$21,'1-Configuracion'!$C$2:$C$20)</f>
        <v>R.C.D.Mallorca</v>
      </c>
      <c r="Q33" s="140"/>
      <c r="R33" s="141"/>
      <c r="S33" s="133" t="str">
        <f ca="1">LOOKUP(W33,'1-Configuracion'!$B$2:$B$21,'1-Configuracion'!$C$2:$C$20)</f>
        <v>Real Sociedad</v>
      </c>
      <c r="T33" s="142"/>
      <c r="U33" s="131">
        <f t="shared" si="51"/>
        <v>0</v>
      </c>
      <c r="V33" s="137" t="str">
        <f t="shared" ca="1" si="44"/>
        <v>Iberostar Estadio</v>
      </c>
      <c r="W33" s="131">
        <v>12</v>
      </c>
      <c r="X33" s="138"/>
      <c r="Y33" s="138">
        <v>3</v>
      </c>
      <c r="Z33" s="131">
        <f t="shared" si="52"/>
        <v>0</v>
      </c>
      <c r="AA33" s="131">
        <f t="shared" si="53"/>
        <v>0</v>
      </c>
      <c r="AB33" s="132"/>
      <c r="AC33" s="133" t="str">
        <f ca="1">LOOKUP(Y33,'1-Configuracion'!$B$2:$B$21,'1-Configuracion'!$C$2:$C$20)</f>
        <v>Levante U.D.</v>
      </c>
      <c r="AD33" s="140"/>
      <c r="AE33" s="141"/>
      <c r="AF33" s="133" t="str">
        <f ca="1">LOOKUP(AJ33,'1-Configuracion'!$B$2:$B$21,'1-Configuracion'!$C$2:$C$20)</f>
        <v>Valencia C.F.</v>
      </c>
      <c r="AG33" s="142"/>
      <c r="AH33" s="131">
        <f t="shared" si="54"/>
        <v>0</v>
      </c>
      <c r="AI33" s="137" t="str">
        <f t="shared" ca="1" si="45"/>
        <v>Ciudad de Valencia</v>
      </c>
      <c r="AJ33" s="131">
        <v>16</v>
      </c>
      <c r="AK33" s="138"/>
      <c r="AL33" s="138">
        <v>2</v>
      </c>
      <c r="AM33" s="131">
        <f t="shared" si="55"/>
        <v>0</v>
      </c>
      <c r="AN33" s="131">
        <f t="shared" si="56"/>
        <v>0</v>
      </c>
      <c r="AO33" s="132"/>
      <c r="AP33" s="133" t="str">
        <f ca="1">LOOKUP(AL33,'1-Configuracion'!$B$2:$B$21,'1-Configuracion'!$C$2:$C$20)</f>
        <v>Real Betis Balompié</v>
      </c>
      <c r="AQ33" s="140"/>
      <c r="AR33" s="141"/>
      <c r="AS33" s="133" t="str">
        <f ca="1">LOOKUP(AW33,'1-Configuracion'!$B$2:$B$21,'1-Configuracion'!$C$2:$C$20)</f>
        <v>Granada C.F.</v>
      </c>
      <c r="AT33" s="142"/>
      <c r="AU33" s="131">
        <f t="shared" si="57"/>
        <v>0</v>
      </c>
      <c r="AV33" s="137" t="str">
        <f t="shared" ca="1" si="46"/>
        <v>Benito Villamarín</v>
      </c>
      <c r="AW33" s="131">
        <v>20</v>
      </c>
      <c r="AX33" s="138"/>
      <c r="AY33" s="138">
        <v>6</v>
      </c>
      <c r="AZ33" s="131">
        <f t="shared" si="58"/>
        <v>0</v>
      </c>
      <c r="BA33" s="131">
        <f t="shared" si="59"/>
        <v>0</v>
      </c>
      <c r="BB33" s="132"/>
      <c r="BC33" s="133" t="str">
        <f ca="1">LOOKUP(AY33,'1-Configuracion'!$B$2:$B$21,'1-Configuracion'!$C$2:$C$20)</f>
        <v>Real Valladolid</v>
      </c>
      <c r="BD33" s="140"/>
      <c r="BE33" s="141"/>
      <c r="BF33" s="133" t="str">
        <f ca="1">LOOKUP(BJ33,'1-Configuracion'!$B$2:$B$21,'1-Configuracion'!$C$2:$C$20)</f>
        <v>Real Madrid</v>
      </c>
      <c r="BG33" s="142"/>
      <c r="BH33" s="131">
        <f t="shared" si="60"/>
        <v>0</v>
      </c>
      <c r="BI33" s="137" t="str">
        <f t="shared" ca="1" si="47"/>
        <v>José Zorrilla</v>
      </c>
      <c r="BJ33" s="131">
        <v>15</v>
      </c>
      <c r="BK33" s="138"/>
      <c r="BL33" s="138">
        <v>10</v>
      </c>
      <c r="BM33" s="131">
        <f t="shared" si="61"/>
        <v>0</v>
      </c>
      <c r="BN33" s="131">
        <f t="shared" si="62"/>
        <v>0</v>
      </c>
      <c r="BO33" s="132"/>
      <c r="BP33" s="133" t="str">
        <f ca="1">LOOKUP(BL33,'1-Configuracion'!$B$2:$B$21,'1-Configuracion'!$C$2:$C$20)</f>
        <v>Málaga C.F.</v>
      </c>
      <c r="BQ33" s="140"/>
      <c r="BR33" s="141"/>
      <c r="BS33" s="133" t="str">
        <f ca="1">LOOKUP(BW33,'1-Configuracion'!$B$2:$B$21,'1-Configuracion'!$C$2:$C$20)</f>
        <v>F.C. Barcelona</v>
      </c>
      <c r="BT33" s="142"/>
      <c r="BU33" s="131">
        <f t="shared" si="63"/>
        <v>0</v>
      </c>
      <c r="BV33" s="137" t="str">
        <f t="shared" ca="1" si="48"/>
        <v>La Rosaleda</v>
      </c>
      <c r="BW33" s="131">
        <v>11</v>
      </c>
      <c r="BX33" s="124"/>
    </row>
    <row r="34" spans="1:76" ht="14.45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30"/>
      <c r="K34" s="130"/>
      <c r="L34" s="131">
        <v>9</v>
      </c>
      <c r="M34" s="131">
        <f t="shared" si="49"/>
        <v>0</v>
      </c>
      <c r="N34" s="131">
        <f t="shared" si="50"/>
        <v>0</v>
      </c>
      <c r="O34" s="132"/>
      <c r="P34" s="133" t="str">
        <f ca="1">LOOKUP(L34,'1-Configuracion'!$B$2:$B$21,'1-Configuracion'!$C$2:$C$20)</f>
        <v>Celta de Vigo</v>
      </c>
      <c r="Q34" s="140"/>
      <c r="R34" s="141"/>
      <c r="S34" s="133" t="str">
        <f ca="1">LOOKUP(W34,'1-Configuracion'!$B$2:$B$21,'1-Configuracion'!$C$2:$C$20)</f>
        <v>C.A. Osasuna</v>
      </c>
      <c r="T34" s="142"/>
      <c r="U34" s="131">
        <f t="shared" si="51"/>
        <v>0</v>
      </c>
      <c r="V34" s="137" t="str">
        <f t="shared" ca="1" si="44"/>
        <v>Balaídos</v>
      </c>
      <c r="W34" s="131">
        <v>14</v>
      </c>
      <c r="X34" s="138"/>
      <c r="Y34" s="138">
        <v>5</v>
      </c>
      <c r="Z34" s="131">
        <f t="shared" si="52"/>
        <v>0</v>
      </c>
      <c r="AA34" s="131">
        <f t="shared" si="53"/>
        <v>0</v>
      </c>
      <c r="AB34" s="132"/>
      <c r="AC34" s="133" t="str">
        <f ca="1">LOOKUP(Y34,'1-Configuracion'!$B$2:$B$21,'1-Configuracion'!$C$2:$C$20)</f>
        <v>Real Zaragoza</v>
      </c>
      <c r="AD34" s="140"/>
      <c r="AE34" s="141"/>
      <c r="AF34" s="133" t="str">
        <f ca="1">LOOKUP(AJ34,'1-Configuracion'!$B$2:$B$21,'1-Configuracion'!$C$2:$C$20)</f>
        <v>Getafe C.F.</v>
      </c>
      <c r="AG34" s="142"/>
      <c r="AH34" s="131">
        <f t="shared" si="54"/>
        <v>0</v>
      </c>
      <c r="AI34" s="137" t="str">
        <f t="shared" ca="1" si="45"/>
        <v>La Romareda</v>
      </c>
      <c r="AJ34" s="131">
        <v>18</v>
      </c>
      <c r="AK34" s="138"/>
      <c r="AL34" s="138">
        <v>1</v>
      </c>
      <c r="AM34" s="131">
        <f t="shared" si="55"/>
        <v>0</v>
      </c>
      <c r="AN34" s="131">
        <f t="shared" si="56"/>
        <v>0</v>
      </c>
      <c r="AO34" s="132"/>
      <c r="AP34" s="133" t="str">
        <f ca="1">LOOKUP(AL34,'1-Configuracion'!$B$2:$B$21,'1-Configuracion'!$C$2:$C$20)</f>
        <v>Atlethic Club</v>
      </c>
      <c r="AQ34" s="140"/>
      <c r="AR34" s="141"/>
      <c r="AS34" s="133" t="str">
        <f ca="1">LOOKUP(AW34,'1-Configuracion'!$B$2:$B$21,'1-Configuracion'!$C$2:$C$20)</f>
        <v>Sevilla F.C.</v>
      </c>
      <c r="AT34" s="142"/>
      <c r="AU34" s="131">
        <f t="shared" si="57"/>
        <v>0</v>
      </c>
      <c r="AV34" s="137" t="str">
        <f t="shared" ca="1" si="46"/>
        <v>San Mamés</v>
      </c>
      <c r="AW34" s="131">
        <v>17</v>
      </c>
      <c r="AX34" s="138"/>
      <c r="AY34" s="138">
        <v>4</v>
      </c>
      <c r="AZ34" s="131">
        <f t="shared" si="58"/>
        <v>0</v>
      </c>
      <c r="BA34" s="131">
        <f t="shared" si="59"/>
        <v>0</v>
      </c>
      <c r="BB34" s="132"/>
      <c r="BC34" s="133" t="str">
        <f ca="1">LOOKUP(AY34,'1-Configuracion'!$B$2:$B$21,'1-Configuracion'!$C$2:$C$20)</f>
        <v>Atlético Madrid</v>
      </c>
      <c r="BD34" s="140"/>
      <c r="BE34" s="141"/>
      <c r="BF34" s="133" t="str">
        <f ca="1">LOOKUP(BJ34,'1-Configuracion'!$B$2:$B$21,'1-Configuracion'!$C$2:$C$20)</f>
        <v>Deportivo de la Coruña</v>
      </c>
      <c r="BG34" s="142"/>
      <c r="BH34" s="131">
        <f t="shared" si="60"/>
        <v>0</v>
      </c>
      <c r="BI34" s="137" t="str">
        <f t="shared" ca="1" si="47"/>
        <v>Vicente Calderón</v>
      </c>
      <c r="BJ34" s="131">
        <v>13</v>
      </c>
      <c r="BK34" s="138"/>
      <c r="BL34" s="138">
        <v>8</v>
      </c>
      <c r="BM34" s="131">
        <f t="shared" si="61"/>
        <v>0</v>
      </c>
      <c r="BN34" s="131">
        <f t="shared" si="62"/>
        <v>0</v>
      </c>
      <c r="BO34" s="132"/>
      <c r="BP34" s="133" t="str">
        <f ca="1">LOOKUP(BL34,'1-Configuracion'!$B$2:$B$21,'1-Configuracion'!$C$2:$C$20)</f>
        <v>R.C.D. Español</v>
      </c>
      <c r="BQ34" s="140"/>
      <c r="BR34" s="141"/>
      <c r="BS34" s="133" t="str">
        <f ca="1">LOOKUP(BW34,'1-Configuracion'!$B$2:$B$21,'1-Configuracion'!$C$2:$C$20)</f>
        <v>Celta de Vigo</v>
      </c>
      <c r="BT34" s="142"/>
      <c r="BU34" s="131">
        <f t="shared" si="63"/>
        <v>0</v>
      </c>
      <c r="BV34" s="137" t="str">
        <f t="shared" ca="1" si="48"/>
        <v>Cornellà-El Prat</v>
      </c>
      <c r="BW34" s="131">
        <v>9</v>
      </c>
      <c r="BX34" s="124"/>
    </row>
    <row r="35" spans="1:76" ht="14.45" customHeigh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30"/>
      <c r="K35" s="130"/>
      <c r="L35" s="131">
        <v>11</v>
      </c>
      <c r="M35" s="131">
        <f t="shared" si="49"/>
        <v>0</v>
      </c>
      <c r="N35" s="131">
        <f t="shared" si="50"/>
        <v>0</v>
      </c>
      <c r="O35" s="132"/>
      <c r="P35" s="133" t="str">
        <f ca="1">LOOKUP(L35,'1-Configuracion'!$B$2:$B$21,'1-Configuracion'!$C$2:$C$20)</f>
        <v>F.C. Barcelona</v>
      </c>
      <c r="Q35" s="140"/>
      <c r="R35" s="141"/>
      <c r="S35" s="133" t="str">
        <f ca="1">LOOKUP(W35,'1-Configuracion'!$B$2:$B$21,'1-Configuracion'!$C$2:$C$20)</f>
        <v>Valencia C.F.</v>
      </c>
      <c r="T35" s="142"/>
      <c r="U35" s="131">
        <f t="shared" si="51"/>
        <v>0</v>
      </c>
      <c r="V35" s="137" t="str">
        <f t="shared" ca="1" si="44"/>
        <v>Camp Nou</v>
      </c>
      <c r="W35" s="131">
        <v>16</v>
      </c>
      <c r="X35" s="138"/>
      <c r="Y35" s="138">
        <v>7</v>
      </c>
      <c r="Z35" s="131">
        <f t="shared" si="52"/>
        <v>0</v>
      </c>
      <c r="AA35" s="131">
        <f t="shared" si="53"/>
        <v>0</v>
      </c>
      <c r="AB35" s="132"/>
      <c r="AC35" s="133" t="str">
        <f ca="1">LOOKUP(Y35,'1-Configuracion'!$B$2:$B$21,'1-Configuracion'!$C$2:$C$20)</f>
        <v>R.C.D.Mallorca</v>
      </c>
      <c r="AD35" s="140"/>
      <c r="AE35" s="141"/>
      <c r="AF35" s="133" t="str">
        <f ca="1">LOOKUP(AJ35,'1-Configuracion'!$B$2:$B$21,'1-Configuracion'!$C$2:$C$20)</f>
        <v>Granada C.F.</v>
      </c>
      <c r="AG35" s="142"/>
      <c r="AH35" s="131">
        <f t="shared" si="54"/>
        <v>0</v>
      </c>
      <c r="AI35" s="137" t="str">
        <f t="shared" ca="1" si="45"/>
        <v>Iberostar Estadio</v>
      </c>
      <c r="AJ35" s="131">
        <v>20</v>
      </c>
      <c r="AK35" s="138"/>
      <c r="AL35" s="138">
        <v>3</v>
      </c>
      <c r="AM35" s="131">
        <f t="shared" si="55"/>
        <v>0</v>
      </c>
      <c r="AN35" s="131">
        <f t="shared" si="56"/>
        <v>0</v>
      </c>
      <c r="AO35" s="132"/>
      <c r="AP35" s="133" t="str">
        <f ca="1">LOOKUP(AL35,'1-Configuracion'!$B$2:$B$21,'1-Configuracion'!$C$2:$C$20)</f>
        <v>Levante U.D.</v>
      </c>
      <c r="AQ35" s="140"/>
      <c r="AR35" s="141"/>
      <c r="AS35" s="133" t="str">
        <f ca="1">LOOKUP(AW35,'1-Configuracion'!$B$2:$B$21,'1-Configuracion'!$C$2:$C$20)</f>
        <v>Real Madrid</v>
      </c>
      <c r="AT35" s="142"/>
      <c r="AU35" s="131">
        <f t="shared" si="57"/>
        <v>0</v>
      </c>
      <c r="AV35" s="137" t="str">
        <f t="shared" ca="1" si="46"/>
        <v>Ciudad de Valencia</v>
      </c>
      <c r="AW35" s="131">
        <v>15</v>
      </c>
      <c r="AX35" s="138"/>
      <c r="AY35" s="138">
        <v>2</v>
      </c>
      <c r="AZ35" s="131">
        <f t="shared" si="58"/>
        <v>0</v>
      </c>
      <c r="BA35" s="131">
        <f t="shared" si="59"/>
        <v>0</v>
      </c>
      <c r="BB35" s="132"/>
      <c r="BC35" s="133" t="str">
        <f ca="1">LOOKUP(AY35,'1-Configuracion'!$B$2:$B$21,'1-Configuracion'!$C$2:$C$20)</f>
        <v>Real Betis Balompié</v>
      </c>
      <c r="BD35" s="140"/>
      <c r="BE35" s="141"/>
      <c r="BF35" s="133" t="str">
        <f ca="1">LOOKUP(BJ35,'1-Configuracion'!$B$2:$B$21,'1-Configuracion'!$C$2:$C$20)</f>
        <v>F.C. Barcelona</v>
      </c>
      <c r="BG35" s="142"/>
      <c r="BH35" s="131">
        <f t="shared" si="60"/>
        <v>0</v>
      </c>
      <c r="BI35" s="137" t="str">
        <f t="shared" ca="1" si="47"/>
        <v>Benito Villamarín</v>
      </c>
      <c r="BJ35" s="131">
        <v>11</v>
      </c>
      <c r="BK35" s="138"/>
      <c r="BL35" s="138">
        <v>6</v>
      </c>
      <c r="BM35" s="131">
        <f t="shared" si="61"/>
        <v>0</v>
      </c>
      <c r="BN35" s="131">
        <f t="shared" si="62"/>
        <v>0</v>
      </c>
      <c r="BO35" s="132"/>
      <c r="BP35" s="133" t="str">
        <f ca="1">LOOKUP(BL35,'1-Configuracion'!$B$2:$B$21,'1-Configuracion'!$C$2:$C$20)</f>
        <v>Real Valladolid</v>
      </c>
      <c r="BQ35" s="140"/>
      <c r="BR35" s="141"/>
      <c r="BS35" s="133" t="str">
        <f ca="1">LOOKUP(BW35,'1-Configuracion'!$B$2:$B$21,'1-Configuracion'!$C$2:$C$20)</f>
        <v>R.C.D.Mallorca</v>
      </c>
      <c r="BT35" s="142"/>
      <c r="BU35" s="131">
        <f t="shared" si="63"/>
        <v>0</v>
      </c>
      <c r="BV35" s="137" t="str">
        <f t="shared" ca="1" si="48"/>
        <v>José Zorrilla</v>
      </c>
      <c r="BW35" s="131">
        <v>7</v>
      </c>
      <c r="BX35" s="124"/>
    </row>
    <row r="36" spans="1:76" ht="14.45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30"/>
      <c r="K36" s="130"/>
      <c r="L36" s="131">
        <v>13</v>
      </c>
      <c r="M36" s="131">
        <f t="shared" si="49"/>
        <v>0</v>
      </c>
      <c r="N36" s="131">
        <f t="shared" si="50"/>
        <v>0</v>
      </c>
      <c r="O36" s="132"/>
      <c r="P36" s="133" t="str">
        <f ca="1">LOOKUP(L36,'1-Configuracion'!$B$2:$B$21,'1-Configuracion'!$C$2:$C$20)</f>
        <v>Deportivo de la Coruña</v>
      </c>
      <c r="Q36" s="140"/>
      <c r="R36" s="141"/>
      <c r="S36" s="133" t="str">
        <f ca="1">LOOKUP(W36,'1-Configuracion'!$B$2:$B$21,'1-Configuracion'!$C$2:$C$20)</f>
        <v>Getafe C.F.</v>
      </c>
      <c r="T36" s="142"/>
      <c r="U36" s="131">
        <f t="shared" si="51"/>
        <v>0</v>
      </c>
      <c r="V36" s="137" t="str">
        <f t="shared" ca="1" si="44"/>
        <v>Riazor</v>
      </c>
      <c r="W36" s="131">
        <v>18</v>
      </c>
      <c r="X36" s="138"/>
      <c r="Y36" s="138">
        <v>9</v>
      </c>
      <c r="Z36" s="131">
        <f t="shared" si="52"/>
        <v>0</v>
      </c>
      <c r="AA36" s="131">
        <f t="shared" si="53"/>
        <v>0</v>
      </c>
      <c r="AB36" s="132"/>
      <c r="AC36" s="133" t="str">
        <f ca="1">LOOKUP(Y36,'1-Configuracion'!$B$2:$B$21,'1-Configuracion'!$C$2:$C$20)</f>
        <v>Celta de Vigo</v>
      </c>
      <c r="AD36" s="140"/>
      <c r="AE36" s="141"/>
      <c r="AF36" s="133" t="str">
        <f ca="1">LOOKUP(AJ36,'1-Configuracion'!$B$2:$B$21,'1-Configuracion'!$C$2:$C$20)</f>
        <v>Sevilla F.C.</v>
      </c>
      <c r="AG36" s="142"/>
      <c r="AH36" s="131">
        <f t="shared" si="54"/>
        <v>0</v>
      </c>
      <c r="AI36" s="137" t="str">
        <f t="shared" ca="1" si="45"/>
        <v>Balaídos</v>
      </c>
      <c r="AJ36" s="131">
        <v>17</v>
      </c>
      <c r="AK36" s="138"/>
      <c r="AL36" s="138">
        <v>5</v>
      </c>
      <c r="AM36" s="131">
        <f t="shared" si="55"/>
        <v>0</v>
      </c>
      <c r="AN36" s="131">
        <f t="shared" si="56"/>
        <v>0</v>
      </c>
      <c r="AO36" s="132"/>
      <c r="AP36" s="133" t="str">
        <f ca="1">LOOKUP(AL36,'1-Configuracion'!$B$2:$B$21,'1-Configuracion'!$C$2:$C$20)</f>
        <v>Real Zaragoza</v>
      </c>
      <c r="AQ36" s="140"/>
      <c r="AR36" s="141"/>
      <c r="AS36" s="133" t="str">
        <f ca="1">LOOKUP(AW36,'1-Configuracion'!$B$2:$B$21,'1-Configuracion'!$C$2:$C$20)</f>
        <v>Deportivo de la Coruña</v>
      </c>
      <c r="AT36" s="142"/>
      <c r="AU36" s="131">
        <f t="shared" si="57"/>
        <v>0</v>
      </c>
      <c r="AV36" s="137" t="str">
        <f t="shared" ca="1" si="46"/>
        <v>La Romareda</v>
      </c>
      <c r="AW36" s="131">
        <v>13</v>
      </c>
      <c r="AX36" s="138"/>
      <c r="AY36" s="138">
        <v>1</v>
      </c>
      <c r="AZ36" s="131">
        <f t="shared" si="58"/>
        <v>0</v>
      </c>
      <c r="BA36" s="131">
        <f t="shared" si="59"/>
        <v>0</v>
      </c>
      <c r="BB36" s="132"/>
      <c r="BC36" s="133" t="str">
        <f ca="1">LOOKUP(AY36,'1-Configuracion'!$B$2:$B$21,'1-Configuracion'!$C$2:$C$20)</f>
        <v>Atlethic Club</v>
      </c>
      <c r="BD36" s="140"/>
      <c r="BE36" s="141"/>
      <c r="BF36" s="133" t="str">
        <f ca="1">LOOKUP(BJ36,'1-Configuracion'!$B$2:$B$21,'1-Configuracion'!$C$2:$C$20)</f>
        <v>Celta de Vigo</v>
      </c>
      <c r="BG36" s="142"/>
      <c r="BH36" s="131">
        <f t="shared" si="60"/>
        <v>0</v>
      </c>
      <c r="BI36" s="137" t="str">
        <f t="shared" ca="1" si="47"/>
        <v>San Mamés</v>
      </c>
      <c r="BJ36" s="131">
        <v>9</v>
      </c>
      <c r="BK36" s="138"/>
      <c r="BL36" s="138">
        <v>4</v>
      </c>
      <c r="BM36" s="131">
        <f t="shared" si="61"/>
        <v>0</v>
      </c>
      <c r="BN36" s="131">
        <f t="shared" si="62"/>
        <v>0</v>
      </c>
      <c r="BO36" s="132"/>
      <c r="BP36" s="133" t="str">
        <f ca="1">LOOKUP(BL36,'1-Configuracion'!$B$2:$B$21,'1-Configuracion'!$C$2:$C$20)</f>
        <v>Atlético Madrid</v>
      </c>
      <c r="BQ36" s="140"/>
      <c r="BR36" s="141"/>
      <c r="BS36" s="133" t="str">
        <f ca="1">LOOKUP(BW36,'1-Configuracion'!$B$2:$B$21,'1-Configuracion'!$C$2:$C$20)</f>
        <v>Real Zaragoza</v>
      </c>
      <c r="BT36" s="142"/>
      <c r="BU36" s="131">
        <f t="shared" si="63"/>
        <v>0</v>
      </c>
      <c r="BV36" s="137" t="str">
        <f t="shared" ca="1" si="48"/>
        <v>Vicente Calderón</v>
      </c>
      <c r="BW36" s="131">
        <v>5</v>
      </c>
      <c r="BX36" s="124"/>
    </row>
    <row r="37" spans="1:76" ht="14.4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30"/>
      <c r="K37" s="130"/>
      <c r="L37" s="131">
        <v>15</v>
      </c>
      <c r="M37" s="131">
        <f t="shared" si="49"/>
        <v>0</v>
      </c>
      <c r="N37" s="131">
        <f t="shared" si="50"/>
        <v>0</v>
      </c>
      <c r="O37" s="132"/>
      <c r="P37" s="133" t="str">
        <f ca="1">LOOKUP(L37,'1-Configuracion'!$B$2:$B$21,'1-Configuracion'!$C$2:$C$20)</f>
        <v>Real Madrid</v>
      </c>
      <c r="Q37" s="140"/>
      <c r="R37" s="141"/>
      <c r="S37" s="133" t="str">
        <f ca="1">LOOKUP(W37,'1-Configuracion'!$B$2:$B$21,'1-Configuracion'!$C$2:$C$20)</f>
        <v>Granada C.F.</v>
      </c>
      <c r="T37" s="142"/>
      <c r="U37" s="131">
        <f t="shared" si="51"/>
        <v>0</v>
      </c>
      <c r="V37" s="137" t="str">
        <f t="shared" ca="1" si="44"/>
        <v>Santiago Bernabéu</v>
      </c>
      <c r="W37" s="131">
        <v>20</v>
      </c>
      <c r="X37" s="138"/>
      <c r="Y37" s="138">
        <v>11</v>
      </c>
      <c r="Z37" s="131">
        <f t="shared" si="52"/>
        <v>0</v>
      </c>
      <c r="AA37" s="131">
        <f t="shared" si="53"/>
        <v>0</v>
      </c>
      <c r="AB37" s="132"/>
      <c r="AC37" s="133" t="str">
        <f ca="1">LOOKUP(Y37,'1-Configuracion'!$B$2:$B$21,'1-Configuracion'!$C$2:$C$20)</f>
        <v>F.C. Barcelona</v>
      </c>
      <c r="AD37" s="140"/>
      <c r="AE37" s="141"/>
      <c r="AF37" s="133" t="str">
        <f ca="1">LOOKUP(AJ37,'1-Configuracion'!$B$2:$B$21,'1-Configuracion'!$C$2:$C$20)</f>
        <v>Real Madrid</v>
      </c>
      <c r="AG37" s="142"/>
      <c r="AH37" s="131">
        <f t="shared" si="54"/>
        <v>0</v>
      </c>
      <c r="AI37" s="137" t="str">
        <f t="shared" ca="1" si="45"/>
        <v>Camp Nou</v>
      </c>
      <c r="AJ37" s="131">
        <v>15</v>
      </c>
      <c r="AK37" s="138"/>
      <c r="AL37" s="138">
        <v>7</v>
      </c>
      <c r="AM37" s="131">
        <f t="shared" si="55"/>
        <v>0</v>
      </c>
      <c r="AN37" s="131">
        <f t="shared" si="56"/>
        <v>0</v>
      </c>
      <c r="AO37" s="132"/>
      <c r="AP37" s="133" t="str">
        <f ca="1">LOOKUP(AL37,'1-Configuracion'!$B$2:$B$21,'1-Configuracion'!$C$2:$C$20)</f>
        <v>R.C.D.Mallorca</v>
      </c>
      <c r="AQ37" s="140"/>
      <c r="AR37" s="141"/>
      <c r="AS37" s="133" t="str">
        <f ca="1">LOOKUP(AW37,'1-Configuracion'!$B$2:$B$21,'1-Configuracion'!$C$2:$C$20)</f>
        <v>F.C. Barcelona</v>
      </c>
      <c r="AT37" s="142"/>
      <c r="AU37" s="131">
        <f t="shared" si="57"/>
        <v>0</v>
      </c>
      <c r="AV37" s="137" t="str">
        <f t="shared" ca="1" si="46"/>
        <v>Iberostar Estadio</v>
      </c>
      <c r="AW37" s="131">
        <v>11</v>
      </c>
      <c r="AX37" s="138"/>
      <c r="AY37" s="138">
        <v>3</v>
      </c>
      <c r="AZ37" s="131">
        <f t="shared" si="58"/>
        <v>0</v>
      </c>
      <c r="BA37" s="131">
        <f t="shared" si="59"/>
        <v>0</v>
      </c>
      <c r="BB37" s="132"/>
      <c r="BC37" s="133" t="str">
        <f ca="1">LOOKUP(AY37,'1-Configuracion'!$B$2:$B$21,'1-Configuracion'!$C$2:$C$20)</f>
        <v>Levante U.D.</v>
      </c>
      <c r="BD37" s="140"/>
      <c r="BE37" s="141"/>
      <c r="BF37" s="133" t="str">
        <f ca="1">LOOKUP(BJ37,'1-Configuracion'!$B$2:$B$21,'1-Configuracion'!$C$2:$C$20)</f>
        <v>R.C.D.Mallorca</v>
      </c>
      <c r="BG37" s="142"/>
      <c r="BH37" s="131">
        <f t="shared" si="60"/>
        <v>0</v>
      </c>
      <c r="BI37" s="137" t="str">
        <f t="shared" ca="1" si="47"/>
        <v>Ciudad de Valencia</v>
      </c>
      <c r="BJ37" s="131">
        <v>7</v>
      </c>
      <c r="BK37" s="138"/>
      <c r="BL37" s="138">
        <v>2</v>
      </c>
      <c r="BM37" s="131">
        <f t="shared" si="61"/>
        <v>0</v>
      </c>
      <c r="BN37" s="131">
        <f t="shared" si="62"/>
        <v>0</v>
      </c>
      <c r="BO37" s="132"/>
      <c r="BP37" s="133" t="str">
        <f ca="1">LOOKUP(BL37,'1-Configuracion'!$B$2:$B$21,'1-Configuracion'!$C$2:$C$20)</f>
        <v>Real Betis Balompié</v>
      </c>
      <c r="BQ37" s="140"/>
      <c r="BR37" s="141"/>
      <c r="BS37" s="133" t="str">
        <f ca="1">LOOKUP(BW37,'1-Configuracion'!$B$2:$B$21,'1-Configuracion'!$C$2:$C$20)</f>
        <v>Levante U.D.</v>
      </c>
      <c r="BT37" s="142"/>
      <c r="BU37" s="131">
        <f t="shared" si="63"/>
        <v>0</v>
      </c>
      <c r="BV37" s="137" t="str">
        <f t="shared" ca="1" si="48"/>
        <v>Benito Villamarín</v>
      </c>
      <c r="BW37" s="131">
        <v>3</v>
      </c>
      <c r="BX37" s="124"/>
    </row>
    <row r="38" spans="1:76" ht="15" customHeight="1" thickBot="1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30"/>
      <c r="K38" s="130"/>
      <c r="L38" s="131">
        <v>19</v>
      </c>
      <c r="M38" s="131">
        <f t="shared" si="49"/>
        <v>0</v>
      </c>
      <c r="N38" s="131">
        <f t="shared" si="50"/>
        <v>0</v>
      </c>
      <c r="O38" s="145"/>
      <c r="P38" s="146" t="str">
        <f ca="1">LOOKUP(L38,'1-Configuracion'!$B$2:$B$21,'1-Configuracion'!$C$2:$C$20)</f>
        <v>Rayo Vallecano</v>
      </c>
      <c r="Q38" s="147"/>
      <c r="R38" s="148"/>
      <c r="S38" s="146" t="str">
        <f ca="1">LOOKUP(W38,'1-Configuracion'!$B$2:$B$21,'1-Configuracion'!$C$2:$C$20)</f>
        <v>Sevilla F.C.</v>
      </c>
      <c r="T38" s="149"/>
      <c r="U38" s="131">
        <f t="shared" si="51"/>
        <v>0</v>
      </c>
      <c r="V38" s="150" t="str">
        <f t="shared" ca="1" si="44"/>
        <v>Campo de Vallecas</v>
      </c>
      <c r="W38" s="151">
        <v>17</v>
      </c>
      <c r="X38" s="138"/>
      <c r="Y38" s="138">
        <v>19</v>
      </c>
      <c r="Z38" s="131">
        <f t="shared" si="52"/>
        <v>0</v>
      </c>
      <c r="AA38" s="131">
        <f t="shared" si="53"/>
        <v>0</v>
      </c>
      <c r="AB38" s="145"/>
      <c r="AC38" s="146" t="str">
        <f ca="1">LOOKUP(Y38,'1-Configuracion'!$B$2:$B$21,'1-Configuracion'!$C$2:$C$20)</f>
        <v>Rayo Vallecano</v>
      </c>
      <c r="AD38" s="147"/>
      <c r="AE38" s="148"/>
      <c r="AF38" s="146" t="str">
        <f ca="1">LOOKUP(AJ38,'1-Configuracion'!$B$2:$B$21,'1-Configuracion'!$C$2:$C$20)</f>
        <v>Deportivo de la Coruña</v>
      </c>
      <c r="AG38" s="149"/>
      <c r="AH38" s="131">
        <f t="shared" si="54"/>
        <v>0</v>
      </c>
      <c r="AI38" s="150" t="str">
        <f t="shared" ca="1" si="45"/>
        <v>Campo de Vallecas</v>
      </c>
      <c r="AJ38" s="151">
        <v>13</v>
      </c>
      <c r="AK38" s="138"/>
      <c r="AL38" s="138">
        <v>19</v>
      </c>
      <c r="AM38" s="131">
        <f t="shared" si="55"/>
        <v>0</v>
      </c>
      <c r="AN38" s="131">
        <f t="shared" si="56"/>
        <v>0</v>
      </c>
      <c r="AO38" s="145"/>
      <c r="AP38" s="146" t="str">
        <f ca="1">LOOKUP(AL38,'1-Configuracion'!$B$2:$B$21,'1-Configuracion'!$C$2:$C$20)</f>
        <v>Rayo Vallecano</v>
      </c>
      <c r="AQ38" s="147"/>
      <c r="AR38" s="148"/>
      <c r="AS38" s="146" t="str">
        <f ca="1">LOOKUP(AW38,'1-Configuracion'!$B$2:$B$21,'1-Configuracion'!$C$2:$C$20)</f>
        <v>Celta de Vigo</v>
      </c>
      <c r="AT38" s="149"/>
      <c r="AU38" s="131">
        <f t="shared" si="57"/>
        <v>0</v>
      </c>
      <c r="AV38" s="150" t="str">
        <f t="shared" ca="1" si="46"/>
        <v>Campo de Vallecas</v>
      </c>
      <c r="AW38" s="151">
        <v>9</v>
      </c>
      <c r="AX38" s="138"/>
      <c r="AY38" s="138">
        <v>19</v>
      </c>
      <c r="AZ38" s="131">
        <f t="shared" si="58"/>
        <v>0</v>
      </c>
      <c r="BA38" s="131">
        <f t="shared" si="59"/>
        <v>0</v>
      </c>
      <c r="BB38" s="145"/>
      <c r="BC38" s="146" t="str">
        <f ca="1">LOOKUP(AY38,'1-Configuracion'!$B$2:$B$21,'1-Configuracion'!$C$2:$C$20)</f>
        <v>Rayo Vallecano</v>
      </c>
      <c r="BD38" s="147"/>
      <c r="BE38" s="148"/>
      <c r="BF38" s="146" t="str">
        <f ca="1">LOOKUP(BJ38,'1-Configuracion'!$B$2:$B$21,'1-Configuracion'!$C$2:$C$20)</f>
        <v>Real Zaragoza</v>
      </c>
      <c r="BG38" s="149"/>
      <c r="BH38" s="131">
        <f t="shared" si="60"/>
        <v>0</v>
      </c>
      <c r="BI38" s="150" t="str">
        <f t="shared" ca="1" si="47"/>
        <v>Campo de Vallecas</v>
      </c>
      <c r="BJ38" s="151">
        <v>5</v>
      </c>
      <c r="BK38" s="138"/>
      <c r="BL38" s="138">
        <v>1</v>
      </c>
      <c r="BM38" s="131">
        <f t="shared" si="61"/>
        <v>0</v>
      </c>
      <c r="BN38" s="131">
        <f t="shared" si="62"/>
        <v>0</v>
      </c>
      <c r="BO38" s="145"/>
      <c r="BP38" s="146" t="str">
        <f ca="1">LOOKUP(BL38,'1-Configuracion'!$B$2:$B$21,'1-Configuracion'!$C$2:$C$20)</f>
        <v>Atlethic Club</v>
      </c>
      <c r="BQ38" s="147"/>
      <c r="BR38" s="148"/>
      <c r="BS38" s="146" t="str">
        <f ca="1">LOOKUP(BW38,'1-Configuracion'!$B$2:$B$21,'1-Configuracion'!$C$2:$C$20)</f>
        <v>Rayo Vallecano</v>
      </c>
      <c r="BT38" s="149"/>
      <c r="BU38" s="131">
        <f t="shared" si="63"/>
        <v>0</v>
      </c>
      <c r="BV38" s="150" t="str">
        <f ca="1">LOOKUP(BP38,equipos,estadios)</f>
        <v>San Mamés</v>
      </c>
      <c r="BW38" s="151">
        <v>19</v>
      </c>
      <c r="BX38" s="124"/>
    </row>
    <row r="39" spans="1:76" ht="15" customHeight="1" thickBot="1" x14ac:dyDescent="0.3">
      <c r="A39" s="124"/>
      <c r="B39" s="124"/>
      <c r="C39" s="124"/>
      <c r="D39" s="124"/>
      <c r="E39" s="124"/>
      <c r="F39" s="124"/>
      <c r="G39" s="124"/>
      <c r="H39" s="124"/>
      <c r="I39" s="124"/>
      <c r="J39" s="130"/>
      <c r="K39" s="130"/>
      <c r="L39" s="131"/>
      <c r="M39" s="131"/>
      <c r="N39" s="131"/>
      <c r="O39" s="131"/>
      <c r="P39" s="152"/>
      <c r="Q39" s="152"/>
      <c r="R39" s="153"/>
      <c r="S39" s="152"/>
      <c r="T39" s="152"/>
      <c r="U39" s="152"/>
      <c r="V39" s="138"/>
      <c r="W39" s="131"/>
      <c r="X39" s="138"/>
      <c r="Y39" s="138"/>
      <c r="Z39" s="131"/>
      <c r="AA39" s="131"/>
      <c r="AB39" s="131"/>
      <c r="AC39" s="152"/>
      <c r="AD39" s="152"/>
      <c r="AE39" s="153"/>
      <c r="AF39" s="152"/>
      <c r="AG39" s="152"/>
      <c r="AH39" s="152"/>
      <c r="AI39" s="138"/>
      <c r="AJ39" s="138"/>
      <c r="AK39" s="138"/>
      <c r="AL39" s="138"/>
      <c r="AM39" s="131"/>
      <c r="AN39" s="131"/>
      <c r="AO39" s="131"/>
      <c r="AP39" s="152"/>
      <c r="AQ39" s="152"/>
      <c r="AR39" s="153"/>
      <c r="AS39" s="152"/>
      <c r="AT39" s="152"/>
      <c r="AU39" s="152"/>
      <c r="AV39" s="138"/>
      <c r="AW39" s="131"/>
      <c r="AX39" s="138"/>
      <c r="AY39" s="138"/>
      <c r="AZ39" s="131"/>
      <c r="BA39" s="131"/>
      <c r="BB39" s="131"/>
      <c r="BC39" s="152"/>
      <c r="BD39" s="152"/>
      <c r="BE39" s="153"/>
      <c r="BF39" s="152"/>
      <c r="BG39" s="152"/>
      <c r="BH39" s="152"/>
      <c r="BI39" s="138"/>
      <c r="BJ39" s="138"/>
      <c r="BK39" s="138"/>
      <c r="BL39" s="138"/>
      <c r="BM39" s="131"/>
      <c r="BN39" s="131"/>
      <c r="BO39" s="131"/>
      <c r="BP39" s="152"/>
      <c r="BQ39" s="152"/>
      <c r="BR39" s="153"/>
      <c r="BS39" s="152"/>
      <c r="BT39" s="152"/>
      <c r="BU39" s="152"/>
      <c r="BV39" s="138"/>
      <c r="BW39" s="138"/>
      <c r="BX39" s="124"/>
    </row>
    <row r="40" spans="1:76" ht="15.75" thickBot="1" x14ac:dyDescent="0.3">
      <c r="A40" s="124"/>
      <c r="B40" s="124"/>
      <c r="C40" s="124"/>
      <c r="D40" s="124"/>
      <c r="E40" s="124"/>
      <c r="F40" s="124"/>
      <c r="G40" s="124"/>
      <c r="H40" s="124"/>
      <c r="I40" s="124"/>
      <c r="J40" s="130"/>
      <c r="K40" s="130"/>
      <c r="L40" s="131"/>
      <c r="M40" s="131"/>
      <c r="N40" s="131"/>
      <c r="O40" s="246" t="str">
        <f>P40</f>
        <v>Cuarta Jornada</v>
      </c>
      <c r="P40" s="247" t="s">
        <v>4</v>
      </c>
      <c r="Q40" s="247"/>
      <c r="R40" s="247"/>
      <c r="S40" s="247"/>
      <c r="T40" s="248"/>
      <c r="U40" s="127"/>
      <c r="V40" s="128" t="s">
        <v>1</v>
      </c>
      <c r="W40" s="131"/>
      <c r="X40" s="138"/>
      <c r="Y40" s="138"/>
      <c r="Z40" s="131"/>
      <c r="AA40" s="131"/>
      <c r="AB40" s="246" t="str">
        <f>AC40</f>
        <v>Octava Jornada</v>
      </c>
      <c r="AC40" s="247" t="s">
        <v>8</v>
      </c>
      <c r="AD40" s="247"/>
      <c r="AE40" s="247"/>
      <c r="AF40" s="247"/>
      <c r="AG40" s="248"/>
      <c r="AH40" s="127"/>
      <c r="AI40" s="128" t="s">
        <v>1</v>
      </c>
      <c r="AJ40" s="138"/>
      <c r="AK40" s="138"/>
      <c r="AL40" s="138"/>
      <c r="AM40" s="131"/>
      <c r="AN40" s="131"/>
      <c r="AO40" s="246" t="str">
        <f>AP40</f>
        <v>Duodécima Jornada</v>
      </c>
      <c r="AP40" s="247" t="s">
        <v>12</v>
      </c>
      <c r="AQ40" s="247"/>
      <c r="AR40" s="247"/>
      <c r="AS40" s="247"/>
      <c r="AT40" s="248"/>
      <c r="AU40" s="127"/>
      <c r="AV40" s="128" t="s">
        <v>1</v>
      </c>
      <c r="AW40" s="131"/>
      <c r="AX40" s="138"/>
      <c r="AY40" s="138"/>
      <c r="AZ40" s="131"/>
      <c r="BA40" s="131"/>
      <c r="BB40" s="246" t="str">
        <f>BC40</f>
        <v>Decimosexta Jornada</v>
      </c>
      <c r="BC40" s="247" t="s">
        <v>16</v>
      </c>
      <c r="BD40" s="247"/>
      <c r="BE40" s="247"/>
      <c r="BF40" s="247"/>
      <c r="BG40" s="248"/>
      <c r="BH40" s="127"/>
      <c r="BI40" s="128" t="s">
        <v>1</v>
      </c>
      <c r="BJ40" s="138"/>
      <c r="BK40" s="138"/>
      <c r="BL40" s="138"/>
      <c r="BM40" s="138"/>
      <c r="BN40" s="138"/>
      <c r="BO40" s="124"/>
      <c r="BP40" s="124"/>
      <c r="BQ40" s="124"/>
      <c r="BR40" s="124"/>
      <c r="BS40" s="124"/>
      <c r="BT40" s="124"/>
      <c r="BU40" s="124"/>
      <c r="BV40" s="124"/>
      <c r="BW40" s="138"/>
      <c r="BX40" s="124"/>
    </row>
    <row r="41" spans="1:76" ht="14.45" customHeight="1" x14ac:dyDescent="0.25">
      <c r="A41" s="124"/>
      <c r="B41" s="124"/>
      <c r="C41" s="124"/>
      <c r="D41" s="124"/>
      <c r="E41" s="124"/>
      <c r="F41" s="124"/>
      <c r="G41" s="124"/>
      <c r="H41" s="124"/>
      <c r="I41" s="124"/>
      <c r="J41" s="130"/>
      <c r="K41" s="130"/>
      <c r="L41" s="131">
        <v>4</v>
      </c>
      <c r="M41" s="131">
        <f>IF(ISBLANK(R41),0,1)</f>
        <v>0</v>
      </c>
      <c r="N41" s="131">
        <f>IF(M41&gt;0,IF(Q41&gt;R41,3,IF(Q41=R41,1,0)),0)</f>
        <v>0</v>
      </c>
      <c r="O41" s="132"/>
      <c r="P41" s="133" t="str">
        <f ca="1">LOOKUP(L41,'1-Configuracion'!$B$2:$B$21,'1-Configuracion'!$C$2:$C$20)</f>
        <v>Atlético Madrid</v>
      </c>
      <c r="Q41" s="134"/>
      <c r="R41" s="135"/>
      <c r="S41" s="133" t="str">
        <f ca="1">LOOKUP(W41,'1-Configuracion'!$B$2:$B$21,'1-Configuracion'!$C$2:$C$20)</f>
        <v>Rayo Vallecano</v>
      </c>
      <c r="T41" s="136"/>
      <c r="U41" s="131">
        <f>IF(M41&gt;0,IF(R41&gt;Q41,3,IF(Q41=R41,1,0)),0)</f>
        <v>0</v>
      </c>
      <c r="V41" s="137" t="str">
        <f t="shared" ref="V41:V50" ca="1" si="64">LOOKUP(P41,equipos,estadios)</f>
        <v>Vicente Calderón</v>
      </c>
      <c r="W41" s="139">
        <v>19</v>
      </c>
      <c r="X41" s="138"/>
      <c r="Y41" s="138">
        <v>8</v>
      </c>
      <c r="Z41" s="131">
        <f>IF(ISBLANK(AE41),0,1)</f>
        <v>0</v>
      </c>
      <c r="AA41" s="131">
        <f>IF(Z41&gt;0,IF(AD41&gt;AE41,3,IF(AD41=AE41,1,0)),0)</f>
        <v>0</v>
      </c>
      <c r="AB41" s="132"/>
      <c r="AC41" s="133" t="str">
        <f ca="1">LOOKUP(Y41,'1-Configuracion'!$B$2:$B$21,'1-Configuracion'!$C$2:$C$20)</f>
        <v>R.C.D. Español</v>
      </c>
      <c r="AD41" s="134"/>
      <c r="AE41" s="135"/>
      <c r="AF41" s="133" t="str">
        <f ca="1">LOOKUP(AJ41,'1-Configuracion'!$B$2:$B$21,'1-Configuracion'!$C$2:$C$20)</f>
        <v>Rayo Vallecano</v>
      </c>
      <c r="AG41" s="136"/>
      <c r="AH41" s="131">
        <f>IF(Z41&gt;0,IF(AE41&gt;AD41,3,IF(AD41=AE41,1,0)),0)</f>
        <v>0</v>
      </c>
      <c r="AI41" s="137" t="str">
        <f t="shared" ref="AI41:AI50" ca="1" si="65">LOOKUP(AC41,equipos,estadios)</f>
        <v>Cornellà-El Prat</v>
      </c>
      <c r="AJ41" s="139">
        <v>19</v>
      </c>
      <c r="AK41" s="138"/>
      <c r="AL41" s="138">
        <v>12</v>
      </c>
      <c r="AM41" s="131">
        <f>IF(ISBLANK(AR41),0,1)</f>
        <v>0</v>
      </c>
      <c r="AN41" s="131">
        <f>IF(AM41&gt;0,IF(AQ41&gt;AR41,3,IF(AQ41=AR41,1,0)),0)</f>
        <v>0</v>
      </c>
      <c r="AO41" s="132"/>
      <c r="AP41" s="133" t="str">
        <f ca="1">LOOKUP(AL41,'1-Configuracion'!$B$2:$B$21,'1-Configuracion'!$C$2:$C$20)</f>
        <v>Real Sociedad</v>
      </c>
      <c r="AQ41" s="134"/>
      <c r="AR41" s="135"/>
      <c r="AS41" s="133" t="str">
        <f ca="1">LOOKUP(AW41,'1-Configuracion'!$B$2:$B$21,'1-Configuracion'!$C$2:$C$20)</f>
        <v>Rayo Vallecano</v>
      </c>
      <c r="AT41" s="136"/>
      <c r="AU41" s="131">
        <f>IF(AM41&gt;0,IF(AR41&gt;AQ41,3,IF(AQ41=AR41,1,0)),0)</f>
        <v>0</v>
      </c>
      <c r="AV41" s="137" t="str">
        <f t="shared" ref="AV41:AV50" ca="1" si="66">LOOKUP(AP41,equipos,estadios)</f>
        <v>Anoeta</v>
      </c>
      <c r="AW41" s="139">
        <v>19</v>
      </c>
      <c r="AX41" s="138"/>
      <c r="AY41" s="138">
        <v>16</v>
      </c>
      <c r="AZ41" s="131">
        <f>IF(ISBLANK(BE41),0,1)</f>
        <v>0</v>
      </c>
      <c r="BA41" s="131">
        <f>IF(AZ41&gt;0,IF(BD41&gt;BE41,3,IF(BD41=BE41,1,0)),0)</f>
        <v>0</v>
      </c>
      <c r="BB41" s="132"/>
      <c r="BC41" s="133" t="str">
        <f ca="1">LOOKUP(AY41,'1-Configuracion'!$B$2:$B$21,'1-Configuracion'!$C$2:$C$20)</f>
        <v>Valencia C.F.</v>
      </c>
      <c r="BD41" s="134"/>
      <c r="BE41" s="135"/>
      <c r="BF41" s="133" t="str">
        <f ca="1">LOOKUP(BJ41,'1-Configuracion'!$B$2:$B$21,'1-Configuracion'!$C$2:$C$20)</f>
        <v>Rayo Vallecano</v>
      </c>
      <c r="BG41" s="136"/>
      <c r="BH41" s="131">
        <f>IF(AZ41&gt;0,IF(BE41&gt;BD41,3,IF(BD41=BE41,1,0)),0)</f>
        <v>0</v>
      </c>
      <c r="BI41" s="137" t="str">
        <f t="shared" ref="BI41:BI50" ca="1" si="67">LOOKUP(BC41,equipos,estadios)</f>
        <v>Mestalla</v>
      </c>
      <c r="BJ41" s="139">
        <v>19</v>
      </c>
      <c r="BK41" s="138"/>
      <c r="BL41" s="138"/>
      <c r="BM41" s="138"/>
      <c r="BN41" s="138"/>
      <c r="BO41" s="124"/>
      <c r="BP41" s="124"/>
      <c r="BQ41" s="124"/>
      <c r="BR41" s="124"/>
      <c r="BS41" s="124"/>
      <c r="BT41" s="124"/>
      <c r="BU41" s="124"/>
      <c r="BV41" s="124"/>
      <c r="BW41" s="138"/>
      <c r="BX41" s="124"/>
    </row>
    <row r="42" spans="1:76" ht="14.45" customHeight="1" x14ac:dyDescent="0.25">
      <c r="A42" s="124"/>
      <c r="B42" s="124"/>
      <c r="C42" s="124"/>
      <c r="D42" s="124"/>
      <c r="E42" s="124"/>
      <c r="F42" s="124"/>
      <c r="G42" s="124"/>
      <c r="H42" s="124"/>
      <c r="I42" s="124"/>
      <c r="J42" s="130"/>
      <c r="K42" s="130"/>
      <c r="L42" s="131">
        <v>6</v>
      </c>
      <c r="M42" s="131">
        <f t="shared" ref="M42:M50" si="68">IF(ISBLANK(R42),0,1)</f>
        <v>0</v>
      </c>
      <c r="N42" s="131">
        <f t="shared" ref="N42:N50" si="69">IF(M42&gt;0,IF(Q42&gt;R42,3,IF(Q42=R42,1,0)),0)</f>
        <v>0</v>
      </c>
      <c r="O42" s="132"/>
      <c r="P42" s="133" t="str">
        <f ca="1">LOOKUP(L42,'1-Configuracion'!$B$2:$B$21,'1-Configuracion'!$C$2:$C$20)</f>
        <v>Real Valladolid</v>
      </c>
      <c r="Q42" s="140"/>
      <c r="R42" s="141"/>
      <c r="S42" s="133" t="str">
        <f ca="1">LOOKUP(W42,'1-Configuracion'!$B$2:$B$21,'1-Configuracion'!$C$2:$C$20)</f>
        <v>Real Betis Balompié</v>
      </c>
      <c r="T42" s="142"/>
      <c r="U42" s="131">
        <f t="shared" ref="U42:U50" si="70">IF(M42&gt;0,IF(R42&gt;Q42,3,IF(Q42=R42,1,0)),0)</f>
        <v>0</v>
      </c>
      <c r="V42" s="137" t="str">
        <f t="shared" ca="1" si="64"/>
        <v>José Zorrilla</v>
      </c>
      <c r="W42" s="131">
        <v>2</v>
      </c>
      <c r="X42" s="138"/>
      <c r="Y42" s="138">
        <v>10</v>
      </c>
      <c r="Z42" s="131">
        <f t="shared" ref="Z42:Z50" si="71">IF(ISBLANK(AE42),0,1)</f>
        <v>0</v>
      </c>
      <c r="AA42" s="131">
        <f t="shared" ref="AA42:AA50" si="72">IF(Z42&gt;0,IF(AD42&gt;AE42,3,IF(AD42=AE42,1,0)),0)</f>
        <v>0</v>
      </c>
      <c r="AB42" s="132"/>
      <c r="AC42" s="133" t="str">
        <f ca="1">LOOKUP(Y42,'1-Configuracion'!$B$2:$B$21,'1-Configuracion'!$C$2:$C$20)</f>
        <v>Málaga C.F.</v>
      </c>
      <c r="AD42" s="140"/>
      <c r="AE42" s="141"/>
      <c r="AF42" s="133" t="str">
        <f ca="1">LOOKUP(AJ42,'1-Configuracion'!$B$2:$B$21,'1-Configuracion'!$C$2:$C$20)</f>
        <v>Real Valladolid</v>
      </c>
      <c r="AG42" s="142"/>
      <c r="AH42" s="131">
        <f t="shared" ref="AH42:AH50" si="73">IF(Z42&gt;0,IF(AE42&gt;AD42,3,IF(AD42=AE42,1,0)),0)</f>
        <v>0</v>
      </c>
      <c r="AI42" s="137" t="str">
        <f t="shared" ca="1" si="65"/>
        <v>La Rosaleda</v>
      </c>
      <c r="AJ42" s="131">
        <v>6</v>
      </c>
      <c r="AK42" s="138"/>
      <c r="AL42" s="138">
        <v>14</v>
      </c>
      <c r="AM42" s="131">
        <f t="shared" ref="AM42:AM50" si="74">IF(ISBLANK(AR42),0,1)</f>
        <v>0</v>
      </c>
      <c r="AN42" s="131">
        <f t="shared" ref="AN42:AN50" si="75">IF(AM42&gt;0,IF(AQ42&gt;AR42,3,IF(AQ42=AR42,1,0)),0)</f>
        <v>0</v>
      </c>
      <c r="AO42" s="132"/>
      <c r="AP42" s="133" t="str">
        <f ca="1">LOOKUP(AL42,'1-Configuracion'!$B$2:$B$21,'1-Configuracion'!$C$2:$C$20)</f>
        <v>C.A. Osasuna</v>
      </c>
      <c r="AQ42" s="140"/>
      <c r="AR42" s="141"/>
      <c r="AS42" s="133" t="str">
        <f ca="1">LOOKUP(AW42,'1-Configuracion'!$B$2:$B$21,'1-Configuracion'!$C$2:$C$20)</f>
        <v>Málaga C.F.</v>
      </c>
      <c r="AT42" s="142"/>
      <c r="AU42" s="131">
        <f t="shared" ref="AU42:AU50" si="76">IF(AM42&gt;0,IF(AR42&gt;AQ42,3,IF(AQ42=AR42,1,0)),0)</f>
        <v>0</v>
      </c>
      <c r="AV42" s="137" t="str">
        <f t="shared" ca="1" si="66"/>
        <v>El Sadar</v>
      </c>
      <c r="AW42" s="131">
        <v>10</v>
      </c>
      <c r="AX42" s="138"/>
      <c r="AY42" s="138">
        <v>18</v>
      </c>
      <c r="AZ42" s="131">
        <f t="shared" ref="AZ42:AZ50" si="77">IF(ISBLANK(BE42),0,1)</f>
        <v>0</v>
      </c>
      <c r="BA42" s="131">
        <f t="shared" ref="BA42:BA50" si="78">IF(AZ42&gt;0,IF(BD42&gt;BE42,3,IF(BD42=BE42,1,0)),0)</f>
        <v>0</v>
      </c>
      <c r="BB42" s="132"/>
      <c r="BC42" s="133" t="str">
        <f ca="1">LOOKUP(AY42,'1-Configuracion'!$B$2:$B$21,'1-Configuracion'!$C$2:$C$20)</f>
        <v>Getafe C.F.</v>
      </c>
      <c r="BD42" s="140"/>
      <c r="BE42" s="141"/>
      <c r="BF42" s="133" t="str">
        <f ca="1">LOOKUP(BJ42,'1-Configuracion'!$B$2:$B$21,'1-Configuracion'!$C$2:$C$20)</f>
        <v>C.A. Osasuna</v>
      </c>
      <c r="BG42" s="142"/>
      <c r="BH42" s="131">
        <f t="shared" ref="BH42:BH50" si="79">IF(AZ42&gt;0,IF(BE42&gt;BD42,3,IF(BD42=BE42,1,0)),0)</f>
        <v>0</v>
      </c>
      <c r="BI42" s="137" t="str">
        <f t="shared" ca="1" si="67"/>
        <v>Coliseum Alfonso Pérez</v>
      </c>
      <c r="BJ42" s="131">
        <v>14</v>
      </c>
      <c r="BK42" s="138"/>
      <c r="BL42" s="138"/>
      <c r="BM42" s="138"/>
      <c r="BN42" s="138"/>
      <c r="BO42" s="124"/>
      <c r="BP42" s="124"/>
      <c r="BQ42" s="124"/>
      <c r="BR42" s="124"/>
      <c r="BS42" s="124"/>
      <c r="BT42" s="124"/>
      <c r="BU42" s="124"/>
      <c r="BV42" s="124"/>
      <c r="BW42" s="138"/>
      <c r="BX42" s="124"/>
    </row>
    <row r="43" spans="1:76" ht="14.45" customHeight="1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30"/>
      <c r="K43" s="130"/>
      <c r="L43" s="131">
        <v>8</v>
      </c>
      <c r="M43" s="131">
        <f t="shared" si="68"/>
        <v>0</v>
      </c>
      <c r="N43" s="131">
        <f t="shared" si="69"/>
        <v>0</v>
      </c>
      <c r="O43" s="132"/>
      <c r="P43" s="133" t="str">
        <f ca="1">LOOKUP(L43,'1-Configuracion'!$B$2:$B$21,'1-Configuracion'!$C$2:$C$20)</f>
        <v>R.C.D. Español</v>
      </c>
      <c r="Q43" s="140"/>
      <c r="R43" s="141"/>
      <c r="S43" s="133" t="str">
        <f ca="1">LOOKUP(W43,'1-Configuracion'!$B$2:$B$21,'1-Configuracion'!$C$2:$C$20)</f>
        <v>Atlethic Club</v>
      </c>
      <c r="T43" s="142"/>
      <c r="U43" s="131">
        <f t="shared" si="70"/>
        <v>0</v>
      </c>
      <c r="V43" s="137" t="str">
        <f t="shared" ca="1" si="64"/>
        <v>Cornellà-El Prat</v>
      </c>
      <c r="W43" s="131">
        <v>1</v>
      </c>
      <c r="X43" s="138"/>
      <c r="Y43" s="138">
        <v>12</v>
      </c>
      <c r="Z43" s="131">
        <f t="shared" si="71"/>
        <v>0</v>
      </c>
      <c r="AA43" s="131">
        <f t="shared" si="72"/>
        <v>0</v>
      </c>
      <c r="AB43" s="132"/>
      <c r="AC43" s="133" t="str">
        <f ca="1">LOOKUP(Y43,'1-Configuracion'!$B$2:$B$21,'1-Configuracion'!$C$2:$C$20)</f>
        <v>Real Sociedad</v>
      </c>
      <c r="AD43" s="140"/>
      <c r="AE43" s="141"/>
      <c r="AF43" s="133" t="str">
        <f ca="1">LOOKUP(AJ43,'1-Configuracion'!$B$2:$B$21,'1-Configuracion'!$C$2:$C$20)</f>
        <v>Atlético Madrid</v>
      </c>
      <c r="AG43" s="142"/>
      <c r="AH43" s="131">
        <f t="shared" si="73"/>
        <v>0</v>
      </c>
      <c r="AI43" s="137" t="str">
        <f t="shared" ca="1" si="65"/>
        <v>Anoeta</v>
      </c>
      <c r="AJ43" s="131">
        <v>4</v>
      </c>
      <c r="AK43" s="138"/>
      <c r="AL43" s="138">
        <v>16</v>
      </c>
      <c r="AM43" s="131">
        <f t="shared" si="74"/>
        <v>0</v>
      </c>
      <c r="AN43" s="131">
        <f t="shared" si="75"/>
        <v>0</v>
      </c>
      <c r="AO43" s="132"/>
      <c r="AP43" s="133" t="str">
        <f ca="1">LOOKUP(AL43,'1-Configuracion'!$B$2:$B$21,'1-Configuracion'!$C$2:$C$20)</f>
        <v>Valencia C.F.</v>
      </c>
      <c r="AQ43" s="140"/>
      <c r="AR43" s="141"/>
      <c r="AS43" s="133" t="str">
        <f ca="1">LOOKUP(AW43,'1-Configuracion'!$B$2:$B$21,'1-Configuracion'!$C$2:$C$20)</f>
        <v>R.C.D. Español</v>
      </c>
      <c r="AT43" s="142"/>
      <c r="AU43" s="131">
        <f t="shared" si="76"/>
        <v>0</v>
      </c>
      <c r="AV43" s="137" t="str">
        <f t="shared" ca="1" si="66"/>
        <v>Mestalla</v>
      </c>
      <c r="AW43" s="131">
        <v>8</v>
      </c>
      <c r="AX43" s="138"/>
      <c r="AY43" s="138">
        <v>20</v>
      </c>
      <c r="AZ43" s="131">
        <f t="shared" si="77"/>
        <v>0</v>
      </c>
      <c r="BA43" s="131">
        <f t="shared" si="78"/>
        <v>0</v>
      </c>
      <c r="BB43" s="132"/>
      <c r="BC43" s="133" t="str">
        <f ca="1">LOOKUP(AY43,'1-Configuracion'!$B$2:$B$21,'1-Configuracion'!$C$2:$C$20)</f>
        <v>Granada C.F.</v>
      </c>
      <c r="BD43" s="140"/>
      <c r="BE43" s="141"/>
      <c r="BF43" s="133" t="str">
        <f ca="1">LOOKUP(BJ43,'1-Configuracion'!$B$2:$B$21,'1-Configuracion'!$C$2:$C$20)</f>
        <v>Real Sociedad</v>
      </c>
      <c r="BG43" s="142"/>
      <c r="BH43" s="131">
        <f t="shared" si="79"/>
        <v>0</v>
      </c>
      <c r="BI43" s="137" t="str">
        <f t="shared" ca="1" si="67"/>
        <v>Nuevo Los Cármenes</v>
      </c>
      <c r="BJ43" s="131">
        <v>12</v>
      </c>
      <c r="BK43" s="138"/>
      <c r="BL43" s="138"/>
      <c r="BM43" s="138"/>
      <c r="BN43" s="138"/>
      <c r="BO43" s="124"/>
      <c r="BP43" s="124"/>
      <c r="BQ43" s="124"/>
      <c r="BR43" s="124"/>
      <c r="BS43" s="124"/>
      <c r="BT43" s="124"/>
      <c r="BU43" s="124"/>
      <c r="BV43" s="124"/>
      <c r="BW43" s="138"/>
      <c r="BX43" s="124"/>
    </row>
    <row r="44" spans="1:76" ht="14.45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30"/>
      <c r="K44" s="130"/>
      <c r="L44" s="131">
        <v>10</v>
      </c>
      <c r="M44" s="131">
        <f t="shared" si="68"/>
        <v>0</v>
      </c>
      <c r="N44" s="131">
        <f t="shared" si="69"/>
        <v>0</v>
      </c>
      <c r="O44" s="132"/>
      <c r="P44" s="133" t="str">
        <f ca="1">LOOKUP(L44,'1-Configuracion'!$B$2:$B$21,'1-Configuracion'!$C$2:$C$20)</f>
        <v>Málaga C.F.</v>
      </c>
      <c r="Q44" s="140"/>
      <c r="R44" s="141"/>
      <c r="S44" s="133" t="str">
        <f ca="1">LOOKUP(W44,'1-Configuracion'!$B$2:$B$21,'1-Configuracion'!$C$2:$C$20)</f>
        <v>Levante U.D.</v>
      </c>
      <c r="T44" s="142"/>
      <c r="U44" s="131">
        <f t="shared" si="70"/>
        <v>0</v>
      </c>
      <c r="V44" s="137" t="str">
        <f t="shared" ca="1" si="64"/>
        <v>La Rosaleda</v>
      </c>
      <c r="W44" s="131">
        <v>3</v>
      </c>
      <c r="X44" s="138"/>
      <c r="Y44" s="138">
        <v>14</v>
      </c>
      <c r="Z44" s="131">
        <f t="shared" si="71"/>
        <v>0</v>
      </c>
      <c r="AA44" s="131">
        <f t="shared" si="72"/>
        <v>0</v>
      </c>
      <c r="AB44" s="132"/>
      <c r="AC44" s="133" t="str">
        <f ca="1">LOOKUP(Y44,'1-Configuracion'!$B$2:$B$21,'1-Configuracion'!$C$2:$C$20)</f>
        <v>C.A. Osasuna</v>
      </c>
      <c r="AD44" s="140"/>
      <c r="AE44" s="141"/>
      <c r="AF44" s="133" t="str">
        <f ca="1">LOOKUP(AJ44,'1-Configuracion'!$B$2:$B$21,'1-Configuracion'!$C$2:$C$20)</f>
        <v>Real Betis Balompié</v>
      </c>
      <c r="AG44" s="142"/>
      <c r="AH44" s="131">
        <f t="shared" si="73"/>
        <v>0</v>
      </c>
      <c r="AI44" s="137" t="str">
        <f t="shared" ca="1" si="65"/>
        <v>El Sadar</v>
      </c>
      <c r="AJ44" s="131">
        <v>2</v>
      </c>
      <c r="AK44" s="138"/>
      <c r="AL44" s="138">
        <v>18</v>
      </c>
      <c r="AM44" s="131">
        <f t="shared" si="74"/>
        <v>0</v>
      </c>
      <c r="AN44" s="131">
        <f t="shared" si="75"/>
        <v>0</v>
      </c>
      <c r="AO44" s="132"/>
      <c r="AP44" s="133" t="str">
        <f ca="1">LOOKUP(AL44,'1-Configuracion'!$B$2:$B$21,'1-Configuracion'!$C$2:$C$20)</f>
        <v>Getafe C.F.</v>
      </c>
      <c r="AQ44" s="140"/>
      <c r="AR44" s="141"/>
      <c r="AS44" s="133" t="str">
        <f ca="1">LOOKUP(AW44,'1-Configuracion'!$B$2:$B$21,'1-Configuracion'!$C$2:$C$20)</f>
        <v>Real Valladolid</v>
      </c>
      <c r="AT44" s="142"/>
      <c r="AU44" s="131">
        <f t="shared" si="76"/>
        <v>0</v>
      </c>
      <c r="AV44" s="137" t="str">
        <f t="shared" ca="1" si="66"/>
        <v>Coliseum Alfonso Pérez</v>
      </c>
      <c r="AW44" s="131">
        <v>6</v>
      </c>
      <c r="AX44" s="138"/>
      <c r="AY44" s="138">
        <v>17</v>
      </c>
      <c r="AZ44" s="131">
        <f t="shared" si="77"/>
        <v>0</v>
      </c>
      <c r="BA44" s="131">
        <f t="shared" si="78"/>
        <v>0</v>
      </c>
      <c r="BB44" s="132"/>
      <c r="BC44" s="133" t="str">
        <f ca="1">LOOKUP(AY44,'1-Configuracion'!$B$2:$B$21,'1-Configuracion'!$C$2:$C$20)</f>
        <v>Sevilla F.C.</v>
      </c>
      <c r="BD44" s="140"/>
      <c r="BE44" s="141"/>
      <c r="BF44" s="133" t="str">
        <f ca="1">LOOKUP(BJ44,'1-Configuracion'!$B$2:$B$21,'1-Configuracion'!$C$2:$C$20)</f>
        <v>Málaga C.F.</v>
      </c>
      <c r="BG44" s="142"/>
      <c r="BH44" s="131">
        <f t="shared" si="79"/>
        <v>0</v>
      </c>
      <c r="BI44" s="137" t="str">
        <f t="shared" ca="1" si="67"/>
        <v>Ramón Sánchez Pizjuán</v>
      </c>
      <c r="BJ44" s="131">
        <v>10</v>
      </c>
      <c r="BK44" s="138"/>
      <c r="BL44" s="138"/>
      <c r="BM44" s="138"/>
      <c r="BN44" s="138"/>
      <c r="BO44" s="124"/>
      <c r="BP44" s="124"/>
      <c r="BQ44" s="124"/>
      <c r="BR44" s="124"/>
      <c r="BS44" s="124"/>
      <c r="BT44" s="124"/>
      <c r="BU44" s="124"/>
      <c r="BV44" s="124"/>
      <c r="BW44" s="138"/>
      <c r="BX44" s="124"/>
    </row>
    <row r="45" spans="1:76" ht="14.45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30"/>
      <c r="K45" s="130"/>
      <c r="L45" s="131">
        <v>12</v>
      </c>
      <c r="M45" s="131">
        <f t="shared" si="68"/>
        <v>0</v>
      </c>
      <c r="N45" s="131">
        <f t="shared" si="69"/>
        <v>0</v>
      </c>
      <c r="O45" s="132"/>
      <c r="P45" s="133" t="str">
        <f ca="1">LOOKUP(L45,'1-Configuracion'!$B$2:$B$21,'1-Configuracion'!$C$2:$C$20)</f>
        <v>Real Sociedad</v>
      </c>
      <c r="Q45" s="140"/>
      <c r="R45" s="141"/>
      <c r="S45" s="133" t="str">
        <f ca="1">LOOKUP(W45,'1-Configuracion'!$B$2:$B$21,'1-Configuracion'!$C$2:$C$20)</f>
        <v>Real Zaragoza</v>
      </c>
      <c r="T45" s="142"/>
      <c r="U45" s="131">
        <f t="shared" si="70"/>
        <v>0</v>
      </c>
      <c r="V45" s="137" t="str">
        <f t="shared" ca="1" si="64"/>
        <v>Anoeta</v>
      </c>
      <c r="W45" s="131">
        <v>5</v>
      </c>
      <c r="X45" s="138"/>
      <c r="Y45" s="138">
        <v>16</v>
      </c>
      <c r="Z45" s="131">
        <f t="shared" si="71"/>
        <v>0</v>
      </c>
      <c r="AA45" s="131">
        <f t="shared" si="72"/>
        <v>0</v>
      </c>
      <c r="AB45" s="132"/>
      <c r="AC45" s="133" t="str">
        <f ca="1">LOOKUP(Y45,'1-Configuracion'!$B$2:$B$21,'1-Configuracion'!$C$2:$C$20)</f>
        <v>Valencia C.F.</v>
      </c>
      <c r="AD45" s="140"/>
      <c r="AE45" s="141"/>
      <c r="AF45" s="133" t="str">
        <f ca="1">LOOKUP(AJ45,'1-Configuracion'!$B$2:$B$21,'1-Configuracion'!$C$2:$C$20)</f>
        <v>Atlethic Club</v>
      </c>
      <c r="AG45" s="142"/>
      <c r="AH45" s="131">
        <f t="shared" si="73"/>
        <v>0</v>
      </c>
      <c r="AI45" s="137" t="str">
        <f t="shared" ca="1" si="65"/>
        <v>Mestalla</v>
      </c>
      <c r="AJ45" s="131">
        <v>1</v>
      </c>
      <c r="AK45" s="138"/>
      <c r="AL45" s="138">
        <v>20</v>
      </c>
      <c r="AM45" s="131">
        <f t="shared" si="74"/>
        <v>0</v>
      </c>
      <c r="AN45" s="131">
        <f t="shared" si="75"/>
        <v>0</v>
      </c>
      <c r="AO45" s="132"/>
      <c r="AP45" s="133" t="str">
        <f ca="1">LOOKUP(AL45,'1-Configuracion'!$B$2:$B$21,'1-Configuracion'!$C$2:$C$20)</f>
        <v>Granada C.F.</v>
      </c>
      <c r="AQ45" s="140"/>
      <c r="AR45" s="141"/>
      <c r="AS45" s="133" t="str">
        <f ca="1">LOOKUP(AW45,'1-Configuracion'!$B$2:$B$21,'1-Configuracion'!$C$2:$C$20)</f>
        <v>Atlético Madrid</v>
      </c>
      <c r="AT45" s="142"/>
      <c r="AU45" s="131">
        <f t="shared" si="76"/>
        <v>0</v>
      </c>
      <c r="AV45" s="137" t="str">
        <f t="shared" ca="1" si="66"/>
        <v>Nuevo Los Cármenes</v>
      </c>
      <c r="AW45" s="131">
        <v>4</v>
      </c>
      <c r="AX45" s="138"/>
      <c r="AY45" s="138">
        <v>15</v>
      </c>
      <c r="AZ45" s="131">
        <f t="shared" si="77"/>
        <v>0</v>
      </c>
      <c r="BA45" s="131">
        <f t="shared" si="78"/>
        <v>0</v>
      </c>
      <c r="BB45" s="132"/>
      <c r="BC45" s="133" t="str">
        <f ca="1">LOOKUP(AY45,'1-Configuracion'!$B$2:$B$21,'1-Configuracion'!$C$2:$C$20)</f>
        <v>Real Madrid</v>
      </c>
      <c r="BD45" s="140"/>
      <c r="BE45" s="141"/>
      <c r="BF45" s="133" t="str">
        <f ca="1">LOOKUP(BJ45,'1-Configuracion'!$B$2:$B$21,'1-Configuracion'!$C$2:$C$20)</f>
        <v>R.C.D. Español</v>
      </c>
      <c r="BG45" s="142"/>
      <c r="BH45" s="131">
        <f t="shared" si="79"/>
        <v>0</v>
      </c>
      <c r="BI45" s="137" t="str">
        <f t="shared" ca="1" si="67"/>
        <v>Santiago Bernabéu</v>
      </c>
      <c r="BJ45" s="131">
        <v>8</v>
      </c>
      <c r="BK45" s="138"/>
      <c r="BL45" s="138"/>
      <c r="BM45" s="138"/>
      <c r="BN45" s="138"/>
      <c r="BO45" s="124"/>
      <c r="BP45" s="124"/>
      <c r="BQ45" s="124"/>
      <c r="BR45" s="124"/>
      <c r="BS45" s="124"/>
      <c r="BT45" s="124"/>
      <c r="BU45" s="124"/>
      <c r="BV45" s="124"/>
      <c r="BW45" s="138"/>
      <c r="BX45" s="124"/>
    </row>
    <row r="46" spans="1:76" ht="14.45" customHeight="1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30"/>
      <c r="K46" s="130"/>
      <c r="L46" s="131">
        <v>14</v>
      </c>
      <c r="M46" s="131">
        <f t="shared" si="68"/>
        <v>0</v>
      </c>
      <c r="N46" s="131">
        <f t="shared" si="69"/>
        <v>0</v>
      </c>
      <c r="O46" s="132"/>
      <c r="P46" s="133" t="str">
        <f ca="1">LOOKUP(L46,'1-Configuracion'!$B$2:$B$21,'1-Configuracion'!$C$2:$C$20)</f>
        <v>C.A. Osasuna</v>
      </c>
      <c r="Q46" s="140"/>
      <c r="R46" s="141"/>
      <c r="S46" s="133" t="str">
        <f ca="1">LOOKUP(W46,'1-Configuracion'!$B$2:$B$21,'1-Configuracion'!$C$2:$C$20)</f>
        <v>R.C.D.Mallorca</v>
      </c>
      <c r="T46" s="142"/>
      <c r="U46" s="131">
        <f t="shared" si="70"/>
        <v>0</v>
      </c>
      <c r="V46" s="137" t="str">
        <f t="shared" ca="1" si="64"/>
        <v>El Sadar</v>
      </c>
      <c r="W46" s="131">
        <v>7</v>
      </c>
      <c r="X46" s="138"/>
      <c r="Y46" s="138">
        <v>18</v>
      </c>
      <c r="Z46" s="131">
        <f t="shared" si="71"/>
        <v>0</v>
      </c>
      <c r="AA46" s="131">
        <f t="shared" si="72"/>
        <v>0</v>
      </c>
      <c r="AB46" s="132"/>
      <c r="AC46" s="133" t="str">
        <f ca="1">LOOKUP(Y46,'1-Configuracion'!$B$2:$B$21,'1-Configuracion'!$C$2:$C$20)</f>
        <v>Getafe C.F.</v>
      </c>
      <c r="AD46" s="140"/>
      <c r="AE46" s="141"/>
      <c r="AF46" s="133" t="str">
        <f ca="1">LOOKUP(AJ46,'1-Configuracion'!$B$2:$B$21,'1-Configuracion'!$C$2:$C$20)</f>
        <v>Levante U.D.</v>
      </c>
      <c r="AG46" s="142"/>
      <c r="AH46" s="131">
        <f t="shared" si="73"/>
        <v>0</v>
      </c>
      <c r="AI46" s="137" t="str">
        <f t="shared" ca="1" si="65"/>
        <v>Coliseum Alfonso Pérez</v>
      </c>
      <c r="AJ46" s="131">
        <v>3</v>
      </c>
      <c r="AK46" s="138"/>
      <c r="AL46" s="138">
        <v>17</v>
      </c>
      <c r="AM46" s="131">
        <f t="shared" si="74"/>
        <v>0</v>
      </c>
      <c r="AN46" s="131">
        <f t="shared" si="75"/>
        <v>0</v>
      </c>
      <c r="AO46" s="132"/>
      <c r="AP46" s="133" t="str">
        <f ca="1">LOOKUP(AL46,'1-Configuracion'!$B$2:$B$21,'1-Configuracion'!$C$2:$C$20)</f>
        <v>Sevilla F.C.</v>
      </c>
      <c r="AQ46" s="140"/>
      <c r="AR46" s="141"/>
      <c r="AS46" s="133" t="str">
        <f ca="1">LOOKUP(AW46,'1-Configuracion'!$B$2:$B$21,'1-Configuracion'!$C$2:$C$20)</f>
        <v>Real Betis Balompié</v>
      </c>
      <c r="AT46" s="142"/>
      <c r="AU46" s="131">
        <f t="shared" si="76"/>
        <v>0</v>
      </c>
      <c r="AV46" s="137" t="str">
        <f t="shared" ca="1" si="66"/>
        <v>Ramón Sánchez Pizjuán</v>
      </c>
      <c r="AW46" s="131">
        <v>2</v>
      </c>
      <c r="AX46" s="138"/>
      <c r="AY46" s="138">
        <v>13</v>
      </c>
      <c r="AZ46" s="131">
        <f t="shared" si="77"/>
        <v>0</v>
      </c>
      <c r="BA46" s="131">
        <f t="shared" si="78"/>
        <v>0</v>
      </c>
      <c r="BB46" s="132"/>
      <c r="BC46" s="133" t="str">
        <f ca="1">LOOKUP(AY46,'1-Configuracion'!$B$2:$B$21,'1-Configuracion'!$C$2:$C$20)</f>
        <v>Deportivo de la Coruña</v>
      </c>
      <c r="BD46" s="140"/>
      <c r="BE46" s="141"/>
      <c r="BF46" s="133" t="str">
        <f ca="1">LOOKUP(BJ46,'1-Configuracion'!$B$2:$B$21,'1-Configuracion'!$C$2:$C$20)</f>
        <v>Real Valladolid</v>
      </c>
      <c r="BG46" s="142"/>
      <c r="BH46" s="131">
        <f t="shared" si="79"/>
        <v>0</v>
      </c>
      <c r="BI46" s="137" t="str">
        <f t="shared" ca="1" si="67"/>
        <v>Riazor</v>
      </c>
      <c r="BJ46" s="131">
        <v>6</v>
      </c>
      <c r="BK46" s="138"/>
      <c r="BL46" s="138"/>
      <c r="BM46" s="138"/>
      <c r="BN46" s="138"/>
      <c r="BO46" s="124"/>
      <c r="BP46" s="124"/>
      <c r="BQ46" s="124"/>
      <c r="BR46" s="124"/>
      <c r="BS46" s="124"/>
      <c r="BT46" s="124"/>
      <c r="BU46" s="124"/>
      <c r="BV46" s="124"/>
      <c r="BW46" s="138"/>
      <c r="BX46" s="124"/>
    </row>
    <row r="47" spans="1:76" ht="14.45" customHeight="1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30"/>
      <c r="K47" s="130"/>
      <c r="L47" s="131">
        <v>16</v>
      </c>
      <c r="M47" s="131">
        <f t="shared" si="68"/>
        <v>0</v>
      </c>
      <c r="N47" s="131">
        <f t="shared" si="69"/>
        <v>0</v>
      </c>
      <c r="O47" s="132"/>
      <c r="P47" s="133" t="str">
        <f ca="1">LOOKUP(L47,'1-Configuracion'!$B$2:$B$21,'1-Configuracion'!$C$2:$C$20)</f>
        <v>Valencia C.F.</v>
      </c>
      <c r="Q47" s="140"/>
      <c r="R47" s="141"/>
      <c r="S47" s="133" t="str">
        <f ca="1">LOOKUP(W47,'1-Configuracion'!$B$2:$B$21,'1-Configuracion'!$C$2:$C$20)</f>
        <v>Celta de Vigo</v>
      </c>
      <c r="T47" s="142"/>
      <c r="U47" s="131">
        <f t="shared" si="70"/>
        <v>0</v>
      </c>
      <c r="V47" s="137" t="str">
        <f t="shared" ca="1" si="64"/>
        <v>Mestalla</v>
      </c>
      <c r="W47" s="131">
        <v>9</v>
      </c>
      <c r="X47" s="138"/>
      <c r="Y47" s="138">
        <v>20</v>
      </c>
      <c r="Z47" s="131">
        <f t="shared" si="71"/>
        <v>0</v>
      </c>
      <c r="AA47" s="131">
        <f t="shared" si="72"/>
        <v>0</v>
      </c>
      <c r="AB47" s="132"/>
      <c r="AC47" s="133" t="str">
        <f ca="1">LOOKUP(Y47,'1-Configuracion'!$B$2:$B$21,'1-Configuracion'!$C$2:$C$20)</f>
        <v>Granada C.F.</v>
      </c>
      <c r="AD47" s="140"/>
      <c r="AE47" s="141"/>
      <c r="AF47" s="133" t="str">
        <f ca="1">LOOKUP(AJ47,'1-Configuracion'!$B$2:$B$21,'1-Configuracion'!$C$2:$C$20)</f>
        <v>Real Zaragoza</v>
      </c>
      <c r="AG47" s="142"/>
      <c r="AH47" s="131">
        <f t="shared" si="73"/>
        <v>0</v>
      </c>
      <c r="AI47" s="137" t="str">
        <f t="shared" ca="1" si="65"/>
        <v>Nuevo Los Cármenes</v>
      </c>
      <c r="AJ47" s="131">
        <v>5</v>
      </c>
      <c r="AK47" s="138"/>
      <c r="AL47" s="138">
        <v>15</v>
      </c>
      <c r="AM47" s="131">
        <f t="shared" si="74"/>
        <v>0</v>
      </c>
      <c r="AN47" s="131">
        <f t="shared" si="75"/>
        <v>0</v>
      </c>
      <c r="AO47" s="132"/>
      <c r="AP47" s="133" t="str">
        <f ca="1">LOOKUP(AL47,'1-Configuracion'!$B$2:$B$21,'1-Configuracion'!$C$2:$C$20)</f>
        <v>Real Madrid</v>
      </c>
      <c r="AQ47" s="140"/>
      <c r="AR47" s="141"/>
      <c r="AS47" s="133" t="str">
        <f ca="1">LOOKUP(AW47,'1-Configuracion'!$B$2:$B$21,'1-Configuracion'!$C$2:$C$20)</f>
        <v>Atlethic Club</v>
      </c>
      <c r="AT47" s="142"/>
      <c r="AU47" s="131">
        <f t="shared" si="76"/>
        <v>0</v>
      </c>
      <c r="AV47" s="137" t="str">
        <f t="shared" ca="1" si="66"/>
        <v>Santiago Bernabéu</v>
      </c>
      <c r="AW47" s="131">
        <v>1</v>
      </c>
      <c r="AX47" s="138"/>
      <c r="AY47" s="138">
        <v>11</v>
      </c>
      <c r="AZ47" s="131">
        <f t="shared" si="77"/>
        <v>0</v>
      </c>
      <c r="BA47" s="131">
        <f t="shared" si="78"/>
        <v>0</v>
      </c>
      <c r="BB47" s="132"/>
      <c r="BC47" s="133" t="str">
        <f ca="1">LOOKUP(AY47,'1-Configuracion'!$B$2:$B$21,'1-Configuracion'!$C$2:$C$20)</f>
        <v>F.C. Barcelona</v>
      </c>
      <c r="BD47" s="140"/>
      <c r="BE47" s="141"/>
      <c r="BF47" s="133" t="str">
        <f ca="1">LOOKUP(BJ47,'1-Configuracion'!$B$2:$B$21,'1-Configuracion'!$C$2:$C$20)</f>
        <v>Atlético Madrid</v>
      </c>
      <c r="BG47" s="142"/>
      <c r="BH47" s="131">
        <f t="shared" si="79"/>
        <v>0</v>
      </c>
      <c r="BI47" s="137" t="str">
        <f t="shared" ca="1" si="67"/>
        <v>Camp Nou</v>
      </c>
      <c r="BJ47" s="131">
        <v>4</v>
      </c>
      <c r="BK47" s="138"/>
      <c r="BL47" s="138"/>
      <c r="BM47" s="138"/>
      <c r="BN47" s="138"/>
      <c r="BO47" s="124"/>
      <c r="BP47" s="124"/>
      <c r="BQ47" s="124"/>
      <c r="BR47" s="124"/>
      <c r="BS47" s="124"/>
      <c r="BT47" s="124"/>
      <c r="BU47" s="124"/>
      <c r="BV47" s="124"/>
      <c r="BW47" s="138"/>
      <c r="BX47" s="124"/>
    </row>
    <row r="48" spans="1:76" ht="14.45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30"/>
      <c r="K48" s="130"/>
      <c r="L48" s="131">
        <v>18</v>
      </c>
      <c r="M48" s="131">
        <f t="shared" si="68"/>
        <v>0</v>
      </c>
      <c r="N48" s="131">
        <f t="shared" si="69"/>
        <v>0</v>
      </c>
      <c r="O48" s="132"/>
      <c r="P48" s="133" t="str">
        <f ca="1">LOOKUP(L48,'1-Configuracion'!$B$2:$B$21,'1-Configuracion'!$C$2:$C$20)</f>
        <v>Getafe C.F.</v>
      </c>
      <c r="Q48" s="140"/>
      <c r="R48" s="141"/>
      <c r="S48" s="133" t="str">
        <f ca="1">LOOKUP(W48,'1-Configuracion'!$B$2:$B$21,'1-Configuracion'!$C$2:$C$20)</f>
        <v>F.C. Barcelona</v>
      </c>
      <c r="T48" s="142"/>
      <c r="U48" s="131">
        <f t="shared" si="70"/>
        <v>0</v>
      </c>
      <c r="V48" s="137" t="str">
        <f t="shared" ca="1" si="64"/>
        <v>Coliseum Alfonso Pérez</v>
      </c>
      <c r="W48" s="131">
        <v>11</v>
      </c>
      <c r="X48" s="138"/>
      <c r="Y48" s="138">
        <v>17</v>
      </c>
      <c r="Z48" s="131">
        <f t="shared" si="71"/>
        <v>0</v>
      </c>
      <c r="AA48" s="131">
        <f t="shared" si="72"/>
        <v>0</v>
      </c>
      <c r="AB48" s="132"/>
      <c r="AC48" s="133" t="str">
        <f ca="1">LOOKUP(Y48,'1-Configuracion'!$B$2:$B$21,'1-Configuracion'!$C$2:$C$20)</f>
        <v>Sevilla F.C.</v>
      </c>
      <c r="AD48" s="140"/>
      <c r="AE48" s="141"/>
      <c r="AF48" s="133" t="str">
        <f ca="1">LOOKUP(AJ48,'1-Configuracion'!$B$2:$B$21,'1-Configuracion'!$C$2:$C$20)</f>
        <v>R.C.D.Mallorca</v>
      </c>
      <c r="AG48" s="142"/>
      <c r="AH48" s="131">
        <f t="shared" si="73"/>
        <v>0</v>
      </c>
      <c r="AI48" s="137" t="str">
        <f t="shared" ca="1" si="65"/>
        <v>Ramón Sánchez Pizjuán</v>
      </c>
      <c r="AJ48" s="131">
        <v>7</v>
      </c>
      <c r="AK48" s="138"/>
      <c r="AL48" s="138">
        <v>13</v>
      </c>
      <c r="AM48" s="131">
        <f t="shared" si="74"/>
        <v>0</v>
      </c>
      <c r="AN48" s="131">
        <f t="shared" si="75"/>
        <v>0</v>
      </c>
      <c r="AO48" s="132"/>
      <c r="AP48" s="133" t="str">
        <f ca="1">LOOKUP(AL48,'1-Configuracion'!$B$2:$B$21,'1-Configuracion'!$C$2:$C$20)</f>
        <v>Deportivo de la Coruña</v>
      </c>
      <c r="AQ48" s="140"/>
      <c r="AR48" s="141"/>
      <c r="AS48" s="133" t="str">
        <f ca="1">LOOKUP(AW48,'1-Configuracion'!$B$2:$B$21,'1-Configuracion'!$C$2:$C$20)</f>
        <v>Levante U.D.</v>
      </c>
      <c r="AT48" s="142"/>
      <c r="AU48" s="131">
        <f t="shared" si="76"/>
        <v>0</v>
      </c>
      <c r="AV48" s="137" t="str">
        <f t="shared" ca="1" si="66"/>
        <v>Riazor</v>
      </c>
      <c r="AW48" s="131">
        <v>3</v>
      </c>
      <c r="AX48" s="138"/>
      <c r="AY48" s="138">
        <v>9</v>
      </c>
      <c r="AZ48" s="131">
        <f t="shared" si="77"/>
        <v>0</v>
      </c>
      <c r="BA48" s="131">
        <f t="shared" si="78"/>
        <v>0</v>
      </c>
      <c r="BB48" s="132"/>
      <c r="BC48" s="133" t="str">
        <f ca="1">LOOKUP(AY48,'1-Configuracion'!$B$2:$B$21,'1-Configuracion'!$C$2:$C$20)</f>
        <v>Celta de Vigo</v>
      </c>
      <c r="BD48" s="140"/>
      <c r="BE48" s="141"/>
      <c r="BF48" s="133" t="str">
        <f ca="1">LOOKUP(BJ48,'1-Configuracion'!$B$2:$B$21,'1-Configuracion'!$C$2:$C$20)</f>
        <v>Real Betis Balompié</v>
      </c>
      <c r="BG48" s="142"/>
      <c r="BH48" s="131">
        <f t="shared" si="79"/>
        <v>0</v>
      </c>
      <c r="BI48" s="137" t="str">
        <f t="shared" ca="1" si="67"/>
        <v>Balaídos</v>
      </c>
      <c r="BJ48" s="131">
        <v>2</v>
      </c>
      <c r="BK48" s="138"/>
      <c r="BL48" s="138"/>
      <c r="BM48" s="138"/>
      <c r="BN48" s="138"/>
      <c r="BO48" s="124"/>
      <c r="BP48" s="124"/>
      <c r="BQ48" s="124"/>
      <c r="BR48" s="124"/>
      <c r="BS48" s="124"/>
      <c r="BT48" s="124"/>
      <c r="BU48" s="124"/>
      <c r="BV48" s="124"/>
      <c r="BW48" s="138"/>
      <c r="BX48" s="124"/>
    </row>
    <row r="49" spans="1:76" ht="14.45" customHeight="1" x14ac:dyDescent="0.25">
      <c r="A49" s="124"/>
      <c r="B49" s="124"/>
      <c r="C49" s="124"/>
      <c r="D49" s="124"/>
      <c r="E49" s="124"/>
      <c r="F49" s="124"/>
      <c r="G49" s="124"/>
      <c r="H49" s="124"/>
      <c r="I49" s="124"/>
      <c r="J49" s="130"/>
      <c r="K49" s="130"/>
      <c r="L49" s="131">
        <v>20</v>
      </c>
      <c r="M49" s="131">
        <f t="shared" si="68"/>
        <v>0</v>
      </c>
      <c r="N49" s="131">
        <f t="shared" si="69"/>
        <v>0</v>
      </c>
      <c r="O49" s="132"/>
      <c r="P49" s="133" t="str">
        <f ca="1">LOOKUP(L49,'1-Configuracion'!$B$2:$B$21,'1-Configuracion'!$C$2:$C$20)</f>
        <v>Granada C.F.</v>
      </c>
      <c r="Q49" s="140"/>
      <c r="R49" s="141"/>
      <c r="S49" s="133" t="str">
        <f ca="1">LOOKUP(W49,'1-Configuracion'!$B$2:$B$21,'1-Configuracion'!$C$2:$C$20)</f>
        <v>Deportivo de la Coruña</v>
      </c>
      <c r="T49" s="142"/>
      <c r="U49" s="131">
        <f t="shared" si="70"/>
        <v>0</v>
      </c>
      <c r="V49" s="137" t="str">
        <f t="shared" ca="1" si="64"/>
        <v>Nuevo Los Cármenes</v>
      </c>
      <c r="W49" s="131">
        <v>13</v>
      </c>
      <c r="X49" s="138"/>
      <c r="Y49" s="138">
        <v>15</v>
      </c>
      <c r="Z49" s="131">
        <f t="shared" si="71"/>
        <v>0</v>
      </c>
      <c r="AA49" s="131">
        <f t="shared" si="72"/>
        <v>0</v>
      </c>
      <c r="AB49" s="132"/>
      <c r="AC49" s="133" t="str">
        <f ca="1">LOOKUP(Y49,'1-Configuracion'!$B$2:$B$21,'1-Configuracion'!$C$2:$C$20)</f>
        <v>Real Madrid</v>
      </c>
      <c r="AD49" s="140"/>
      <c r="AE49" s="141"/>
      <c r="AF49" s="133" t="str">
        <f ca="1">LOOKUP(AJ49,'1-Configuracion'!$B$2:$B$21,'1-Configuracion'!$C$2:$C$20)</f>
        <v>Celta de Vigo</v>
      </c>
      <c r="AG49" s="142"/>
      <c r="AH49" s="131">
        <f t="shared" si="73"/>
        <v>0</v>
      </c>
      <c r="AI49" s="137" t="str">
        <f t="shared" ca="1" si="65"/>
        <v>Santiago Bernabéu</v>
      </c>
      <c r="AJ49" s="131">
        <v>9</v>
      </c>
      <c r="AK49" s="138"/>
      <c r="AL49" s="138">
        <v>11</v>
      </c>
      <c r="AM49" s="131">
        <f t="shared" si="74"/>
        <v>0</v>
      </c>
      <c r="AN49" s="131">
        <f t="shared" si="75"/>
        <v>0</v>
      </c>
      <c r="AO49" s="132"/>
      <c r="AP49" s="133" t="str">
        <f ca="1">LOOKUP(AL49,'1-Configuracion'!$B$2:$B$21,'1-Configuracion'!$C$2:$C$20)</f>
        <v>F.C. Barcelona</v>
      </c>
      <c r="AQ49" s="140"/>
      <c r="AR49" s="141"/>
      <c r="AS49" s="133" t="str">
        <f ca="1">LOOKUP(AW49,'1-Configuracion'!$B$2:$B$21,'1-Configuracion'!$C$2:$C$20)</f>
        <v>Real Zaragoza</v>
      </c>
      <c r="AT49" s="142"/>
      <c r="AU49" s="131">
        <f t="shared" si="76"/>
        <v>0</v>
      </c>
      <c r="AV49" s="137" t="str">
        <f t="shared" ca="1" si="66"/>
        <v>Camp Nou</v>
      </c>
      <c r="AW49" s="131">
        <v>5</v>
      </c>
      <c r="AX49" s="138"/>
      <c r="AY49" s="138">
        <v>7</v>
      </c>
      <c r="AZ49" s="131">
        <f t="shared" si="77"/>
        <v>0</v>
      </c>
      <c r="BA49" s="131">
        <f t="shared" si="78"/>
        <v>0</v>
      </c>
      <c r="BB49" s="132"/>
      <c r="BC49" s="133" t="str">
        <f ca="1">LOOKUP(AY49,'1-Configuracion'!$B$2:$B$21,'1-Configuracion'!$C$2:$C$20)</f>
        <v>R.C.D.Mallorca</v>
      </c>
      <c r="BD49" s="140"/>
      <c r="BE49" s="141"/>
      <c r="BF49" s="133" t="str">
        <f ca="1">LOOKUP(BJ49,'1-Configuracion'!$B$2:$B$21,'1-Configuracion'!$C$2:$C$20)</f>
        <v>Atlethic Club</v>
      </c>
      <c r="BG49" s="142"/>
      <c r="BH49" s="131">
        <f t="shared" si="79"/>
        <v>0</v>
      </c>
      <c r="BI49" s="137" t="str">
        <f t="shared" ca="1" si="67"/>
        <v>Iberostar Estadio</v>
      </c>
      <c r="BJ49" s="131">
        <v>1</v>
      </c>
      <c r="BK49" s="138"/>
      <c r="BL49" s="138"/>
      <c r="BM49" s="138"/>
      <c r="BN49" s="138"/>
      <c r="BO49" s="124"/>
      <c r="BP49" s="124"/>
      <c r="BQ49" s="124"/>
      <c r="BR49" s="124"/>
      <c r="BS49" s="124"/>
      <c r="BT49" s="124"/>
      <c r="BU49" s="124"/>
      <c r="BV49" s="124"/>
      <c r="BW49" s="138"/>
      <c r="BX49" s="124"/>
    </row>
    <row r="50" spans="1:76" ht="15" customHeight="1" thickBot="1" x14ac:dyDescent="0.3">
      <c r="A50" s="124"/>
      <c r="B50" s="124"/>
      <c r="C50" s="124"/>
      <c r="D50" s="124"/>
      <c r="E50" s="124"/>
      <c r="F50" s="124"/>
      <c r="G50" s="124"/>
      <c r="H50" s="124"/>
      <c r="I50" s="124"/>
      <c r="J50" s="130"/>
      <c r="K50" s="130"/>
      <c r="L50" s="131">
        <v>17</v>
      </c>
      <c r="M50" s="131">
        <f t="shared" si="68"/>
        <v>0</v>
      </c>
      <c r="N50" s="131">
        <f t="shared" si="69"/>
        <v>0</v>
      </c>
      <c r="O50" s="145"/>
      <c r="P50" s="146" t="str">
        <f ca="1">LOOKUP(L50,'1-Configuracion'!$B$2:$B$21,'1-Configuracion'!$C$2:$C$20)</f>
        <v>Sevilla F.C.</v>
      </c>
      <c r="Q50" s="147"/>
      <c r="R50" s="148"/>
      <c r="S50" s="146" t="str">
        <f ca="1">LOOKUP(W50,'1-Configuracion'!$B$2:$B$21,'1-Configuracion'!$C$2:$C$20)</f>
        <v>Real Madrid</v>
      </c>
      <c r="T50" s="149"/>
      <c r="U50" s="131">
        <f t="shared" si="70"/>
        <v>0</v>
      </c>
      <c r="V50" s="150" t="str">
        <f t="shared" ca="1" si="64"/>
        <v>Ramón Sánchez Pizjuán</v>
      </c>
      <c r="W50" s="151">
        <v>15</v>
      </c>
      <c r="X50" s="138"/>
      <c r="Y50" s="138">
        <v>13</v>
      </c>
      <c r="Z50" s="131">
        <f t="shared" si="71"/>
        <v>0</v>
      </c>
      <c r="AA50" s="131">
        <f t="shared" si="72"/>
        <v>0</v>
      </c>
      <c r="AB50" s="145"/>
      <c r="AC50" s="146" t="str">
        <f ca="1">LOOKUP(Y50,'1-Configuracion'!$B$2:$B$21,'1-Configuracion'!$C$2:$C$20)</f>
        <v>Deportivo de la Coruña</v>
      </c>
      <c r="AD50" s="147"/>
      <c r="AE50" s="148"/>
      <c r="AF50" s="146" t="str">
        <f ca="1">LOOKUP(AJ50,'1-Configuracion'!$B$2:$B$21,'1-Configuracion'!$C$2:$C$20)</f>
        <v>F.C. Barcelona</v>
      </c>
      <c r="AG50" s="149"/>
      <c r="AH50" s="131">
        <f t="shared" si="73"/>
        <v>0</v>
      </c>
      <c r="AI50" s="150" t="str">
        <f t="shared" ca="1" si="65"/>
        <v>Riazor</v>
      </c>
      <c r="AJ50" s="151">
        <v>11</v>
      </c>
      <c r="AK50" s="138"/>
      <c r="AL50" s="138">
        <v>9</v>
      </c>
      <c r="AM50" s="131">
        <f t="shared" si="74"/>
        <v>0</v>
      </c>
      <c r="AN50" s="131">
        <f t="shared" si="75"/>
        <v>0</v>
      </c>
      <c r="AO50" s="145"/>
      <c r="AP50" s="146" t="str">
        <f ca="1">LOOKUP(AL50,'1-Configuracion'!$B$2:$B$21,'1-Configuracion'!$C$2:$C$20)</f>
        <v>Celta de Vigo</v>
      </c>
      <c r="AQ50" s="147"/>
      <c r="AR50" s="148"/>
      <c r="AS50" s="146" t="str">
        <f ca="1">LOOKUP(AW50,'1-Configuracion'!$B$2:$B$21,'1-Configuracion'!$C$2:$C$20)</f>
        <v>R.C.D.Mallorca</v>
      </c>
      <c r="AT50" s="149"/>
      <c r="AU50" s="131">
        <f t="shared" si="76"/>
        <v>0</v>
      </c>
      <c r="AV50" s="150" t="str">
        <f t="shared" ca="1" si="66"/>
        <v>Balaídos</v>
      </c>
      <c r="AW50" s="151">
        <v>7</v>
      </c>
      <c r="AX50" s="138"/>
      <c r="AY50" s="138">
        <v>5</v>
      </c>
      <c r="AZ50" s="131">
        <f t="shared" si="77"/>
        <v>0</v>
      </c>
      <c r="BA50" s="131">
        <f t="shared" si="78"/>
        <v>0</v>
      </c>
      <c r="BB50" s="145"/>
      <c r="BC50" s="146" t="str">
        <f ca="1">LOOKUP(AY50,'1-Configuracion'!$B$2:$B$21,'1-Configuracion'!$C$2:$C$20)</f>
        <v>Real Zaragoza</v>
      </c>
      <c r="BD50" s="147"/>
      <c r="BE50" s="148"/>
      <c r="BF50" s="146" t="str">
        <f ca="1">LOOKUP(BJ50,'1-Configuracion'!$B$2:$B$21,'1-Configuracion'!$C$2:$C$20)</f>
        <v>Levante U.D.</v>
      </c>
      <c r="BG50" s="149"/>
      <c r="BH50" s="131">
        <f t="shared" si="79"/>
        <v>0</v>
      </c>
      <c r="BI50" s="150" t="str">
        <f t="shared" ca="1" si="67"/>
        <v>La Romareda</v>
      </c>
      <c r="BJ50" s="151">
        <v>3</v>
      </c>
      <c r="BK50" s="138"/>
      <c r="BL50" s="138"/>
      <c r="BM50" s="138"/>
      <c r="BN50" s="138"/>
      <c r="BO50" s="124"/>
      <c r="BP50" s="124"/>
      <c r="BQ50" s="124"/>
      <c r="BR50" s="124"/>
      <c r="BS50" s="124"/>
      <c r="BT50" s="124"/>
      <c r="BU50" s="124"/>
      <c r="BV50" s="124"/>
      <c r="BW50" s="138"/>
      <c r="BX50" s="124"/>
    </row>
    <row r="51" spans="1:76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</row>
    <row r="52" spans="1:76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</row>
    <row r="53" spans="1:76" ht="23.25" x14ac:dyDescent="0.3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5" t="s">
        <v>78</v>
      </c>
      <c r="P53" s="126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126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5"/>
      <c r="AP53" s="126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5"/>
      <c r="BC53" s="126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5"/>
      <c r="BP53" s="126"/>
      <c r="BQ53" s="124"/>
      <c r="BR53" s="124"/>
      <c r="BS53" s="124"/>
      <c r="BT53" s="124"/>
      <c r="BU53" s="124"/>
      <c r="BV53" s="124"/>
      <c r="BW53" s="124"/>
      <c r="BX53" s="124"/>
    </row>
    <row r="54" spans="1:76" ht="15" customHeight="1" thickBot="1" x14ac:dyDescent="0.3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</row>
    <row r="55" spans="1:76" ht="15.75" thickBot="1" x14ac:dyDescent="0.3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246" t="s">
        <v>79</v>
      </c>
      <c r="P55" s="247"/>
      <c r="Q55" s="247"/>
      <c r="R55" s="247"/>
      <c r="S55" s="247"/>
      <c r="T55" s="248"/>
      <c r="U55" s="127"/>
      <c r="V55" s="128" t="s">
        <v>1</v>
      </c>
      <c r="W55" s="124"/>
      <c r="X55" s="124"/>
      <c r="Y55" s="124"/>
      <c r="Z55" s="124"/>
      <c r="AA55" s="124"/>
      <c r="AB55" s="246" t="s">
        <v>122</v>
      </c>
      <c r="AC55" s="247"/>
      <c r="AD55" s="247"/>
      <c r="AE55" s="247"/>
      <c r="AF55" s="247"/>
      <c r="AG55" s="248"/>
      <c r="AH55" s="127"/>
      <c r="AI55" s="128" t="s">
        <v>1</v>
      </c>
      <c r="AJ55" s="124"/>
      <c r="AK55" s="124"/>
      <c r="AL55" s="124"/>
      <c r="AM55" s="124"/>
      <c r="AN55" s="124"/>
      <c r="AO55" s="246" t="s">
        <v>126</v>
      </c>
      <c r="AP55" s="247"/>
      <c r="AQ55" s="247"/>
      <c r="AR55" s="247"/>
      <c r="AS55" s="247"/>
      <c r="AT55" s="248"/>
      <c r="AU55" s="127"/>
      <c r="AV55" s="128" t="s">
        <v>1</v>
      </c>
      <c r="AW55" s="124"/>
      <c r="AX55" s="124"/>
      <c r="AY55" s="124"/>
      <c r="AZ55" s="124"/>
      <c r="BA55" s="124"/>
      <c r="BB55" s="246" t="s">
        <v>130</v>
      </c>
      <c r="BC55" s="247"/>
      <c r="BD55" s="247"/>
      <c r="BE55" s="247"/>
      <c r="BF55" s="247"/>
      <c r="BG55" s="248"/>
      <c r="BH55" s="127"/>
      <c r="BI55" s="128" t="s">
        <v>1</v>
      </c>
      <c r="BJ55" s="124"/>
      <c r="BK55" s="124"/>
      <c r="BL55" s="124"/>
      <c r="BM55" s="124"/>
      <c r="BN55" s="124"/>
      <c r="BO55" s="246" t="s">
        <v>190</v>
      </c>
      <c r="BP55" s="247"/>
      <c r="BQ55" s="247"/>
      <c r="BR55" s="247"/>
      <c r="BS55" s="247"/>
      <c r="BT55" s="248"/>
      <c r="BU55" s="127"/>
      <c r="BV55" s="128" t="s">
        <v>1</v>
      </c>
      <c r="BW55" s="124"/>
      <c r="BX55" s="124"/>
    </row>
    <row r="56" spans="1:76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31">
        <f>IF(ISBLANK(R56),0,1)</f>
        <v>0</v>
      </c>
      <c r="N56" s="131">
        <f>IF(M56&gt;0,IF(Q56&gt;R56,3,IF(Q56=R56,1,0)),0)</f>
        <v>0</v>
      </c>
      <c r="O56" s="132"/>
      <c r="P56" s="133" t="str">
        <f t="shared" ref="P56:P65" ca="1" si="80">S5</f>
        <v>Real Betis Balompié</v>
      </c>
      <c r="Q56" s="134"/>
      <c r="R56" s="135"/>
      <c r="S56" s="133" t="str">
        <f t="shared" ref="S56:S65" ca="1" si="81">P5</f>
        <v>Atlethic Club</v>
      </c>
      <c r="T56" s="136"/>
      <c r="U56" s="131">
        <f>IF(M56&gt;0,IF(R56&gt;Q56,3,IF(Q56=R56,1,0)),0)</f>
        <v>0</v>
      </c>
      <c r="V56" s="137" t="str">
        <f t="shared" ref="V56:V65" ca="1" si="82">LOOKUP(P56,equipos,estadios)</f>
        <v>Benito Villamarín</v>
      </c>
      <c r="W56" s="124"/>
      <c r="X56" s="124"/>
      <c r="Y56" s="124"/>
      <c r="Z56" s="131">
        <f>IF(ISBLANK(AE56),0,1)</f>
        <v>0</v>
      </c>
      <c r="AA56" s="131">
        <f>IF(Z56&gt;0,IF(AD56&gt;AE56,3,IF(AD56=AE56,1,0)),0)</f>
        <v>0</v>
      </c>
      <c r="AB56" s="132"/>
      <c r="AC56" s="133" t="str">
        <f t="shared" ref="AC56:AC65" ca="1" si="83">AF5</f>
        <v>Real Valladolid</v>
      </c>
      <c r="AD56" s="134"/>
      <c r="AE56" s="135"/>
      <c r="AF56" s="133" t="str">
        <f t="shared" ref="AF56:AF65" ca="1" si="84">AC5</f>
        <v>Atlético Madrid</v>
      </c>
      <c r="AG56" s="136"/>
      <c r="AH56" s="131">
        <f>IF(Z56&gt;0,IF(AE56&gt;AD56,3,IF(AD56=AE56,1,0)),0)</f>
        <v>0</v>
      </c>
      <c r="AI56" s="137" t="str">
        <f t="shared" ref="AI56:AI65" ca="1" si="85">LOOKUP(AC56,equipos,estadios)</f>
        <v>José Zorrilla</v>
      </c>
      <c r="AJ56" s="124"/>
      <c r="AK56" s="124"/>
      <c r="AL56" s="124"/>
      <c r="AM56" s="131">
        <f>IF(ISBLANK(AR56),0,1)</f>
        <v>0</v>
      </c>
      <c r="AN56" s="131">
        <f>IF(AM56&gt;0,IF(AQ56&gt;AR56,3,IF(AQ56=AR56,1,0)),0)</f>
        <v>0</v>
      </c>
      <c r="AO56" s="132"/>
      <c r="AP56" s="133" t="str">
        <f t="shared" ref="AP56:AP65" ca="1" si="86">AS5</f>
        <v>Málaga C.F.</v>
      </c>
      <c r="AQ56" s="134"/>
      <c r="AR56" s="135"/>
      <c r="AS56" s="133" t="str">
        <f t="shared" ref="AS56:AS65" ca="1" si="87">AP5</f>
        <v>R.C.D. Español</v>
      </c>
      <c r="AT56" s="136"/>
      <c r="AU56" s="131">
        <f>IF(AM56&gt;0,IF(AR56&gt;AQ56,3,IF(AQ56=AR56,1,0)),0)</f>
        <v>0</v>
      </c>
      <c r="AV56" s="137" t="str">
        <f t="shared" ref="AV56:AV65" ca="1" si="88">LOOKUP(AP56,equipos,estadios)</f>
        <v>La Rosaleda</v>
      </c>
      <c r="AW56" s="124"/>
      <c r="AX56" s="124"/>
      <c r="AY56" s="124"/>
      <c r="AZ56" s="131">
        <f>IF(ISBLANK(BE56),0,1)</f>
        <v>0</v>
      </c>
      <c r="BA56" s="131">
        <f>IF(AZ56&gt;0,IF(BD56&gt;BE56,3,IF(BD56=BE56,1,0)),0)</f>
        <v>0</v>
      </c>
      <c r="BB56" s="132"/>
      <c r="BC56" s="133" t="str">
        <f t="shared" ref="BC56:BC65" ca="1" si="89">BF5</f>
        <v>C.A. Osasuna</v>
      </c>
      <c r="BD56" s="134"/>
      <c r="BE56" s="135"/>
      <c r="BF56" s="133" t="str">
        <f t="shared" ref="BF56:BF65" ca="1" si="90">BC5</f>
        <v>Real Sociedad</v>
      </c>
      <c r="BG56" s="136"/>
      <c r="BH56" s="131">
        <f>IF(AZ56&gt;0,IF(BE56&gt;BD56,3,IF(BD56=BE56,1,0)),0)</f>
        <v>0</v>
      </c>
      <c r="BI56" s="137" t="str">
        <f t="shared" ref="BI56:BI65" ca="1" si="91">LOOKUP(BC56,equipos,estadios)</f>
        <v>El Sadar</v>
      </c>
      <c r="BJ56" s="124"/>
      <c r="BK56" s="124"/>
      <c r="BL56" s="124"/>
      <c r="BM56" s="131">
        <f>IF(ISBLANK(BR56),0,1)</f>
        <v>0</v>
      </c>
      <c r="BN56" s="131">
        <f>IF(BM56&gt;0,IF(BQ56&gt;BR56,3,IF(BQ56=BR56,1,0)),0)</f>
        <v>0</v>
      </c>
      <c r="BO56" s="132"/>
      <c r="BP56" s="133" t="str">
        <f t="shared" ref="BP56:BP65" ca="1" si="92">BS5</f>
        <v>Getafe C.F.</v>
      </c>
      <c r="BQ56" s="134"/>
      <c r="BR56" s="135"/>
      <c r="BS56" s="133" t="str">
        <f t="shared" ref="BS56:BS65" ca="1" si="93">BP5</f>
        <v>Valencia C.F.</v>
      </c>
      <c r="BT56" s="136"/>
      <c r="BU56" s="131">
        <f>IF(BM56&gt;0,IF(BR56&gt;BQ56,3,IF(BQ56=BR56,1,0)),0)</f>
        <v>0</v>
      </c>
      <c r="BV56" s="137" t="str">
        <f t="shared" ref="BV56:BV65" ca="1" si="94">LOOKUP(BP56,equipos,estadios)</f>
        <v>Coliseum Alfonso Pérez</v>
      </c>
      <c r="BW56" s="124"/>
      <c r="BX56" s="124"/>
    </row>
    <row r="57" spans="1:76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31">
        <f t="shared" ref="M57:M65" si="95">IF(ISBLANK(R57),0,1)</f>
        <v>0</v>
      </c>
      <c r="N57" s="131">
        <f t="shared" ref="N57:N65" si="96">IF(M57&gt;0,IF(Q57&gt;R57,3,IF(Q57=R57,1,0)),0)</f>
        <v>0</v>
      </c>
      <c r="O57" s="132"/>
      <c r="P57" s="133" t="str">
        <f t="shared" ca="1" si="80"/>
        <v>Atlético Madrid</v>
      </c>
      <c r="Q57" s="140"/>
      <c r="R57" s="141"/>
      <c r="S57" s="133" t="str">
        <f t="shared" ca="1" si="81"/>
        <v>Levante U.D.</v>
      </c>
      <c r="T57" s="142"/>
      <c r="U57" s="131">
        <f t="shared" ref="U57:U65" si="97">IF(M57&gt;0,IF(R57&gt;Q57,3,IF(Q57=R57,1,0)),0)</f>
        <v>0</v>
      </c>
      <c r="V57" s="137" t="str">
        <f t="shared" ca="1" si="82"/>
        <v>Vicente Calderón</v>
      </c>
      <c r="W57" s="124"/>
      <c r="X57" s="124"/>
      <c r="Y57" s="124"/>
      <c r="Z57" s="131">
        <f t="shared" ref="Z57:Z65" si="98">IF(ISBLANK(AE57),0,1)</f>
        <v>0</v>
      </c>
      <c r="AA57" s="131">
        <f t="shared" ref="AA57:AA65" si="99">IF(Z57&gt;0,IF(AD57&gt;AE57,3,IF(AD57=AE57,1,0)),0)</f>
        <v>0</v>
      </c>
      <c r="AB57" s="132"/>
      <c r="AC57" s="133" t="str">
        <f t="shared" ca="1" si="83"/>
        <v>R.C.D. Español</v>
      </c>
      <c r="AD57" s="140"/>
      <c r="AE57" s="141"/>
      <c r="AF57" s="133" t="str">
        <f t="shared" ca="1" si="84"/>
        <v>Real Betis Balompié</v>
      </c>
      <c r="AG57" s="142"/>
      <c r="AH57" s="131">
        <f t="shared" ref="AH57:AH65" si="100">IF(Z57&gt;0,IF(AE57&gt;AD57,3,IF(AD57=AE57,1,0)),0)</f>
        <v>0</v>
      </c>
      <c r="AI57" s="137" t="str">
        <f t="shared" ca="1" si="85"/>
        <v>Cornellà-El Prat</v>
      </c>
      <c r="AJ57" s="124"/>
      <c r="AK57" s="124"/>
      <c r="AL57" s="124"/>
      <c r="AM57" s="131">
        <f t="shared" ref="AM57:AM65" si="101">IF(ISBLANK(AR57),0,1)</f>
        <v>0</v>
      </c>
      <c r="AN57" s="131">
        <f t="shared" ref="AN57:AN65" si="102">IF(AM57&gt;0,IF(AQ57&gt;AR57,3,IF(AQ57=AR57,1,0)),0)</f>
        <v>0</v>
      </c>
      <c r="AO57" s="132"/>
      <c r="AP57" s="133" t="str">
        <f t="shared" ca="1" si="86"/>
        <v>Real Sociedad</v>
      </c>
      <c r="AQ57" s="140"/>
      <c r="AR57" s="141"/>
      <c r="AS57" s="133" t="str">
        <f t="shared" ca="1" si="87"/>
        <v>Real Valladolid</v>
      </c>
      <c r="AT57" s="142"/>
      <c r="AU57" s="131">
        <f t="shared" ref="AU57:AU65" si="103">IF(AM57&gt;0,IF(AR57&gt;AQ57,3,IF(AQ57=AR57,1,0)),0)</f>
        <v>0</v>
      </c>
      <c r="AV57" s="137" t="str">
        <f t="shared" ca="1" si="88"/>
        <v>Anoeta</v>
      </c>
      <c r="AW57" s="124"/>
      <c r="AX57" s="124"/>
      <c r="AY57" s="124"/>
      <c r="AZ57" s="131">
        <f t="shared" ref="AZ57:AZ65" si="104">IF(ISBLANK(BE57),0,1)</f>
        <v>0</v>
      </c>
      <c r="BA57" s="131">
        <f t="shared" ref="BA57:BA65" si="105">IF(AZ57&gt;0,IF(BD57&gt;BE57,3,IF(BD57=BE57,1,0)),0)</f>
        <v>0</v>
      </c>
      <c r="BB57" s="132"/>
      <c r="BC57" s="133" t="str">
        <f t="shared" ca="1" si="89"/>
        <v>Valencia C.F.</v>
      </c>
      <c r="BD57" s="140"/>
      <c r="BE57" s="141"/>
      <c r="BF57" s="133" t="str">
        <f t="shared" ca="1" si="90"/>
        <v>Málaga C.F.</v>
      </c>
      <c r="BG57" s="142"/>
      <c r="BH57" s="131">
        <f t="shared" ref="BH57:BH65" si="106">IF(AZ57&gt;0,IF(BE57&gt;BD57,3,IF(BD57=BE57,1,0)),0)</f>
        <v>0</v>
      </c>
      <c r="BI57" s="137" t="str">
        <f t="shared" ca="1" si="91"/>
        <v>Mestalla</v>
      </c>
      <c r="BJ57" s="124"/>
      <c r="BK57" s="124"/>
      <c r="BL57" s="124"/>
      <c r="BM57" s="131">
        <f t="shared" ref="BM57:BM65" si="107">IF(ISBLANK(BR57),0,1)</f>
        <v>0</v>
      </c>
      <c r="BN57" s="131">
        <f t="shared" ref="BN57:BN65" si="108">IF(BM57&gt;0,IF(BQ57&gt;BR57,3,IF(BQ57=BR57,1,0)),0)</f>
        <v>0</v>
      </c>
      <c r="BO57" s="132"/>
      <c r="BP57" s="133" t="str">
        <f t="shared" ca="1" si="92"/>
        <v>Granada C.F.</v>
      </c>
      <c r="BQ57" s="140"/>
      <c r="BR57" s="141"/>
      <c r="BS57" s="133" t="str">
        <f t="shared" ca="1" si="93"/>
        <v>C.A. Osasuna</v>
      </c>
      <c r="BT57" s="142"/>
      <c r="BU57" s="131">
        <f t="shared" ref="BU57:BU65" si="109">IF(BM57&gt;0,IF(BR57&gt;BQ57,3,IF(BQ57=BR57,1,0)),0)</f>
        <v>0</v>
      </c>
      <c r="BV57" s="137" t="str">
        <f t="shared" ca="1" si="94"/>
        <v>Nuevo Los Cármenes</v>
      </c>
      <c r="BW57" s="124"/>
      <c r="BX57" s="124"/>
    </row>
    <row r="58" spans="1:76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31">
        <f t="shared" si="95"/>
        <v>0</v>
      </c>
      <c r="N58" s="131">
        <f t="shared" si="96"/>
        <v>0</v>
      </c>
      <c r="O58" s="132"/>
      <c r="P58" s="133" t="str">
        <f t="shared" ca="1" si="80"/>
        <v>Real Valladolid</v>
      </c>
      <c r="Q58" s="140"/>
      <c r="R58" s="141"/>
      <c r="S58" s="133" t="str">
        <f t="shared" ca="1" si="81"/>
        <v>Real Zaragoza</v>
      </c>
      <c r="T58" s="142"/>
      <c r="U58" s="131">
        <f t="shared" si="97"/>
        <v>0</v>
      </c>
      <c r="V58" s="137" t="str">
        <f t="shared" ca="1" si="82"/>
        <v>José Zorrilla</v>
      </c>
      <c r="W58" s="124"/>
      <c r="X58" s="124"/>
      <c r="Y58" s="124"/>
      <c r="Z58" s="131">
        <f t="shared" si="98"/>
        <v>0</v>
      </c>
      <c r="AA58" s="131">
        <f t="shared" si="99"/>
        <v>0</v>
      </c>
      <c r="AB58" s="132"/>
      <c r="AC58" s="133" t="str">
        <f t="shared" ca="1" si="83"/>
        <v>Málaga C.F.</v>
      </c>
      <c r="AD58" s="140"/>
      <c r="AE58" s="141"/>
      <c r="AF58" s="133" t="str">
        <f t="shared" ca="1" si="84"/>
        <v>Atlethic Club</v>
      </c>
      <c r="AG58" s="142"/>
      <c r="AH58" s="131">
        <f t="shared" si="100"/>
        <v>0</v>
      </c>
      <c r="AI58" s="137" t="str">
        <f t="shared" ca="1" si="85"/>
        <v>La Rosaleda</v>
      </c>
      <c r="AJ58" s="124"/>
      <c r="AK58" s="124"/>
      <c r="AL58" s="124"/>
      <c r="AM58" s="131">
        <f t="shared" si="101"/>
        <v>0</v>
      </c>
      <c r="AN58" s="131">
        <f t="shared" si="102"/>
        <v>0</v>
      </c>
      <c r="AO58" s="132"/>
      <c r="AP58" s="133" t="str">
        <f t="shared" ca="1" si="86"/>
        <v>C.A. Osasuna</v>
      </c>
      <c r="AQ58" s="140"/>
      <c r="AR58" s="141"/>
      <c r="AS58" s="133" t="str">
        <f t="shared" ca="1" si="87"/>
        <v>Atlético Madrid</v>
      </c>
      <c r="AT58" s="142"/>
      <c r="AU58" s="131">
        <f t="shared" si="103"/>
        <v>0</v>
      </c>
      <c r="AV58" s="137" t="str">
        <f t="shared" ca="1" si="88"/>
        <v>El Sadar</v>
      </c>
      <c r="AW58" s="124"/>
      <c r="AX58" s="124"/>
      <c r="AY58" s="124"/>
      <c r="AZ58" s="131">
        <f t="shared" si="104"/>
        <v>0</v>
      </c>
      <c r="BA58" s="131">
        <f t="shared" si="105"/>
        <v>0</v>
      </c>
      <c r="BB58" s="132"/>
      <c r="BC58" s="133" t="str">
        <f t="shared" ca="1" si="89"/>
        <v>Getafe C.F.</v>
      </c>
      <c r="BD58" s="140"/>
      <c r="BE58" s="141"/>
      <c r="BF58" s="133" t="str">
        <f t="shared" ca="1" si="90"/>
        <v>R.C.D. Español</v>
      </c>
      <c r="BG58" s="142"/>
      <c r="BH58" s="131">
        <f t="shared" si="106"/>
        <v>0</v>
      </c>
      <c r="BI58" s="137" t="str">
        <f t="shared" ca="1" si="91"/>
        <v>Coliseum Alfonso Pérez</v>
      </c>
      <c r="BJ58" s="124"/>
      <c r="BK58" s="124"/>
      <c r="BL58" s="124"/>
      <c r="BM58" s="131">
        <f t="shared" si="107"/>
        <v>0</v>
      </c>
      <c r="BN58" s="131">
        <f t="shared" si="108"/>
        <v>0</v>
      </c>
      <c r="BO58" s="132"/>
      <c r="BP58" s="133" t="str">
        <f t="shared" ca="1" si="92"/>
        <v>Sevilla F.C.</v>
      </c>
      <c r="BQ58" s="140"/>
      <c r="BR58" s="141"/>
      <c r="BS58" s="133" t="str">
        <f t="shared" ca="1" si="93"/>
        <v>Real Sociedad</v>
      </c>
      <c r="BT58" s="142"/>
      <c r="BU58" s="131">
        <f t="shared" si="109"/>
        <v>0</v>
      </c>
      <c r="BV58" s="137" t="str">
        <f t="shared" ca="1" si="94"/>
        <v>Ramón Sánchez Pizjuán</v>
      </c>
      <c r="BW58" s="124"/>
      <c r="BX58" s="124"/>
    </row>
    <row r="59" spans="1:76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31">
        <f t="shared" si="95"/>
        <v>0</v>
      </c>
      <c r="N59" s="131">
        <f t="shared" si="96"/>
        <v>0</v>
      </c>
      <c r="O59" s="132"/>
      <c r="P59" s="133" t="str">
        <f t="shared" ca="1" si="80"/>
        <v>R.C.D. Español</v>
      </c>
      <c r="Q59" s="140"/>
      <c r="R59" s="141"/>
      <c r="S59" s="133" t="str">
        <f t="shared" ca="1" si="81"/>
        <v>R.C.D.Mallorca</v>
      </c>
      <c r="T59" s="142"/>
      <c r="U59" s="131">
        <f t="shared" si="97"/>
        <v>0</v>
      </c>
      <c r="V59" s="137" t="str">
        <f t="shared" ca="1" si="82"/>
        <v>Cornellà-El Prat</v>
      </c>
      <c r="W59" s="124"/>
      <c r="X59" s="124"/>
      <c r="Y59" s="124"/>
      <c r="Z59" s="131">
        <f t="shared" si="98"/>
        <v>0</v>
      </c>
      <c r="AA59" s="131">
        <f t="shared" si="99"/>
        <v>0</v>
      </c>
      <c r="AB59" s="132"/>
      <c r="AC59" s="133" t="str">
        <f t="shared" ca="1" si="83"/>
        <v>Real Sociedad</v>
      </c>
      <c r="AD59" s="140"/>
      <c r="AE59" s="141"/>
      <c r="AF59" s="133" t="str">
        <f t="shared" ca="1" si="84"/>
        <v>Levante U.D.</v>
      </c>
      <c r="AG59" s="142"/>
      <c r="AH59" s="131">
        <f t="shared" si="100"/>
        <v>0</v>
      </c>
      <c r="AI59" s="137" t="str">
        <f t="shared" ca="1" si="85"/>
        <v>Anoeta</v>
      </c>
      <c r="AJ59" s="124"/>
      <c r="AK59" s="124"/>
      <c r="AL59" s="124"/>
      <c r="AM59" s="131">
        <f t="shared" si="101"/>
        <v>0</v>
      </c>
      <c r="AN59" s="131">
        <f t="shared" si="102"/>
        <v>0</v>
      </c>
      <c r="AO59" s="132"/>
      <c r="AP59" s="133" t="str">
        <f t="shared" ca="1" si="86"/>
        <v>Valencia C.F.</v>
      </c>
      <c r="AQ59" s="140"/>
      <c r="AR59" s="141"/>
      <c r="AS59" s="133" t="str">
        <f t="shared" ca="1" si="87"/>
        <v>Real Betis Balompié</v>
      </c>
      <c r="AT59" s="142"/>
      <c r="AU59" s="131">
        <f t="shared" si="103"/>
        <v>0</v>
      </c>
      <c r="AV59" s="137" t="str">
        <f t="shared" ca="1" si="88"/>
        <v>Mestalla</v>
      </c>
      <c r="AW59" s="124"/>
      <c r="AX59" s="124"/>
      <c r="AY59" s="124"/>
      <c r="AZ59" s="131">
        <f t="shared" si="104"/>
        <v>0</v>
      </c>
      <c r="BA59" s="131">
        <f t="shared" si="105"/>
        <v>0</v>
      </c>
      <c r="BB59" s="132"/>
      <c r="BC59" s="133" t="str">
        <f t="shared" ca="1" si="89"/>
        <v>Granada C.F.</v>
      </c>
      <c r="BD59" s="140"/>
      <c r="BE59" s="141"/>
      <c r="BF59" s="133" t="str">
        <f t="shared" ca="1" si="90"/>
        <v>Real Valladolid</v>
      </c>
      <c r="BG59" s="142"/>
      <c r="BH59" s="131">
        <f t="shared" si="106"/>
        <v>0</v>
      </c>
      <c r="BI59" s="137" t="str">
        <f t="shared" ca="1" si="91"/>
        <v>Nuevo Los Cármenes</v>
      </c>
      <c r="BJ59" s="124"/>
      <c r="BK59" s="124"/>
      <c r="BL59" s="124"/>
      <c r="BM59" s="131">
        <f t="shared" si="107"/>
        <v>0</v>
      </c>
      <c r="BN59" s="131">
        <f t="shared" si="108"/>
        <v>0</v>
      </c>
      <c r="BO59" s="132"/>
      <c r="BP59" s="133" t="str">
        <f t="shared" ca="1" si="92"/>
        <v>Real Madrid</v>
      </c>
      <c r="BQ59" s="140"/>
      <c r="BR59" s="141"/>
      <c r="BS59" s="133" t="str">
        <f t="shared" ca="1" si="93"/>
        <v>Málaga C.F.</v>
      </c>
      <c r="BT59" s="142"/>
      <c r="BU59" s="131">
        <f t="shared" si="109"/>
        <v>0</v>
      </c>
      <c r="BV59" s="137" t="str">
        <f t="shared" ca="1" si="94"/>
        <v>Santiago Bernabéu</v>
      </c>
      <c r="BW59" s="124"/>
      <c r="BX59" s="124"/>
    </row>
    <row r="60" spans="1:76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31">
        <f t="shared" si="95"/>
        <v>0</v>
      </c>
      <c r="N60" s="131">
        <f t="shared" si="96"/>
        <v>0</v>
      </c>
      <c r="O60" s="132"/>
      <c r="P60" s="133" t="str">
        <f t="shared" ca="1" si="80"/>
        <v>Málaga C.F.</v>
      </c>
      <c r="Q60" s="140"/>
      <c r="R60" s="141"/>
      <c r="S60" s="133" t="str">
        <f t="shared" ca="1" si="81"/>
        <v>Celta de Vigo</v>
      </c>
      <c r="T60" s="142"/>
      <c r="U60" s="131">
        <f t="shared" si="97"/>
        <v>0</v>
      </c>
      <c r="V60" s="137" t="str">
        <f t="shared" ca="1" si="82"/>
        <v>La Rosaleda</v>
      </c>
      <c r="W60" s="124"/>
      <c r="X60" s="124"/>
      <c r="Y60" s="124"/>
      <c r="Z60" s="131">
        <f t="shared" si="98"/>
        <v>0</v>
      </c>
      <c r="AA60" s="131">
        <f t="shared" si="99"/>
        <v>0</v>
      </c>
      <c r="AB60" s="132"/>
      <c r="AC60" s="133" t="str">
        <f t="shared" ca="1" si="83"/>
        <v>C.A. Osasuna</v>
      </c>
      <c r="AD60" s="140"/>
      <c r="AE60" s="141"/>
      <c r="AF60" s="133" t="str">
        <f t="shared" ca="1" si="84"/>
        <v>Real Zaragoza</v>
      </c>
      <c r="AG60" s="142"/>
      <c r="AH60" s="131">
        <f t="shared" si="100"/>
        <v>0</v>
      </c>
      <c r="AI60" s="137" t="str">
        <f t="shared" ca="1" si="85"/>
        <v>El Sadar</v>
      </c>
      <c r="AJ60" s="124"/>
      <c r="AK60" s="124"/>
      <c r="AL60" s="124"/>
      <c r="AM60" s="131">
        <f t="shared" si="101"/>
        <v>0</v>
      </c>
      <c r="AN60" s="131">
        <f t="shared" si="102"/>
        <v>0</v>
      </c>
      <c r="AO60" s="132"/>
      <c r="AP60" s="133" t="str">
        <f t="shared" ca="1" si="86"/>
        <v>Getafe C.F.</v>
      </c>
      <c r="AQ60" s="140"/>
      <c r="AR60" s="141"/>
      <c r="AS60" s="133" t="str">
        <f t="shared" ca="1" si="87"/>
        <v>Atlethic Club</v>
      </c>
      <c r="AT60" s="142"/>
      <c r="AU60" s="131">
        <f t="shared" si="103"/>
        <v>0</v>
      </c>
      <c r="AV60" s="137" t="str">
        <f t="shared" ca="1" si="88"/>
        <v>Coliseum Alfonso Pérez</v>
      </c>
      <c r="AW60" s="124"/>
      <c r="AX60" s="124"/>
      <c r="AY60" s="124"/>
      <c r="AZ60" s="131">
        <f t="shared" si="104"/>
        <v>0</v>
      </c>
      <c r="BA60" s="131">
        <f t="shared" si="105"/>
        <v>0</v>
      </c>
      <c r="BB60" s="132"/>
      <c r="BC60" s="133" t="str">
        <f t="shared" ca="1" si="89"/>
        <v>Sevilla F.C.</v>
      </c>
      <c r="BD60" s="140"/>
      <c r="BE60" s="141"/>
      <c r="BF60" s="133" t="str">
        <f t="shared" ca="1" si="90"/>
        <v>Atlético Madrid</v>
      </c>
      <c r="BG60" s="142"/>
      <c r="BH60" s="131">
        <f t="shared" si="106"/>
        <v>0</v>
      </c>
      <c r="BI60" s="137" t="str">
        <f t="shared" ca="1" si="91"/>
        <v>Ramón Sánchez Pizjuán</v>
      </c>
      <c r="BJ60" s="124"/>
      <c r="BK60" s="124"/>
      <c r="BL60" s="124"/>
      <c r="BM60" s="131">
        <f t="shared" si="107"/>
        <v>0</v>
      </c>
      <c r="BN60" s="131">
        <f t="shared" si="108"/>
        <v>0</v>
      </c>
      <c r="BO60" s="132"/>
      <c r="BP60" s="133" t="str">
        <f t="shared" ca="1" si="92"/>
        <v>Deportivo de la Coruña</v>
      </c>
      <c r="BQ60" s="140"/>
      <c r="BR60" s="141"/>
      <c r="BS60" s="133" t="str">
        <f t="shared" ca="1" si="93"/>
        <v>R.C.D. Español</v>
      </c>
      <c r="BT60" s="142"/>
      <c r="BU60" s="131">
        <f t="shared" si="109"/>
        <v>0</v>
      </c>
      <c r="BV60" s="137" t="str">
        <f t="shared" ca="1" si="94"/>
        <v>Riazor</v>
      </c>
      <c r="BW60" s="124"/>
      <c r="BX60" s="124"/>
    </row>
    <row r="61" spans="1:76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31">
        <f t="shared" si="95"/>
        <v>0</v>
      </c>
      <c r="N61" s="131">
        <f t="shared" si="96"/>
        <v>0</v>
      </c>
      <c r="O61" s="132"/>
      <c r="P61" s="133" t="str">
        <f t="shared" ca="1" si="80"/>
        <v>Real Sociedad</v>
      </c>
      <c r="Q61" s="140"/>
      <c r="R61" s="141"/>
      <c r="S61" s="133" t="str">
        <f t="shared" ca="1" si="81"/>
        <v>F.C. Barcelona</v>
      </c>
      <c r="T61" s="142"/>
      <c r="U61" s="131">
        <f t="shared" si="97"/>
        <v>0</v>
      </c>
      <c r="V61" s="137" t="str">
        <f t="shared" ca="1" si="82"/>
        <v>Anoeta</v>
      </c>
      <c r="W61" s="124"/>
      <c r="X61" s="124"/>
      <c r="Y61" s="124"/>
      <c r="Z61" s="131">
        <f t="shared" si="98"/>
        <v>0</v>
      </c>
      <c r="AA61" s="131">
        <f t="shared" si="99"/>
        <v>0</v>
      </c>
      <c r="AB61" s="132"/>
      <c r="AC61" s="133" t="str">
        <f t="shared" ca="1" si="83"/>
        <v>Valencia C.F.</v>
      </c>
      <c r="AD61" s="140"/>
      <c r="AE61" s="141"/>
      <c r="AF61" s="133" t="str">
        <f t="shared" ca="1" si="84"/>
        <v>R.C.D.Mallorca</v>
      </c>
      <c r="AG61" s="142"/>
      <c r="AH61" s="131">
        <f t="shared" si="100"/>
        <v>0</v>
      </c>
      <c r="AI61" s="137" t="str">
        <f t="shared" ca="1" si="85"/>
        <v>Mestalla</v>
      </c>
      <c r="AJ61" s="124"/>
      <c r="AK61" s="124"/>
      <c r="AL61" s="124"/>
      <c r="AM61" s="131">
        <f t="shared" si="101"/>
        <v>0</v>
      </c>
      <c r="AN61" s="131">
        <f t="shared" si="102"/>
        <v>0</v>
      </c>
      <c r="AO61" s="132"/>
      <c r="AP61" s="133" t="str">
        <f t="shared" ca="1" si="86"/>
        <v>Granada C.F.</v>
      </c>
      <c r="AQ61" s="140"/>
      <c r="AR61" s="141"/>
      <c r="AS61" s="133" t="str">
        <f t="shared" ca="1" si="87"/>
        <v>Levante U.D.</v>
      </c>
      <c r="AT61" s="142"/>
      <c r="AU61" s="131">
        <f t="shared" si="103"/>
        <v>0</v>
      </c>
      <c r="AV61" s="137" t="str">
        <f t="shared" ca="1" si="88"/>
        <v>Nuevo Los Cármenes</v>
      </c>
      <c r="AW61" s="124"/>
      <c r="AX61" s="124"/>
      <c r="AY61" s="124"/>
      <c r="AZ61" s="131">
        <f t="shared" si="104"/>
        <v>0</v>
      </c>
      <c r="BA61" s="131">
        <f t="shared" si="105"/>
        <v>0</v>
      </c>
      <c r="BB61" s="132"/>
      <c r="BC61" s="133" t="str">
        <f t="shared" ca="1" si="89"/>
        <v>Real Madrid</v>
      </c>
      <c r="BD61" s="140"/>
      <c r="BE61" s="141"/>
      <c r="BF61" s="133" t="str">
        <f t="shared" ca="1" si="90"/>
        <v>Real Betis Balompié</v>
      </c>
      <c r="BG61" s="142"/>
      <c r="BH61" s="131">
        <f t="shared" si="106"/>
        <v>0</v>
      </c>
      <c r="BI61" s="137" t="str">
        <f t="shared" ca="1" si="91"/>
        <v>Santiago Bernabéu</v>
      </c>
      <c r="BJ61" s="124"/>
      <c r="BK61" s="124"/>
      <c r="BL61" s="124"/>
      <c r="BM61" s="131">
        <f t="shared" si="107"/>
        <v>0</v>
      </c>
      <c r="BN61" s="131">
        <f t="shared" si="108"/>
        <v>0</v>
      </c>
      <c r="BO61" s="132"/>
      <c r="BP61" s="133" t="str">
        <f t="shared" ca="1" si="92"/>
        <v>F.C. Barcelona</v>
      </c>
      <c r="BQ61" s="140"/>
      <c r="BR61" s="141"/>
      <c r="BS61" s="133" t="str">
        <f t="shared" ca="1" si="93"/>
        <v>Real Valladolid</v>
      </c>
      <c r="BT61" s="142"/>
      <c r="BU61" s="131">
        <f t="shared" si="109"/>
        <v>0</v>
      </c>
      <c r="BV61" s="137" t="str">
        <f t="shared" ca="1" si="94"/>
        <v>Camp Nou</v>
      </c>
      <c r="BW61" s="124"/>
      <c r="BX61" s="124"/>
    </row>
    <row r="62" spans="1:76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31">
        <f t="shared" si="95"/>
        <v>0</v>
      </c>
      <c r="N62" s="131">
        <f t="shared" si="96"/>
        <v>0</v>
      </c>
      <c r="O62" s="132"/>
      <c r="P62" s="133" t="str">
        <f t="shared" ca="1" si="80"/>
        <v>C.A. Osasuna</v>
      </c>
      <c r="Q62" s="140"/>
      <c r="R62" s="141"/>
      <c r="S62" s="133" t="str">
        <f t="shared" ca="1" si="81"/>
        <v>Deportivo de la Coruña</v>
      </c>
      <c r="T62" s="142"/>
      <c r="U62" s="131">
        <f t="shared" si="97"/>
        <v>0</v>
      </c>
      <c r="V62" s="137" t="str">
        <f t="shared" ca="1" si="82"/>
        <v>El Sadar</v>
      </c>
      <c r="W62" s="124"/>
      <c r="X62" s="124"/>
      <c r="Y62" s="124"/>
      <c r="Z62" s="131">
        <f t="shared" si="98"/>
        <v>0</v>
      </c>
      <c r="AA62" s="131">
        <f t="shared" si="99"/>
        <v>0</v>
      </c>
      <c r="AB62" s="132"/>
      <c r="AC62" s="133" t="str">
        <f t="shared" ca="1" si="83"/>
        <v>Getafe C.F.</v>
      </c>
      <c r="AD62" s="140"/>
      <c r="AE62" s="141"/>
      <c r="AF62" s="133" t="str">
        <f t="shared" ca="1" si="84"/>
        <v>Celta de Vigo</v>
      </c>
      <c r="AG62" s="142"/>
      <c r="AH62" s="131">
        <f t="shared" si="100"/>
        <v>0</v>
      </c>
      <c r="AI62" s="137" t="str">
        <f t="shared" ca="1" si="85"/>
        <v>Coliseum Alfonso Pérez</v>
      </c>
      <c r="AJ62" s="124"/>
      <c r="AK62" s="124"/>
      <c r="AL62" s="124"/>
      <c r="AM62" s="131">
        <f t="shared" si="101"/>
        <v>0</v>
      </c>
      <c r="AN62" s="131">
        <f t="shared" si="102"/>
        <v>0</v>
      </c>
      <c r="AO62" s="132"/>
      <c r="AP62" s="133" t="str">
        <f t="shared" ca="1" si="86"/>
        <v>Sevilla F.C.</v>
      </c>
      <c r="AQ62" s="140"/>
      <c r="AR62" s="141"/>
      <c r="AS62" s="133" t="str">
        <f t="shared" ca="1" si="87"/>
        <v>Real Zaragoza</v>
      </c>
      <c r="AT62" s="142"/>
      <c r="AU62" s="131">
        <f t="shared" si="103"/>
        <v>0</v>
      </c>
      <c r="AV62" s="137" t="str">
        <f t="shared" ca="1" si="88"/>
        <v>Ramón Sánchez Pizjuán</v>
      </c>
      <c r="AW62" s="124"/>
      <c r="AX62" s="124"/>
      <c r="AY62" s="124"/>
      <c r="AZ62" s="131">
        <f t="shared" si="104"/>
        <v>0</v>
      </c>
      <c r="BA62" s="131">
        <f t="shared" si="105"/>
        <v>0</v>
      </c>
      <c r="BB62" s="132"/>
      <c r="BC62" s="133" t="str">
        <f t="shared" ca="1" si="89"/>
        <v>Deportivo de la Coruña</v>
      </c>
      <c r="BD62" s="140"/>
      <c r="BE62" s="141"/>
      <c r="BF62" s="133" t="str">
        <f t="shared" ca="1" si="90"/>
        <v>Atlethic Club</v>
      </c>
      <c r="BG62" s="142"/>
      <c r="BH62" s="131">
        <f t="shared" si="106"/>
        <v>0</v>
      </c>
      <c r="BI62" s="137" t="str">
        <f t="shared" ca="1" si="91"/>
        <v>Riazor</v>
      </c>
      <c r="BJ62" s="124"/>
      <c r="BK62" s="124"/>
      <c r="BL62" s="124"/>
      <c r="BM62" s="131">
        <f t="shared" si="107"/>
        <v>0</v>
      </c>
      <c r="BN62" s="131">
        <f t="shared" si="108"/>
        <v>0</v>
      </c>
      <c r="BO62" s="132"/>
      <c r="BP62" s="133" t="str">
        <f t="shared" ca="1" si="92"/>
        <v>Celta de Vigo</v>
      </c>
      <c r="BQ62" s="140"/>
      <c r="BR62" s="141"/>
      <c r="BS62" s="133" t="str">
        <f t="shared" ca="1" si="93"/>
        <v>Atlético Madrid</v>
      </c>
      <c r="BT62" s="142"/>
      <c r="BU62" s="131">
        <f t="shared" si="109"/>
        <v>0</v>
      </c>
      <c r="BV62" s="137" t="str">
        <f t="shared" ca="1" si="94"/>
        <v>Balaídos</v>
      </c>
      <c r="BW62" s="124"/>
      <c r="BX62" s="124"/>
    </row>
    <row r="63" spans="1:76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31">
        <f t="shared" si="95"/>
        <v>0</v>
      </c>
      <c r="N63" s="131">
        <f t="shared" si="96"/>
        <v>0</v>
      </c>
      <c r="O63" s="132"/>
      <c r="P63" s="133" t="str">
        <f t="shared" ca="1" si="80"/>
        <v>Valencia C.F.</v>
      </c>
      <c r="Q63" s="140"/>
      <c r="R63" s="141"/>
      <c r="S63" s="133" t="str">
        <f t="shared" ca="1" si="81"/>
        <v>Real Madrid</v>
      </c>
      <c r="T63" s="142"/>
      <c r="U63" s="131">
        <f t="shared" si="97"/>
        <v>0</v>
      </c>
      <c r="V63" s="137" t="str">
        <f t="shared" ca="1" si="82"/>
        <v>Mestalla</v>
      </c>
      <c r="W63" s="124"/>
      <c r="X63" s="124"/>
      <c r="Y63" s="124"/>
      <c r="Z63" s="131">
        <f t="shared" si="98"/>
        <v>0</v>
      </c>
      <c r="AA63" s="131">
        <f t="shared" si="99"/>
        <v>0</v>
      </c>
      <c r="AB63" s="132"/>
      <c r="AC63" s="133" t="str">
        <f t="shared" ca="1" si="83"/>
        <v>Granada C.F.</v>
      </c>
      <c r="AD63" s="140"/>
      <c r="AE63" s="141"/>
      <c r="AF63" s="133" t="str">
        <f t="shared" ca="1" si="84"/>
        <v>F.C. Barcelona</v>
      </c>
      <c r="AG63" s="142"/>
      <c r="AH63" s="131">
        <f t="shared" si="100"/>
        <v>0</v>
      </c>
      <c r="AI63" s="137" t="str">
        <f t="shared" ca="1" si="85"/>
        <v>Nuevo Los Cármenes</v>
      </c>
      <c r="AJ63" s="124"/>
      <c r="AK63" s="124"/>
      <c r="AL63" s="124"/>
      <c r="AM63" s="131">
        <f t="shared" si="101"/>
        <v>0</v>
      </c>
      <c r="AN63" s="131">
        <f t="shared" si="102"/>
        <v>0</v>
      </c>
      <c r="AO63" s="132"/>
      <c r="AP63" s="133" t="str">
        <f t="shared" ca="1" si="86"/>
        <v>Real Madrid</v>
      </c>
      <c r="AQ63" s="140"/>
      <c r="AR63" s="141"/>
      <c r="AS63" s="133" t="str">
        <f t="shared" ca="1" si="87"/>
        <v>R.C.D.Mallorca</v>
      </c>
      <c r="AT63" s="142"/>
      <c r="AU63" s="131">
        <f t="shared" si="103"/>
        <v>0</v>
      </c>
      <c r="AV63" s="137" t="str">
        <f t="shared" ca="1" si="88"/>
        <v>Santiago Bernabéu</v>
      </c>
      <c r="AW63" s="124"/>
      <c r="AX63" s="124"/>
      <c r="AY63" s="124"/>
      <c r="AZ63" s="131">
        <f t="shared" si="104"/>
        <v>0</v>
      </c>
      <c r="BA63" s="131">
        <f t="shared" si="105"/>
        <v>0</v>
      </c>
      <c r="BB63" s="132"/>
      <c r="BC63" s="133" t="str">
        <f t="shared" ca="1" si="89"/>
        <v>F.C. Barcelona</v>
      </c>
      <c r="BD63" s="140"/>
      <c r="BE63" s="141"/>
      <c r="BF63" s="133" t="str">
        <f t="shared" ca="1" si="90"/>
        <v>Levante U.D.</v>
      </c>
      <c r="BG63" s="142"/>
      <c r="BH63" s="131">
        <f t="shared" si="106"/>
        <v>0</v>
      </c>
      <c r="BI63" s="137" t="str">
        <f t="shared" ca="1" si="91"/>
        <v>Camp Nou</v>
      </c>
      <c r="BJ63" s="124"/>
      <c r="BK63" s="124"/>
      <c r="BL63" s="124"/>
      <c r="BM63" s="131">
        <f t="shared" si="107"/>
        <v>0</v>
      </c>
      <c r="BN63" s="131">
        <f t="shared" si="108"/>
        <v>0</v>
      </c>
      <c r="BO63" s="132"/>
      <c r="BP63" s="133" t="str">
        <f t="shared" ca="1" si="92"/>
        <v>R.C.D.Mallorca</v>
      </c>
      <c r="BQ63" s="140"/>
      <c r="BR63" s="141"/>
      <c r="BS63" s="133" t="str">
        <f t="shared" ca="1" si="93"/>
        <v>Real Betis Balompié</v>
      </c>
      <c r="BT63" s="142"/>
      <c r="BU63" s="131">
        <f t="shared" si="109"/>
        <v>0</v>
      </c>
      <c r="BV63" s="137" t="str">
        <f t="shared" ca="1" si="94"/>
        <v>Iberostar Estadio</v>
      </c>
      <c r="BW63" s="124"/>
      <c r="BX63" s="124"/>
    </row>
    <row r="64" spans="1:76" x14ac:dyDescent="0.2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31">
        <f t="shared" si="95"/>
        <v>0</v>
      </c>
      <c r="N64" s="131">
        <f t="shared" si="96"/>
        <v>0</v>
      </c>
      <c r="O64" s="132"/>
      <c r="P64" s="133" t="str">
        <f t="shared" ca="1" si="80"/>
        <v>Getafe C.F.</v>
      </c>
      <c r="Q64" s="140"/>
      <c r="R64" s="141"/>
      <c r="S64" s="133" t="str">
        <f t="shared" ca="1" si="81"/>
        <v>Sevilla F.C.</v>
      </c>
      <c r="T64" s="142"/>
      <c r="U64" s="131">
        <f t="shared" si="97"/>
        <v>0</v>
      </c>
      <c r="V64" s="137" t="str">
        <f t="shared" ca="1" si="82"/>
        <v>Coliseum Alfonso Pérez</v>
      </c>
      <c r="W64" s="124"/>
      <c r="X64" s="124"/>
      <c r="Y64" s="124"/>
      <c r="Z64" s="131">
        <f t="shared" si="98"/>
        <v>0</v>
      </c>
      <c r="AA64" s="131">
        <f t="shared" si="99"/>
        <v>0</v>
      </c>
      <c r="AB64" s="132"/>
      <c r="AC64" s="133" t="str">
        <f t="shared" ca="1" si="83"/>
        <v>Sevilla F.C.</v>
      </c>
      <c r="AD64" s="140"/>
      <c r="AE64" s="141"/>
      <c r="AF64" s="133" t="str">
        <f t="shared" ca="1" si="84"/>
        <v>Deportivo de la Coruña</v>
      </c>
      <c r="AG64" s="142"/>
      <c r="AH64" s="131">
        <f t="shared" si="100"/>
        <v>0</v>
      </c>
      <c r="AI64" s="137" t="str">
        <f t="shared" ca="1" si="85"/>
        <v>Ramón Sánchez Pizjuán</v>
      </c>
      <c r="AJ64" s="124"/>
      <c r="AK64" s="124"/>
      <c r="AL64" s="124"/>
      <c r="AM64" s="131">
        <f t="shared" si="101"/>
        <v>0</v>
      </c>
      <c r="AN64" s="131">
        <f t="shared" si="102"/>
        <v>0</v>
      </c>
      <c r="AO64" s="132"/>
      <c r="AP64" s="133" t="str">
        <f t="shared" ca="1" si="86"/>
        <v>Deportivo de la Coruña</v>
      </c>
      <c r="AQ64" s="140"/>
      <c r="AR64" s="141"/>
      <c r="AS64" s="133" t="str">
        <f t="shared" ca="1" si="87"/>
        <v>Celta de Vigo</v>
      </c>
      <c r="AT64" s="142"/>
      <c r="AU64" s="131">
        <f t="shared" si="103"/>
        <v>0</v>
      </c>
      <c r="AV64" s="137" t="str">
        <f t="shared" ca="1" si="88"/>
        <v>Riazor</v>
      </c>
      <c r="AW64" s="124"/>
      <c r="AX64" s="124"/>
      <c r="AY64" s="124"/>
      <c r="AZ64" s="131">
        <f t="shared" si="104"/>
        <v>0</v>
      </c>
      <c r="BA64" s="131">
        <f t="shared" si="105"/>
        <v>0</v>
      </c>
      <c r="BB64" s="132"/>
      <c r="BC64" s="133" t="str">
        <f t="shared" ca="1" si="89"/>
        <v>Celta de Vigo</v>
      </c>
      <c r="BD64" s="140"/>
      <c r="BE64" s="141"/>
      <c r="BF64" s="133" t="str">
        <f t="shared" ca="1" si="90"/>
        <v>Real Zaragoza</v>
      </c>
      <c r="BG64" s="142"/>
      <c r="BH64" s="131">
        <f t="shared" si="106"/>
        <v>0</v>
      </c>
      <c r="BI64" s="137" t="str">
        <f t="shared" ca="1" si="91"/>
        <v>Balaídos</v>
      </c>
      <c r="BJ64" s="124"/>
      <c r="BK64" s="124"/>
      <c r="BL64" s="124"/>
      <c r="BM64" s="131">
        <f t="shared" si="107"/>
        <v>0</v>
      </c>
      <c r="BN64" s="131">
        <f t="shared" si="108"/>
        <v>0</v>
      </c>
      <c r="BO64" s="132"/>
      <c r="BP64" s="133" t="str">
        <f t="shared" ca="1" si="92"/>
        <v>Real Zaragoza</v>
      </c>
      <c r="BQ64" s="140"/>
      <c r="BR64" s="141"/>
      <c r="BS64" s="133" t="str">
        <f t="shared" ca="1" si="93"/>
        <v>Atlethic Club</v>
      </c>
      <c r="BT64" s="142"/>
      <c r="BU64" s="131">
        <f t="shared" si="109"/>
        <v>0</v>
      </c>
      <c r="BV64" s="137" t="str">
        <f t="shared" ca="1" si="94"/>
        <v>La Romareda</v>
      </c>
      <c r="BW64" s="124"/>
      <c r="BX64" s="124"/>
    </row>
    <row r="65" spans="1:76" ht="15.75" thickBot="1" x14ac:dyDescent="0.3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31">
        <f t="shared" si="95"/>
        <v>0</v>
      </c>
      <c r="N65" s="131">
        <f t="shared" si="96"/>
        <v>0</v>
      </c>
      <c r="O65" s="145"/>
      <c r="P65" s="146" t="str">
        <f t="shared" ca="1" si="80"/>
        <v>Granada C.F.</v>
      </c>
      <c r="Q65" s="147"/>
      <c r="R65" s="148"/>
      <c r="S65" s="146" t="str">
        <f t="shared" ca="1" si="81"/>
        <v>Rayo Vallecano</v>
      </c>
      <c r="T65" s="149"/>
      <c r="U65" s="131">
        <f t="shared" si="97"/>
        <v>0</v>
      </c>
      <c r="V65" s="150" t="str">
        <f t="shared" ca="1" si="82"/>
        <v>Nuevo Los Cármenes</v>
      </c>
      <c r="W65" s="124"/>
      <c r="X65" s="124"/>
      <c r="Y65" s="124"/>
      <c r="Z65" s="131">
        <f t="shared" si="98"/>
        <v>0</v>
      </c>
      <c r="AA65" s="131">
        <f t="shared" si="99"/>
        <v>0</v>
      </c>
      <c r="AB65" s="145"/>
      <c r="AC65" s="146" t="str">
        <f t="shared" ca="1" si="83"/>
        <v>Real Madrid</v>
      </c>
      <c r="AD65" s="147"/>
      <c r="AE65" s="148"/>
      <c r="AF65" s="146" t="str">
        <f t="shared" ca="1" si="84"/>
        <v>Rayo Vallecano</v>
      </c>
      <c r="AG65" s="149"/>
      <c r="AH65" s="131">
        <f t="shared" si="100"/>
        <v>0</v>
      </c>
      <c r="AI65" s="150" t="str">
        <f t="shared" ca="1" si="85"/>
        <v>Santiago Bernabéu</v>
      </c>
      <c r="AJ65" s="124"/>
      <c r="AK65" s="124"/>
      <c r="AL65" s="124"/>
      <c r="AM65" s="131">
        <f t="shared" si="101"/>
        <v>0</v>
      </c>
      <c r="AN65" s="131">
        <f t="shared" si="102"/>
        <v>0</v>
      </c>
      <c r="AO65" s="145"/>
      <c r="AP65" s="146" t="str">
        <f t="shared" ca="1" si="86"/>
        <v>F.C. Barcelona</v>
      </c>
      <c r="AQ65" s="147"/>
      <c r="AR65" s="148"/>
      <c r="AS65" s="146" t="str">
        <f t="shared" ca="1" si="87"/>
        <v>Rayo Vallecano</v>
      </c>
      <c r="AT65" s="149"/>
      <c r="AU65" s="131">
        <f t="shared" si="103"/>
        <v>0</v>
      </c>
      <c r="AV65" s="150" t="str">
        <f t="shared" ca="1" si="88"/>
        <v>Camp Nou</v>
      </c>
      <c r="AW65" s="124"/>
      <c r="AX65" s="124"/>
      <c r="AY65" s="124"/>
      <c r="AZ65" s="131">
        <f t="shared" si="104"/>
        <v>0</v>
      </c>
      <c r="BA65" s="131">
        <f t="shared" si="105"/>
        <v>0</v>
      </c>
      <c r="BB65" s="145"/>
      <c r="BC65" s="146" t="str">
        <f t="shared" ca="1" si="89"/>
        <v>R.C.D.Mallorca</v>
      </c>
      <c r="BD65" s="147"/>
      <c r="BE65" s="148"/>
      <c r="BF65" s="146" t="str">
        <f t="shared" ca="1" si="90"/>
        <v>Rayo Vallecano</v>
      </c>
      <c r="BG65" s="149"/>
      <c r="BH65" s="131">
        <f t="shared" si="106"/>
        <v>0</v>
      </c>
      <c r="BI65" s="150" t="str">
        <f t="shared" ca="1" si="91"/>
        <v>Iberostar Estadio</v>
      </c>
      <c r="BJ65" s="124"/>
      <c r="BK65" s="124"/>
      <c r="BL65" s="124"/>
      <c r="BM65" s="131">
        <f t="shared" si="107"/>
        <v>0</v>
      </c>
      <c r="BN65" s="131">
        <f t="shared" si="108"/>
        <v>0</v>
      </c>
      <c r="BO65" s="145"/>
      <c r="BP65" s="146" t="str">
        <f t="shared" ca="1" si="92"/>
        <v>Levante U.D.</v>
      </c>
      <c r="BQ65" s="147"/>
      <c r="BR65" s="148"/>
      <c r="BS65" s="146" t="str">
        <f t="shared" ca="1" si="93"/>
        <v>Rayo Vallecano</v>
      </c>
      <c r="BT65" s="149"/>
      <c r="BU65" s="131">
        <f t="shared" si="109"/>
        <v>0</v>
      </c>
      <c r="BV65" s="150" t="str">
        <f t="shared" ca="1" si="94"/>
        <v>Ciudad de Valencia</v>
      </c>
      <c r="BW65" s="124"/>
      <c r="BX65" s="124"/>
    </row>
    <row r="66" spans="1:76" ht="15.75" thickBot="1" x14ac:dyDescent="0.3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31"/>
      <c r="P66" s="152"/>
      <c r="Q66" s="152"/>
      <c r="R66" s="153"/>
      <c r="S66" s="152"/>
      <c r="T66" s="152"/>
      <c r="U66" s="152"/>
      <c r="V66" s="138"/>
      <c r="W66" s="124"/>
      <c r="X66" s="124"/>
      <c r="Y66" s="124"/>
      <c r="Z66" s="124"/>
      <c r="AA66" s="124"/>
      <c r="AB66" s="131"/>
      <c r="AC66" s="152"/>
      <c r="AD66" s="152"/>
      <c r="AE66" s="153"/>
      <c r="AF66" s="152"/>
      <c r="AG66" s="152"/>
      <c r="AH66" s="152"/>
      <c r="AI66" s="138"/>
      <c r="AJ66" s="124"/>
      <c r="AK66" s="124"/>
      <c r="AL66" s="124"/>
      <c r="AM66" s="124"/>
      <c r="AN66" s="124"/>
      <c r="AO66" s="131"/>
      <c r="AP66" s="152"/>
      <c r="AQ66" s="152"/>
      <c r="AR66" s="153"/>
      <c r="AS66" s="152"/>
      <c r="AT66" s="152"/>
      <c r="AU66" s="152"/>
      <c r="AV66" s="138"/>
      <c r="AW66" s="124"/>
      <c r="AX66" s="124"/>
      <c r="AY66" s="124"/>
      <c r="AZ66" s="124"/>
      <c r="BA66" s="124"/>
      <c r="BB66" s="131"/>
      <c r="BC66" s="152"/>
      <c r="BD66" s="152"/>
      <c r="BE66" s="153"/>
      <c r="BF66" s="152"/>
      <c r="BG66" s="152"/>
      <c r="BH66" s="152"/>
      <c r="BI66" s="138"/>
      <c r="BJ66" s="124"/>
      <c r="BK66" s="124"/>
      <c r="BL66" s="124"/>
      <c r="BM66" s="124"/>
      <c r="BN66" s="124"/>
      <c r="BO66" s="131"/>
      <c r="BP66" s="152"/>
      <c r="BQ66" s="152"/>
      <c r="BR66" s="153"/>
      <c r="BS66" s="152"/>
      <c r="BT66" s="152"/>
      <c r="BU66" s="152"/>
      <c r="BV66" s="138"/>
      <c r="BW66" s="124"/>
      <c r="BX66" s="124"/>
    </row>
    <row r="67" spans="1:76" ht="15.75" thickBot="1" x14ac:dyDescent="0.3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46" t="s">
        <v>80</v>
      </c>
      <c r="P67" s="247"/>
      <c r="Q67" s="247"/>
      <c r="R67" s="247"/>
      <c r="S67" s="247"/>
      <c r="T67" s="248"/>
      <c r="U67" s="127"/>
      <c r="V67" s="128" t="s">
        <v>1</v>
      </c>
      <c r="W67" s="124"/>
      <c r="X67" s="124"/>
      <c r="Y67" s="124"/>
      <c r="Z67" s="124"/>
      <c r="AA67" s="124"/>
      <c r="AB67" s="246" t="s">
        <v>123</v>
      </c>
      <c r="AC67" s="247"/>
      <c r="AD67" s="247"/>
      <c r="AE67" s="247"/>
      <c r="AF67" s="247"/>
      <c r="AG67" s="248"/>
      <c r="AH67" s="127"/>
      <c r="AI67" s="128" t="s">
        <v>1</v>
      </c>
      <c r="AJ67" s="124"/>
      <c r="AK67" s="124"/>
      <c r="AL67" s="124"/>
      <c r="AM67" s="124"/>
      <c r="AN67" s="124"/>
      <c r="AO67" s="246" t="s">
        <v>127</v>
      </c>
      <c r="AP67" s="247"/>
      <c r="AQ67" s="247"/>
      <c r="AR67" s="247"/>
      <c r="AS67" s="247"/>
      <c r="AT67" s="248"/>
      <c r="AU67" s="127"/>
      <c r="AV67" s="128" t="s">
        <v>1</v>
      </c>
      <c r="AW67" s="124"/>
      <c r="AX67" s="124"/>
      <c r="AY67" s="124"/>
      <c r="AZ67" s="124"/>
      <c r="BA67" s="124"/>
      <c r="BB67" s="246" t="s">
        <v>131</v>
      </c>
      <c r="BC67" s="247"/>
      <c r="BD67" s="247"/>
      <c r="BE67" s="247"/>
      <c r="BF67" s="247"/>
      <c r="BG67" s="248"/>
      <c r="BH67" s="127"/>
      <c r="BI67" s="128" t="s">
        <v>1</v>
      </c>
      <c r="BJ67" s="124"/>
      <c r="BK67" s="124"/>
      <c r="BL67" s="124"/>
      <c r="BM67" s="124"/>
      <c r="BN67" s="124"/>
      <c r="BO67" s="246" t="s">
        <v>191</v>
      </c>
      <c r="BP67" s="247"/>
      <c r="BQ67" s="247"/>
      <c r="BR67" s="247"/>
      <c r="BS67" s="247"/>
      <c r="BT67" s="248"/>
      <c r="BU67" s="127"/>
      <c r="BV67" s="128" t="s">
        <v>1</v>
      </c>
      <c r="BW67" s="124"/>
      <c r="BX67" s="124"/>
    </row>
    <row r="68" spans="1:76" ht="14.45" customHeight="1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31">
        <f>IF(ISBLANK(R68),0,1)</f>
        <v>0</v>
      </c>
      <c r="N68" s="131">
        <f>IF(M68&gt;0,IF(Q68&gt;R68,3,IF(Q68=R68,1,0)),0)</f>
        <v>0</v>
      </c>
      <c r="O68" s="132"/>
      <c r="P68" s="133" t="str">
        <f ca="1">S17</f>
        <v>Rayo Vallecano</v>
      </c>
      <c r="Q68" s="134"/>
      <c r="R68" s="135"/>
      <c r="S68" s="133" t="str">
        <f ca="1">P17</f>
        <v>Real Betis Balompié</v>
      </c>
      <c r="T68" s="136"/>
      <c r="U68" s="131">
        <f>IF(M68&gt;0,IF(R68&gt;Q68,3,IF(Q68=R68,1,0)),0)</f>
        <v>0</v>
      </c>
      <c r="V68" s="137" t="str">
        <f t="shared" ref="V68:V77" ca="1" si="110">LOOKUP(P68,equipos,estadios)</f>
        <v>Campo de Vallecas</v>
      </c>
      <c r="W68" s="124"/>
      <c r="X68" s="124"/>
      <c r="Y68" s="124"/>
      <c r="Z68" s="131">
        <f>IF(ISBLANK(AE68),0,1)</f>
        <v>0</v>
      </c>
      <c r="AA68" s="131">
        <f>IF(Z68&gt;0,IF(AD68&gt;AE68,3,IF(AD68=AE68,1,0)),0)</f>
        <v>0</v>
      </c>
      <c r="AB68" s="132"/>
      <c r="AC68" s="133" t="str">
        <f ca="1">AF17</f>
        <v>Rayo Vallecano</v>
      </c>
      <c r="AD68" s="134"/>
      <c r="AE68" s="135"/>
      <c r="AF68" s="133" t="str">
        <f ca="1">AC17</f>
        <v>Real Valladolid</v>
      </c>
      <c r="AG68" s="136"/>
      <c r="AH68" s="131">
        <f>IF(Z68&gt;0,IF(AE68&gt;AD68,3,IF(AD68=AE68,1,0)),0)</f>
        <v>0</v>
      </c>
      <c r="AI68" s="137" t="str">
        <f t="shared" ref="AI68:AI77" ca="1" si="111">LOOKUP(AC68,equipos,estadios)</f>
        <v>Campo de Vallecas</v>
      </c>
      <c r="AJ68" s="124"/>
      <c r="AK68" s="124"/>
      <c r="AL68" s="124"/>
      <c r="AM68" s="131">
        <f>IF(ISBLANK(AR68),0,1)</f>
        <v>0</v>
      </c>
      <c r="AN68" s="131">
        <f>IF(AM68&gt;0,IF(AQ68&gt;AR68,3,IF(AQ68=AR68,1,0)),0)</f>
        <v>0</v>
      </c>
      <c r="AO68" s="132"/>
      <c r="AP68" s="133" t="str">
        <f ca="1">AS17</f>
        <v>Rayo Vallecano</v>
      </c>
      <c r="AQ68" s="134"/>
      <c r="AR68" s="135"/>
      <c r="AS68" s="133" t="str">
        <f ca="1">AP17</f>
        <v>Málaga C.F.</v>
      </c>
      <c r="AT68" s="136"/>
      <c r="AU68" s="131">
        <f>IF(AM68&gt;0,IF(AR68&gt;AQ68,3,IF(AQ68=AR68,1,0)),0)</f>
        <v>0</v>
      </c>
      <c r="AV68" s="137" t="str">
        <f t="shared" ref="AV68:AV77" ca="1" si="112">LOOKUP(AP68,equipos,estadios)</f>
        <v>Campo de Vallecas</v>
      </c>
      <c r="AW68" s="124"/>
      <c r="AX68" s="124"/>
      <c r="AY68" s="124"/>
      <c r="AZ68" s="131">
        <f>IF(ISBLANK(BE68),0,1)</f>
        <v>0</v>
      </c>
      <c r="BA68" s="131">
        <f>IF(AZ68&gt;0,IF(BD68&gt;BE68,3,IF(BD68=BE68,1,0)),0)</f>
        <v>0</v>
      </c>
      <c r="BB68" s="132"/>
      <c r="BC68" s="133" t="str">
        <f ca="1">BF17</f>
        <v>Rayo Vallecano</v>
      </c>
      <c r="BD68" s="134"/>
      <c r="BE68" s="135"/>
      <c r="BF68" s="133" t="str">
        <f ca="1">BC17</f>
        <v>C.A. Osasuna</v>
      </c>
      <c r="BG68" s="136"/>
      <c r="BH68" s="131">
        <f>IF(AZ68&gt;0,IF(BE68&gt;BD68,3,IF(BD68=BE68,1,0)),0)</f>
        <v>0</v>
      </c>
      <c r="BI68" s="137" t="str">
        <f t="shared" ref="BI68:BI77" ca="1" si="113">LOOKUP(BC68,equipos,estadios)</f>
        <v>Campo de Vallecas</v>
      </c>
      <c r="BJ68" s="124"/>
      <c r="BK68" s="124"/>
      <c r="BL68" s="124"/>
      <c r="BM68" s="131">
        <f>IF(ISBLANK(BR68),0,1)</f>
        <v>0</v>
      </c>
      <c r="BN68" s="131">
        <f>IF(BM68&gt;0,IF(BQ68&gt;BR68,3,IF(BQ68=BR68,1,0)),0)</f>
        <v>0</v>
      </c>
      <c r="BO68" s="132"/>
      <c r="BP68" s="133" t="str">
        <f ca="1">BS17</f>
        <v>Rayo Vallecano</v>
      </c>
      <c r="BQ68" s="134"/>
      <c r="BR68" s="135"/>
      <c r="BS68" s="133" t="str">
        <f ca="1">BP17</f>
        <v>Getafe C.F.</v>
      </c>
      <c r="BT68" s="136"/>
      <c r="BU68" s="131">
        <f>IF(BM68&gt;0,IF(BR68&gt;BQ68,3,IF(BQ68=BR68,1,0)),0)</f>
        <v>0</v>
      </c>
      <c r="BV68" s="137" t="str">
        <f t="shared" ref="BV68:BV76" ca="1" si="114">LOOKUP(BP68,equipos,estadios)</f>
        <v>Campo de Vallecas</v>
      </c>
      <c r="BW68" s="124"/>
      <c r="BX68" s="124"/>
    </row>
    <row r="69" spans="1:76" ht="14.45" customHeight="1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31">
        <f t="shared" ref="M69:M77" si="115">IF(ISBLANK(R69),0,1)</f>
        <v>0</v>
      </c>
      <c r="N69" s="131">
        <f t="shared" ref="N69:N77" si="116">IF(M69&gt;0,IF(Q69&gt;R69,3,IF(Q69=R69,1,0)),0)</f>
        <v>0</v>
      </c>
      <c r="O69" s="132"/>
      <c r="P69" s="133" t="str">
        <f ca="1">S18</f>
        <v>Atlethic Club</v>
      </c>
      <c r="Q69" s="140"/>
      <c r="R69" s="141"/>
      <c r="S69" s="133" t="str">
        <f ca="1">P18</f>
        <v>Atlético Madrid</v>
      </c>
      <c r="T69" s="142"/>
      <c r="U69" s="131">
        <f t="shared" ref="U69:U77" si="117">IF(M69&gt;0,IF(R69&gt;Q69,3,IF(Q69=R69,1,0)),0)</f>
        <v>0</v>
      </c>
      <c r="V69" s="137" t="str">
        <f t="shared" ca="1" si="110"/>
        <v>San Mamés</v>
      </c>
      <c r="W69" s="124"/>
      <c r="X69" s="124"/>
      <c r="Y69" s="124"/>
      <c r="Z69" s="131">
        <f t="shared" ref="Z69:Z77" si="118">IF(ISBLANK(AE69),0,1)</f>
        <v>0</v>
      </c>
      <c r="AA69" s="131">
        <f t="shared" ref="AA69:AA77" si="119">IF(Z69&gt;0,IF(AD69&gt;AE69,3,IF(AD69=AE69,1,0)),0)</f>
        <v>0</v>
      </c>
      <c r="AB69" s="132"/>
      <c r="AC69" s="133" t="str">
        <f ca="1">AF18</f>
        <v>Atlético Madrid</v>
      </c>
      <c r="AD69" s="140"/>
      <c r="AE69" s="141"/>
      <c r="AF69" s="133" t="str">
        <f ca="1">AC18</f>
        <v>R.C.D. Español</v>
      </c>
      <c r="AG69" s="142"/>
      <c r="AH69" s="131">
        <f t="shared" ref="AH69:AH77" si="120">IF(Z69&gt;0,IF(AE69&gt;AD69,3,IF(AD69=AE69,1,0)),0)</f>
        <v>0</v>
      </c>
      <c r="AI69" s="137" t="str">
        <f t="shared" ca="1" si="111"/>
        <v>Vicente Calderón</v>
      </c>
      <c r="AJ69" s="124"/>
      <c r="AK69" s="124"/>
      <c r="AL69" s="124"/>
      <c r="AM69" s="131">
        <f t="shared" ref="AM69:AM77" si="121">IF(ISBLANK(AR69),0,1)</f>
        <v>0</v>
      </c>
      <c r="AN69" s="131">
        <f t="shared" ref="AN69:AN77" si="122">IF(AM69&gt;0,IF(AQ69&gt;AR69,3,IF(AQ69=AR69,1,0)),0)</f>
        <v>0</v>
      </c>
      <c r="AO69" s="132"/>
      <c r="AP69" s="133" t="str">
        <f ca="1">AS18</f>
        <v>R.C.D. Español</v>
      </c>
      <c r="AQ69" s="140"/>
      <c r="AR69" s="141"/>
      <c r="AS69" s="133" t="str">
        <f ca="1">AP18</f>
        <v>Real Sociedad</v>
      </c>
      <c r="AT69" s="142"/>
      <c r="AU69" s="131">
        <f t="shared" ref="AU69:AU77" si="123">IF(AM69&gt;0,IF(AR69&gt;AQ69,3,IF(AQ69=AR69,1,0)),0)</f>
        <v>0</v>
      </c>
      <c r="AV69" s="137" t="str">
        <f t="shared" ca="1" si="112"/>
        <v>Cornellà-El Prat</v>
      </c>
      <c r="AW69" s="124"/>
      <c r="AX69" s="124"/>
      <c r="AY69" s="124"/>
      <c r="AZ69" s="131">
        <f t="shared" ref="AZ69:AZ77" si="124">IF(ISBLANK(BE69),0,1)</f>
        <v>0</v>
      </c>
      <c r="BA69" s="131">
        <f t="shared" ref="BA69:BA77" si="125">IF(AZ69&gt;0,IF(BD69&gt;BE69,3,IF(BD69=BE69,1,0)),0)</f>
        <v>0</v>
      </c>
      <c r="BB69" s="132"/>
      <c r="BC69" s="133" t="str">
        <f ca="1">BF18</f>
        <v>Real Sociedad</v>
      </c>
      <c r="BD69" s="140"/>
      <c r="BE69" s="141"/>
      <c r="BF69" s="133" t="str">
        <f ca="1">BC18</f>
        <v>Valencia C.F.</v>
      </c>
      <c r="BG69" s="142"/>
      <c r="BH69" s="131">
        <f t="shared" ref="BH69:BH77" si="126">IF(AZ69&gt;0,IF(BE69&gt;BD69,3,IF(BD69=BE69,1,0)),0)</f>
        <v>0</v>
      </c>
      <c r="BI69" s="137" t="str">
        <f t="shared" ca="1" si="113"/>
        <v>Anoeta</v>
      </c>
      <c r="BJ69" s="124"/>
      <c r="BK69" s="124"/>
      <c r="BL69" s="124"/>
      <c r="BM69" s="131">
        <f t="shared" ref="BM69:BM77" si="127">IF(ISBLANK(BR69),0,1)</f>
        <v>0</v>
      </c>
      <c r="BN69" s="131">
        <f t="shared" ref="BN69:BN77" si="128">IF(BM69&gt;0,IF(BQ69&gt;BR69,3,IF(BQ69=BR69,1,0)),0)</f>
        <v>0</v>
      </c>
      <c r="BO69" s="132"/>
      <c r="BP69" s="133" t="str">
        <f ca="1">BS18</f>
        <v>Valencia C.F.</v>
      </c>
      <c r="BQ69" s="140"/>
      <c r="BR69" s="141"/>
      <c r="BS69" s="133" t="str">
        <f ca="1">BP18</f>
        <v>Granada C.F.</v>
      </c>
      <c r="BT69" s="142"/>
      <c r="BU69" s="131">
        <f t="shared" ref="BU69:BU77" si="129">IF(BM69&gt;0,IF(BR69&gt;BQ69,3,IF(BQ69=BR69,1,0)),0)</f>
        <v>0</v>
      </c>
      <c r="BV69" s="137" t="str">
        <f t="shared" ca="1" si="114"/>
        <v>Mestalla</v>
      </c>
      <c r="BW69" s="124"/>
      <c r="BX69" s="124"/>
    </row>
    <row r="70" spans="1:76" ht="14.45" customHeight="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31">
        <f t="shared" si="115"/>
        <v>0</v>
      </c>
      <c r="N70" s="131">
        <f t="shared" si="116"/>
        <v>0</v>
      </c>
      <c r="O70" s="132"/>
      <c r="P70" s="133" t="str">
        <f t="shared" ref="P70:P72" ca="1" si="130">S19</f>
        <v>Levante U.D.</v>
      </c>
      <c r="Q70" s="140"/>
      <c r="R70" s="141"/>
      <c r="S70" s="133" t="str">
        <f t="shared" ref="S70:S76" ca="1" si="131">P19</f>
        <v>Real Valladolid</v>
      </c>
      <c r="T70" s="142"/>
      <c r="U70" s="131">
        <f t="shared" si="117"/>
        <v>0</v>
      </c>
      <c r="V70" s="137" t="str">
        <f t="shared" ca="1" si="110"/>
        <v>Ciudad de Valencia</v>
      </c>
      <c r="W70" s="124"/>
      <c r="X70" s="124"/>
      <c r="Y70" s="124"/>
      <c r="Z70" s="131">
        <f t="shared" si="118"/>
        <v>0</v>
      </c>
      <c r="AA70" s="131">
        <f t="shared" si="119"/>
        <v>0</v>
      </c>
      <c r="AB70" s="132"/>
      <c r="AC70" s="133" t="str">
        <f t="shared" ref="AC70:AC72" ca="1" si="132">AF19</f>
        <v>Real Betis Balompié</v>
      </c>
      <c r="AD70" s="140"/>
      <c r="AE70" s="141"/>
      <c r="AF70" s="133" t="str">
        <f t="shared" ref="AF70:AF76" ca="1" si="133">AC19</f>
        <v>Málaga C.F.</v>
      </c>
      <c r="AG70" s="142"/>
      <c r="AH70" s="131">
        <f t="shared" si="120"/>
        <v>0</v>
      </c>
      <c r="AI70" s="137" t="str">
        <f t="shared" ca="1" si="111"/>
        <v>Benito Villamarín</v>
      </c>
      <c r="AJ70" s="124"/>
      <c r="AK70" s="124"/>
      <c r="AL70" s="124"/>
      <c r="AM70" s="131">
        <f t="shared" si="121"/>
        <v>0</v>
      </c>
      <c r="AN70" s="131">
        <f t="shared" si="122"/>
        <v>0</v>
      </c>
      <c r="AO70" s="132"/>
      <c r="AP70" s="133" t="str">
        <f t="shared" ref="AP70:AP72" ca="1" si="134">AS19</f>
        <v>Real Valladolid</v>
      </c>
      <c r="AQ70" s="140"/>
      <c r="AR70" s="141"/>
      <c r="AS70" s="133" t="str">
        <f t="shared" ref="AS70:AS76" ca="1" si="135">AP19</f>
        <v>C.A. Osasuna</v>
      </c>
      <c r="AT70" s="142"/>
      <c r="AU70" s="131">
        <f t="shared" si="123"/>
        <v>0</v>
      </c>
      <c r="AV70" s="137" t="str">
        <f t="shared" ca="1" si="112"/>
        <v>José Zorrilla</v>
      </c>
      <c r="AW70" s="124"/>
      <c r="AX70" s="124"/>
      <c r="AY70" s="124"/>
      <c r="AZ70" s="131">
        <f t="shared" si="124"/>
        <v>0</v>
      </c>
      <c r="BA70" s="131">
        <f t="shared" si="125"/>
        <v>0</v>
      </c>
      <c r="BB70" s="132"/>
      <c r="BC70" s="133" t="str">
        <f t="shared" ref="BC70:BC72" ca="1" si="136">BF19</f>
        <v>Málaga C.F.</v>
      </c>
      <c r="BD70" s="140"/>
      <c r="BE70" s="141"/>
      <c r="BF70" s="133" t="str">
        <f t="shared" ref="BF70:BF76" ca="1" si="137">BC19</f>
        <v>Getafe C.F.</v>
      </c>
      <c r="BG70" s="142"/>
      <c r="BH70" s="131">
        <f t="shared" si="126"/>
        <v>0</v>
      </c>
      <c r="BI70" s="137" t="str">
        <f t="shared" ca="1" si="113"/>
        <v>La Rosaleda</v>
      </c>
      <c r="BJ70" s="124"/>
      <c r="BK70" s="124"/>
      <c r="BL70" s="124"/>
      <c r="BM70" s="131">
        <f t="shared" si="127"/>
        <v>0</v>
      </c>
      <c r="BN70" s="131">
        <f t="shared" si="128"/>
        <v>0</v>
      </c>
      <c r="BO70" s="132"/>
      <c r="BP70" s="133" t="str">
        <f t="shared" ref="BP70:BP72" ca="1" si="138">BS19</f>
        <v>C.A. Osasuna</v>
      </c>
      <c r="BQ70" s="140"/>
      <c r="BR70" s="141"/>
      <c r="BS70" s="133" t="str">
        <f t="shared" ref="BS70:BS76" ca="1" si="139">BP19</f>
        <v>Sevilla F.C.</v>
      </c>
      <c r="BT70" s="142"/>
      <c r="BU70" s="131">
        <f t="shared" si="129"/>
        <v>0</v>
      </c>
      <c r="BV70" s="137" t="str">
        <f t="shared" ca="1" si="114"/>
        <v>El Sadar</v>
      </c>
      <c r="BW70" s="124"/>
      <c r="BX70" s="124"/>
    </row>
    <row r="71" spans="1:76" ht="14.45" customHeight="1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31">
        <f t="shared" si="115"/>
        <v>0</v>
      </c>
      <c r="N71" s="131">
        <f t="shared" si="116"/>
        <v>0</v>
      </c>
      <c r="O71" s="132"/>
      <c r="P71" s="133" t="str">
        <f t="shared" ca="1" si="130"/>
        <v>Real Zaragoza</v>
      </c>
      <c r="Q71" s="140"/>
      <c r="R71" s="141"/>
      <c r="S71" s="133" t="str">
        <f t="shared" ca="1" si="131"/>
        <v>R.C.D. Español</v>
      </c>
      <c r="T71" s="142"/>
      <c r="U71" s="131">
        <f t="shared" si="117"/>
        <v>0</v>
      </c>
      <c r="V71" s="137" t="str">
        <f t="shared" ca="1" si="110"/>
        <v>La Romareda</v>
      </c>
      <c r="W71" s="124"/>
      <c r="X71" s="124"/>
      <c r="Y71" s="124"/>
      <c r="Z71" s="131">
        <f t="shared" si="118"/>
        <v>0</v>
      </c>
      <c r="AA71" s="131">
        <f t="shared" si="119"/>
        <v>0</v>
      </c>
      <c r="AB71" s="132"/>
      <c r="AC71" s="133" t="str">
        <f t="shared" ca="1" si="132"/>
        <v>Atlethic Club</v>
      </c>
      <c r="AD71" s="140"/>
      <c r="AE71" s="141"/>
      <c r="AF71" s="133" t="str">
        <f t="shared" ca="1" si="133"/>
        <v>Real Sociedad</v>
      </c>
      <c r="AG71" s="142"/>
      <c r="AH71" s="131">
        <f t="shared" si="120"/>
        <v>0</v>
      </c>
      <c r="AI71" s="137" t="str">
        <f t="shared" ca="1" si="111"/>
        <v>San Mamés</v>
      </c>
      <c r="AJ71" s="124"/>
      <c r="AK71" s="124"/>
      <c r="AL71" s="124"/>
      <c r="AM71" s="131">
        <f t="shared" si="121"/>
        <v>0</v>
      </c>
      <c r="AN71" s="131">
        <f t="shared" si="122"/>
        <v>0</v>
      </c>
      <c r="AO71" s="132"/>
      <c r="AP71" s="133" t="str">
        <f t="shared" ca="1" si="134"/>
        <v>Atlético Madrid</v>
      </c>
      <c r="AQ71" s="140"/>
      <c r="AR71" s="141"/>
      <c r="AS71" s="133" t="str">
        <f t="shared" ca="1" si="135"/>
        <v>Valencia C.F.</v>
      </c>
      <c r="AT71" s="142"/>
      <c r="AU71" s="131">
        <f t="shared" si="123"/>
        <v>0</v>
      </c>
      <c r="AV71" s="137" t="str">
        <f t="shared" ca="1" si="112"/>
        <v>Vicente Calderón</v>
      </c>
      <c r="AW71" s="124"/>
      <c r="AX71" s="124"/>
      <c r="AY71" s="124"/>
      <c r="AZ71" s="131">
        <f t="shared" si="124"/>
        <v>0</v>
      </c>
      <c r="BA71" s="131">
        <f t="shared" si="125"/>
        <v>0</v>
      </c>
      <c r="BB71" s="132"/>
      <c r="BC71" s="133" t="str">
        <f t="shared" ca="1" si="136"/>
        <v>R.C.D. Español</v>
      </c>
      <c r="BD71" s="140"/>
      <c r="BE71" s="141"/>
      <c r="BF71" s="133" t="str">
        <f t="shared" ca="1" si="137"/>
        <v>Granada C.F.</v>
      </c>
      <c r="BG71" s="142"/>
      <c r="BH71" s="131">
        <f t="shared" si="126"/>
        <v>0</v>
      </c>
      <c r="BI71" s="137" t="str">
        <f t="shared" ca="1" si="113"/>
        <v>Cornellà-El Prat</v>
      </c>
      <c r="BJ71" s="124"/>
      <c r="BK71" s="124"/>
      <c r="BL71" s="124"/>
      <c r="BM71" s="131">
        <f t="shared" si="127"/>
        <v>0</v>
      </c>
      <c r="BN71" s="131">
        <f t="shared" si="128"/>
        <v>0</v>
      </c>
      <c r="BO71" s="132"/>
      <c r="BP71" s="133" t="str">
        <f t="shared" ca="1" si="138"/>
        <v>Real Sociedad</v>
      </c>
      <c r="BQ71" s="140"/>
      <c r="BR71" s="141"/>
      <c r="BS71" s="133" t="str">
        <f t="shared" ca="1" si="139"/>
        <v>Real Madrid</v>
      </c>
      <c r="BT71" s="142"/>
      <c r="BU71" s="131">
        <f t="shared" si="129"/>
        <v>0</v>
      </c>
      <c r="BV71" s="137" t="str">
        <f t="shared" ca="1" si="114"/>
        <v>Anoeta</v>
      </c>
      <c r="BW71" s="124"/>
      <c r="BX71" s="124"/>
    </row>
    <row r="72" spans="1:76" ht="14.45" customHeight="1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31">
        <f t="shared" si="115"/>
        <v>0</v>
      </c>
      <c r="N72" s="131">
        <f t="shared" si="116"/>
        <v>0</v>
      </c>
      <c r="O72" s="132"/>
      <c r="P72" s="133" t="str">
        <f t="shared" ca="1" si="130"/>
        <v>R.C.D.Mallorca</v>
      </c>
      <c r="Q72" s="140"/>
      <c r="R72" s="141"/>
      <c r="S72" s="133" t="str">
        <f t="shared" ca="1" si="131"/>
        <v>Málaga C.F.</v>
      </c>
      <c r="T72" s="142"/>
      <c r="U72" s="131">
        <f t="shared" si="117"/>
        <v>0</v>
      </c>
      <c r="V72" s="137" t="str">
        <f t="shared" ca="1" si="110"/>
        <v>Iberostar Estadio</v>
      </c>
      <c r="W72" s="124"/>
      <c r="X72" s="124"/>
      <c r="Y72" s="124"/>
      <c r="Z72" s="131">
        <f t="shared" si="118"/>
        <v>0</v>
      </c>
      <c r="AA72" s="131">
        <f t="shared" si="119"/>
        <v>0</v>
      </c>
      <c r="AB72" s="132"/>
      <c r="AC72" s="133" t="str">
        <f t="shared" ca="1" si="132"/>
        <v>Levante U.D.</v>
      </c>
      <c r="AD72" s="140"/>
      <c r="AE72" s="141"/>
      <c r="AF72" s="133" t="str">
        <f t="shared" ca="1" si="133"/>
        <v>C.A. Osasuna</v>
      </c>
      <c r="AG72" s="142"/>
      <c r="AH72" s="131">
        <f t="shared" si="120"/>
        <v>0</v>
      </c>
      <c r="AI72" s="137" t="str">
        <f t="shared" ca="1" si="111"/>
        <v>Ciudad de Valencia</v>
      </c>
      <c r="AJ72" s="124"/>
      <c r="AK72" s="124"/>
      <c r="AL72" s="124"/>
      <c r="AM72" s="131">
        <f t="shared" si="121"/>
        <v>0</v>
      </c>
      <c r="AN72" s="131">
        <f t="shared" si="122"/>
        <v>0</v>
      </c>
      <c r="AO72" s="132"/>
      <c r="AP72" s="133" t="str">
        <f t="shared" ca="1" si="134"/>
        <v>Real Betis Balompié</v>
      </c>
      <c r="AQ72" s="140"/>
      <c r="AR72" s="141"/>
      <c r="AS72" s="133" t="str">
        <f t="shared" ca="1" si="135"/>
        <v>Getafe C.F.</v>
      </c>
      <c r="AT72" s="142"/>
      <c r="AU72" s="131">
        <f t="shared" si="123"/>
        <v>0</v>
      </c>
      <c r="AV72" s="137" t="str">
        <f t="shared" ca="1" si="112"/>
        <v>Benito Villamarín</v>
      </c>
      <c r="AW72" s="124"/>
      <c r="AX72" s="124"/>
      <c r="AY72" s="124"/>
      <c r="AZ72" s="131">
        <f t="shared" si="124"/>
        <v>0</v>
      </c>
      <c r="BA72" s="131">
        <f t="shared" si="125"/>
        <v>0</v>
      </c>
      <c r="BB72" s="132"/>
      <c r="BC72" s="133" t="str">
        <f t="shared" ca="1" si="136"/>
        <v>Real Valladolid</v>
      </c>
      <c r="BD72" s="140"/>
      <c r="BE72" s="141"/>
      <c r="BF72" s="133" t="str">
        <f t="shared" ca="1" si="137"/>
        <v>Sevilla F.C.</v>
      </c>
      <c r="BG72" s="142"/>
      <c r="BH72" s="131">
        <f t="shared" si="126"/>
        <v>0</v>
      </c>
      <c r="BI72" s="137" t="str">
        <f t="shared" ca="1" si="113"/>
        <v>José Zorrilla</v>
      </c>
      <c r="BJ72" s="124"/>
      <c r="BK72" s="124"/>
      <c r="BL72" s="124"/>
      <c r="BM72" s="131">
        <f t="shared" si="127"/>
        <v>0</v>
      </c>
      <c r="BN72" s="131">
        <f t="shared" si="128"/>
        <v>0</v>
      </c>
      <c r="BO72" s="132"/>
      <c r="BP72" s="133" t="str">
        <f t="shared" ca="1" si="138"/>
        <v>Málaga C.F.</v>
      </c>
      <c r="BQ72" s="140"/>
      <c r="BR72" s="141"/>
      <c r="BS72" s="133" t="str">
        <f t="shared" ca="1" si="139"/>
        <v>Deportivo de la Coruña</v>
      </c>
      <c r="BT72" s="142"/>
      <c r="BU72" s="131">
        <f t="shared" si="129"/>
        <v>0</v>
      </c>
      <c r="BV72" s="137" t="str">
        <f t="shared" ca="1" si="114"/>
        <v>La Rosaleda</v>
      </c>
      <c r="BW72" s="124"/>
      <c r="BX72" s="124"/>
    </row>
    <row r="73" spans="1:76" ht="14.45" customHeight="1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31">
        <f t="shared" si="115"/>
        <v>0</v>
      </c>
      <c r="N73" s="131">
        <f t="shared" si="116"/>
        <v>0</v>
      </c>
      <c r="O73" s="132"/>
      <c r="P73" s="133" t="str">
        <f ca="1">S22</f>
        <v>Celta de Vigo</v>
      </c>
      <c r="Q73" s="140"/>
      <c r="R73" s="141"/>
      <c r="S73" s="133" t="str">
        <f t="shared" ca="1" si="131"/>
        <v>Real Sociedad</v>
      </c>
      <c r="T73" s="142"/>
      <c r="U73" s="131">
        <f t="shared" si="117"/>
        <v>0</v>
      </c>
      <c r="V73" s="137" t="str">
        <f t="shared" ca="1" si="110"/>
        <v>Balaídos</v>
      </c>
      <c r="W73" s="124"/>
      <c r="X73" s="124"/>
      <c r="Y73" s="124"/>
      <c r="Z73" s="131">
        <f t="shared" si="118"/>
        <v>0</v>
      </c>
      <c r="AA73" s="131">
        <f t="shared" si="119"/>
        <v>0</v>
      </c>
      <c r="AB73" s="132"/>
      <c r="AC73" s="133" t="str">
        <f ca="1">AF22</f>
        <v>Real Zaragoza</v>
      </c>
      <c r="AD73" s="140"/>
      <c r="AE73" s="141"/>
      <c r="AF73" s="133" t="str">
        <f t="shared" ca="1" si="133"/>
        <v>Valencia C.F.</v>
      </c>
      <c r="AG73" s="142"/>
      <c r="AH73" s="131">
        <f t="shared" si="120"/>
        <v>0</v>
      </c>
      <c r="AI73" s="137" t="str">
        <f t="shared" ca="1" si="111"/>
        <v>La Romareda</v>
      </c>
      <c r="AJ73" s="124"/>
      <c r="AK73" s="124"/>
      <c r="AL73" s="124"/>
      <c r="AM73" s="131">
        <f t="shared" si="121"/>
        <v>0</v>
      </c>
      <c r="AN73" s="131">
        <f t="shared" si="122"/>
        <v>0</v>
      </c>
      <c r="AO73" s="132"/>
      <c r="AP73" s="133" t="str">
        <f ca="1">AS22</f>
        <v>Atlethic Club</v>
      </c>
      <c r="AQ73" s="140"/>
      <c r="AR73" s="141"/>
      <c r="AS73" s="133" t="str">
        <f t="shared" ca="1" si="135"/>
        <v>Granada C.F.</v>
      </c>
      <c r="AT73" s="142"/>
      <c r="AU73" s="131">
        <f t="shared" si="123"/>
        <v>0</v>
      </c>
      <c r="AV73" s="137" t="str">
        <f t="shared" ca="1" si="112"/>
        <v>San Mamés</v>
      </c>
      <c r="AW73" s="124"/>
      <c r="AX73" s="124"/>
      <c r="AY73" s="124"/>
      <c r="AZ73" s="131">
        <f t="shared" si="124"/>
        <v>0</v>
      </c>
      <c r="BA73" s="131">
        <f t="shared" si="125"/>
        <v>0</v>
      </c>
      <c r="BB73" s="132"/>
      <c r="BC73" s="133" t="str">
        <f ca="1">BF22</f>
        <v>Atlético Madrid</v>
      </c>
      <c r="BD73" s="140"/>
      <c r="BE73" s="141"/>
      <c r="BF73" s="133" t="str">
        <f t="shared" ca="1" si="137"/>
        <v>Real Madrid</v>
      </c>
      <c r="BG73" s="142"/>
      <c r="BH73" s="131">
        <f t="shared" si="126"/>
        <v>0</v>
      </c>
      <c r="BI73" s="137" t="str">
        <f t="shared" ca="1" si="113"/>
        <v>Vicente Calderón</v>
      </c>
      <c r="BJ73" s="124"/>
      <c r="BK73" s="124"/>
      <c r="BL73" s="124"/>
      <c r="BM73" s="131">
        <f t="shared" si="127"/>
        <v>0</v>
      </c>
      <c r="BN73" s="131">
        <f t="shared" si="128"/>
        <v>0</v>
      </c>
      <c r="BO73" s="132"/>
      <c r="BP73" s="133" t="str">
        <f ca="1">BS22</f>
        <v>R.C.D. Español</v>
      </c>
      <c r="BQ73" s="140"/>
      <c r="BR73" s="141"/>
      <c r="BS73" s="133" t="str">
        <f t="shared" ca="1" si="139"/>
        <v>F.C. Barcelona</v>
      </c>
      <c r="BT73" s="142"/>
      <c r="BU73" s="131">
        <f t="shared" si="129"/>
        <v>0</v>
      </c>
      <c r="BV73" s="137" t="str">
        <f t="shared" ca="1" si="114"/>
        <v>Cornellà-El Prat</v>
      </c>
      <c r="BW73" s="124"/>
      <c r="BX73" s="124"/>
    </row>
    <row r="74" spans="1:76" ht="14.45" customHeight="1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31">
        <f t="shared" si="115"/>
        <v>0</v>
      </c>
      <c r="N74" s="131">
        <f t="shared" si="116"/>
        <v>0</v>
      </c>
      <c r="O74" s="132"/>
      <c r="P74" s="133" t="str">
        <f t="shared" ref="P74:P77" ca="1" si="140">S23</f>
        <v>F.C. Barcelona</v>
      </c>
      <c r="Q74" s="140"/>
      <c r="R74" s="141"/>
      <c r="S74" s="133" t="str">
        <f t="shared" ca="1" si="131"/>
        <v>C.A. Osasuna</v>
      </c>
      <c r="T74" s="142"/>
      <c r="U74" s="131">
        <f t="shared" si="117"/>
        <v>0</v>
      </c>
      <c r="V74" s="137" t="str">
        <f t="shared" ca="1" si="110"/>
        <v>Camp Nou</v>
      </c>
      <c r="W74" s="124"/>
      <c r="X74" s="124"/>
      <c r="Y74" s="124"/>
      <c r="Z74" s="131">
        <f t="shared" si="118"/>
        <v>0</v>
      </c>
      <c r="AA74" s="131">
        <f t="shared" si="119"/>
        <v>0</v>
      </c>
      <c r="AB74" s="132"/>
      <c r="AC74" s="133" t="str">
        <f t="shared" ref="AC74:AC77" ca="1" si="141">AF23</f>
        <v>R.C.D.Mallorca</v>
      </c>
      <c r="AD74" s="140"/>
      <c r="AE74" s="141"/>
      <c r="AF74" s="133" t="str">
        <f t="shared" ca="1" si="133"/>
        <v>Getafe C.F.</v>
      </c>
      <c r="AG74" s="142"/>
      <c r="AH74" s="131">
        <f t="shared" si="120"/>
        <v>0</v>
      </c>
      <c r="AI74" s="137" t="str">
        <f t="shared" ca="1" si="111"/>
        <v>Iberostar Estadio</v>
      </c>
      <c r="AJ74" s="124"/>
      <c r="AK74" s="124"/>
      <c r="AL74" s="124"/>
      <c r="AM74" s="131">
        <f t="shared" si="121"/>
        <v>0</v>
      </c>
      <c r="AN74" s="131">
        <f t="shared" si="122"/>
        <v>0</v>
      </c>
      <c r="AO74" s="132"/>
      <c r="AP74" s="133" t="str">
        <f t="shared" ref="AP74:AP77" ca="1" si="142">AS23</f>
        <v>Levante U.D.</v>
      </c>
      <c r="AQ74" s="140"/>
      <c r="AR74" s="141"/>
      <c r="AS74" s="133" t="str">
        <f t="shared" ca="1" si="135"/>
        <v>Sevilla F.C.</v>
      </c>
      <c r="AT74" s="142"/>
      <c r="AU74" s="131">
        <f t="shared" si="123"/>
        <v>0</v>
      </c>
      <c r="AV74" s="137" t="str">
        <f t="shared" ca="1" si="112"/>
        <v>Ciudad de Valencia</v>
      </c>
      <c r="AW74" s="124"/>
      <c r="AX74" s="124"/>
      <c r="AY74" s="124"/>
      <c r="AZ74" s="131">
        <f t="shared" si="124"/>
        <v>0</v>
      </c>
      <c r="BA74" s="131">
        <f t="shared" si="125"/>
        <v>0</v>
      </c>
      <c r="BB74" s="132"/>
      <c r="BC74" s="133" t="str">
        <f t="shared" ref="BC74:BC77" ca="1" si="143">BF23</f>
        <v>Real Betis Balompié</v>
      </c>
      <c r="BD74" s="140"/>
      <c r="BE74" s="141"/>
      <c r="BF74" s="133" t="str">
        <f t="shared" ca="1" si="137"/>
        <v>Deportivo de la Coruña</v>
      </c>
      <c r="BG74" s="142"/>
      <c r="BH74" s="131">
        <f t="shared" si="126"/>
        <v>0</v>
      </c>
      <c r="BI74" s="137" t="str">
        <f t="shared" ca="1" si="113"/>
        <v>Benito Villamarín</v>
      </c>
      <c r="BJ74" s="124"/>
      <c r="BK74" s="124"/>
      <c r="BL74" s="124"/>
      <c r="BM74" s="131">
        <f t="shared" si="127"/>
        <v>0</v>
      </c>
      <c r="BN74" s="131">
        <f t="shared" si="128"/>
        <v>0</v>
      </c>
      <c r="BO74" s="132"/>
      <c r="BP74" s="133" t="str">
        <f t="shared" ref="BP74:BP77" ca="1" si="144">BS23</f>
        <v>Real Valladolid</v>
      </c>
      <c r="BQ74" s="140"/>
      <c r="BR74" s="141"/>
      <c r="BS74" s="133" t="str">
        <f t="shared" ca="1" si="139"/>
        <v>Celta de Vigo</v>
      </c>
      <c r="BT74" s="142"/>
      <c r="BU74" s="131">
        <f t="shared" si="129"/>
        <v>0</v>
      </c>
      <c r="BV74" s="137" t="str">
        <f t="shared" ca="1" si="114"/>
        <v>José Zorrilla</v>
      </c>
      <c r="BW74" s="124"/>
      <c r="BX74" s="124"/>
    </row>
    <row r="75" spans="1:76" ht="14.45" customHeight="1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31">
        <f t="shared" si="115"/>
        <v>0</v>
      </c>
      <c r="N75" s="131">
        <f t="shared" si="116"/>
        <v>0</v>
      </c>
      <c r="O75" s="132"/>
      <c r="P75" s="133" t="str">
        <f t="shared" ca="1" si="140"/>
        <v>Deportivo de la Coruña</v>
      </c>
      <c r="Q75" s="140"/>
      <c r="R75" s="141"/>
      <c r="S75" s="133" t="str">
        <f t="shared" ca="1" si="131"/>
        <v>Valencia C.F.</v>
      </c>
      <c r="T75" s="142"/>
      <c r="U75" s="131">
        <f t="shared" si="117"/>
        <v>0</v>
      </c>
      <c r="V75" s="137" t="str">
        <f t="shared" ca="1" si="110"/>
        <v>Riazor</v>
      </c>
      <c r="W75" s="124"/>
      <c r="X75" s="124"/>
      <c r="Y75" s="124"/>
      <c r="Z75" s="131">
        <f t="shared" si="118"/>
        <v>0</v>
      </c>
      <c r="AA75" s="131">
        <f t="shared" si="119"/>
        <v>0</v>
      </c>
      <c r="AB75" s="132"/>
      <c r="AC75" s="133" t="str">
        <f t="shared" ca="1" si="141"/>
        <v>Celta de Vigo</v>
      </c>
      <c r="AD75" s="140"/>
      <c r="AE75" s="141"/>
      <c r="AF75" s="133" t="str">
        <f t="shared" ca="1" si="133"/>
        <v>Granada C.F.</v>
      </c>
      <c r="AG75" s="142"/>
      <c r="AH75" s="131">
        <f t="shared" si="120"/>
        <v>0</v>
      </c>
      <c r="AI75" s="137" t="str">
        <f t="shared" ca="1" si="111"/>
        <v>Balaídos</v>
      </c>
      <c r="AJ75" s="124"/>
      <c r="AK75" s="124"/>
      <c r="AL75" s="124"/>
      <c r="AM75" s="131">
        <f t="shared" si="121"/>
        <v>0</v>
      </c>
      <c r="AN75" s="131">
        <f t="shared" si="122"/>
        <v>0</v>
      </c>
      <c r="AO75" s="132"/>
      <c r="AP75" s="133" t="str">
        <f t="shared" ca="1" si="142"/>
        <v>Real Zaragoza</v>
      </c>
      <c r="AQ75" s="140"/>
      <c r="AR75" s="141"/>
      <c r="AS75" s="133" t="str">
        <f t="shared" ca="1" si="135"/>
        <v>Real Madrid</v>
      </c>
      <c r="AT75" s="142"/>
      <c r="AU75" s="131">
        <f t="shared" si="123"/>
        <v>0</v>
      </c>
      <c r="AV75" s="137" t="str">
        <f t="shared" ca="1" si="112"/>
        <v>La Romareda</v>
      </c>
      <c r="AW75" s="124"/>
      <c r="AX75" s="124"/>
      <c r="AY75" s="124"/>
      <c r="AZ75" s="131">
        <f t="shared" si="124"/>
        <v>0</v>
      </c>
      <c r="BA75" s="131">
        <f t="shared" si="125"/>
        <v>0</v>
      </c>
      <c r="BB75" s="132"/>
      <c r="BC75" s="133" t="str">
        <f t="shared" ca="1" si="143"/>
        <v>Atlethic Club</v>
      </c>
      <c r="BD75" s="140"/>
      <c r="BE75" s="141"/>
      <c r="BF75" s="133" t="str">
        <f t="shared" ca="1" si="137"/>
        <v>F.C. Barcelona</v>
      </c>
      <c r="BG75" s="142"/>
      <c r="BH75" s="131">
        <f t="shared" si="126"/>
        <v>0</v>
      </c>
      <c r="BI75" s="137" t="str">
        <f t="shared" ca="1" si="113"/>
        <v>San Mamés</v>
      </c>
      <c r="BJ75" s="124"/>
      <c r="BK75" s="124"/>
      <c r="BL75" s="124"/>
      <c r="BM75" s="131">
        <f t="shared" si="127"/>
        <v>0</v>
      </c>
      <c r="BN75" s="131">
        <f t="shared" si="128"/>
        <v>0</v>
      </c>
      <c r="BO75" s="132"/>
      <c r="BP75" s="133" t="str">
        <f t="shared" ca="1" si="144"/>
        <v>Atlético Madrid</v>
      </c>
      <c r="BQ75" s="140"/>
      <c r="BR75" s="141"/>
      <c r="BS75" s="133" t="str">
        <f t="shared" ca="1" si="139"/>
        <v>R.C.D.Mallorca</v>
      </c>
      <c r="BT75" s="142"/>
      <c r="BU75" s="131">
        <f t="shared" si="129"/>
        <v>0</v>
      </c>
      <c r="BV75" s="137" t="str">
        <f t="shared" ca="1" si="114"/>
        <v>Vicente Calderón</v>
      </c>
      <c r="BW75" s="124"/>
      <c r="BX75" s="124"/>
    </row>
    <row r="76" spans="1:76" ht="14.45" customHeight="1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31">
        <f t="shared" si="115"/>
        <v>0</v>
      </c>
      <c r="N76" s="131">
        <f t="shared" si="116"/>
        <v>0</v>
      </c>
      <c r="O76" s="132"/>
      <c r="P76" s="133" t="str">
        <f t="shared" ca="1" si="140"/>
        <v>Real Madrid</v>
      </c>
      <c r="Q76" s="140"/>
      <c r="R76" s="141"/>
      <c r="S76" s="133" t="str">
        <f t="shared" ca="1" si="131"/>
        <v>Getafe C.F.</v>
      </c>
      <c r="T76" s="142"/>
      <c r="U76" s="131">
        <f t="shared" si="117"/>
        <v>0</v>
      </c>
      <c r="V76" s="137" t="str">
        <f t="shared" ca="1" si="110"/>
        <v>Santiago Bernabéu</v>
      </c>
      <c r="W76" s="124"/>
      <c r="X76" s="124"/>
      <c r="Y76" s="124"/>
      <c r="Z76" s="131">
        <f t="shared" si="118"/>
        <v>0</v>
      </c>
      <c r="AA76" s="131">
        <f t="shared" si="119"/>
        <v>0</v>
      </c>
      <c r="AB76" s="132"/>
      <c r="AC76" s="133" t="str">
        <f t="shared" ca="1" si="141"/>
        <v>F.C. Barcelona</v>
      </c>
      <c r="AD76" s="140"/>
      <c r="AE76" s="141"/>
      <c r="AF76" s="133" t="str">
        <f t="shared" ca="1" si="133"/>
        <v>Sevilla F.C.</v>
      </c>
      <c r="AG76" s="142"/>
      <c r="AH76" s="131">
        <f t="shared" si="120"/>
        <v>0</v>
      </c>
      <c r="AI76" s="137" t="str">
        <f t="shared" ca="1" si="111"/>
        <v>Camp Nou</v>
      </c>
      <c r="AJ76" s="124"/>
      <c r="AK76" s="124"/>
      <c r="AL76" s="124"/>
      <c r="AM76" s="131">
        <f t="shared" si="121"/>
        <v>0</v>
      </c>
      <c r="AN76" s="131">
        <f t="shared" si="122"/>
        <v>0</v>
      </c>
      <c r="AO76" s="132"/>
      <c r="AP76" s="133" t="str">
        <f t="shared" ca="1" si="142"/>
        <v>R.C.D.Mallorca</v>
      </c>
      <c r="AQ76" s="140"/>
      <c r="AR76" s="141"/>
      <c r="AS76" s="133" t="str">
        <f t="shared" ca="1" si="135"/>
        <v>Deportivo de la Coruña</v>
      </c>
      <c r="AT76" s="142"/>
      <c r="AU76" s="131">
        <f t="shared" si="123"/>
        <v>0</v>
      </c>
      <c r="AV76" s="137" t="str">
        <f t="shared" ca="1" si="112"/>
        <v>Iberostar Estadio</v>
      </c>
      <c r="AW76" s="124"/>
      <c r="AX76" s="124"/>
      <c r="AY76" s="124"/>
      <c r="AZ76" s="131">
        <f t="shared" si="124"/>
        <v>0</v>
      </c>
      <c r="BA76" s="131">
        <f t="shared" si="125"/>
        <v>0</v>
      </c>
      <c r="BB76" s="132"/>
      <c r="BC76" s="133" t="str">
        <f t="shared" ca="1" si="143"/>
        <v>Levante U.D.</v>
      </c>
      <c r="BD76" s="140"/>
      <c r="BE76" s="141"/>
      <c r="BF76" s="133" t="str">
        <f t="shared" ca="1" si="137"/>
        <v>Celta de Vigo</v>
      </c>
      <c r="BG76" s="142"/>
      <c r="BH76" s="131">
        <f t="shared" si="126"/>
        <v>0</v>
      </c>
      <c r="BI76" s="137" t="str">
        <f t="shared" ca="1" si="113"/>
        <v>Ciudad de Valencia</v>
      </c>
      <c r="BJ76" s="124"/>
      <c r="BK76" s="124"/>
      <c r="BL76" s="124"/>
      <c r="BM76" s="131">
        <f t="shared" si="127"/>
        <v>0</v>
      </c>
      <c r="BN76" s="131">
        <f t="shared" si="128"/>
        <v>0</v>
      </c>
      <c r="BO76" s="132"/>
      <c r="BP76" s="133" t="str">
        <f t="shared" ca="1" si="144"/>
        <v>Real Betis Balompié</v>
      </c>
      <c r="BQ76" s="140"/>
      <c r="BR76" s="141"/>
      <c r="BS76" s="133" t="str">
        <f t="shared" ca="1" si="139"/>
        <v>Real Zaragoza</v>
      </c>
      <c r="BT76" s="142"/>
      <c r="BU76" s="131">
        <f t="shared" si="129"/>
        <v>0</v>
      </c>
      <c r="BV76" s="137" t="str">
        <f t="shared" ca="1" si="114"/>
        <v>Benito Villamarín</v>
      </c>
      <c r="BW76" s="124"/>
      <c r="BX76" s="124"/>
    </row>
    <row r="77" spans="1:76" ht="15" customHeight="1" thickBot="1" x14ac:dyDescent="0.3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31">
        <f t="shared" si="115"/>
        <v>0</v>
      </c>
      <c r="N77" s="131">
        <f t="shared" si="116"/>
        <v>0</v>
      </c>
      <c r="O77" s="145"/>
      <c r="P77" s="146" t="str">
        <f t="shared" ca="1" si="140"/>
        <v>Sevilla F.C.</v>
      </c>
      <c r="Q77" s="147"/>
      <c r="R77" s="148"/>
      <c r="S77" s="146" t="str">
        <f ca="1">P26</f>
        <v>Granada C.F.</v>
      </c>
      <c r="T77" s="149"/>
      <c r="U77" s="131">
        <f t="shared" si="117"/>
        <v>0</v>
      </c>
      <c r="V77" s="150" t="str">
        <f t="shared" ca="1" si="110"/>
        <v>Ramón Sánchez Pizjuán</v>
      </c>
      <c r="W77" s="124"/>
      <c r="X77" s="124"/>
      <c r="Y77" s="124"/>
      <c r="Z77" s="131">
        <f t="shared" si="118"/>
        <v>0</v>
      </c>
      <c r="AA77" s="131">
        <f t="shared" si="119"/>
        <v>0</v>
      </c>
      <c r="AB77" s="145"/>
      <c r="AC77" s="146" t="str">
        <f t="shared" ca="1" si="141"/>
        <v>Deportivo de la Coruña</v>
      </c>
      <c r="AD77" s="147"/>
      <c r="AE77" s="148"/>
      <c r="AF77" s="146" t="str">
        <f ca="1">AC26</f>
        <v>Real Madrid</v>
      </c>
      <c r="AG77" s="149"/>
      <c r="AH77" s="131">
        <f t="shared" si="120"/>
        <v>0</v>
      </c>
      <c r="AI77" s="150" t="str">
        <f t="shared" ca="1" si="111"/>
        <v>Riazor</v>
      </c>
      <c r="AJ77" s="124"/>
      <c r="AK77" s="124"/>
      <c r="AL77" s="124"/>
      <c r="AM77" s="131">
        <f t="shared" si="121"/>
        <v>0</v>
      </c>
      <c r="AN77" s="131">
        <f t="shared" si="122"/>
        <v>0</v>
      </c>
      <c r="AO77" s="145"/>
      <c r="AP77" s="146" t="str">
        <f t="shared" ca="1" si="142"/>
        <v>Celta de Vigo</v>
      </c>
      <c r="AQ77" s="147"/>
      <c r="AR77" s="148"/>
      <c r="AS77" s="146" t="str">
        <f ca="1">AP26</f>
        <v>F.C. Barcelona</v>
      </c>
      <c r="AT77" s="149"/>
      <c r="AU77" s="131">
        <f t="shared" si="123"/>
        <v>0</v>
      </c>
      <c r="AV77" s="150" t="str">
        <f t="shared" ca="1" si="112"/>
        <v>Balaídos</v>
      </c>
      <c r="AW77" s="124"/>
      <c r="AX77" s="124"/>
      <c r="AY77" s="124"/>
      <c r="AZ77" s="131">
        <f t="shared" si="124"/>
        <v>0</v>
      </c>
      <c r="BA77" s="131">
        <f t="shared" si="125"/>
        <v>0</v>
      </c>
      <c r="BB77" s="145"/>
      <c r="BC77" s="146" t="str">
        <f t="shared" ca="1" si="143"/>
        <v>Real Zaragoza</v>
      </c>
      <c r="BD77" s="147"/>
      <c r="BE77" s="148"/>
      <c r="BF77" s="146" t="str">
        <f ca="1">BC26</f>
        <v>R.C.D.Mallorca</v>
      </c>
      <c r="BG77" s="149"/>
      <c r="BH77" s="131">
        <f t="shared" si="126"/>
        <v>0</v>
      </c>
      <c r="BI77" s="150" t="str">
        <f t="shared" ca="1" si="113"/>
        <v>La Romareda</v>
      </c>
      <c r="BJ77" s="124"/>
      <c r="BK77" s="124"/>
      <c r="BL77" s="124"/>
      <c r="BM77" s="131">
        <f t="shared" si="127"/>
        <v>0</v>
      </c>
      <c r="BN77" s="131">
        <f t="shared" si="128"/>
        <v>0</v>
      </c>
      <c r="BO77" s="145"/>
      <c r="BP77" s="146" t="str">
        <f t="shared" ca="1" si="144"/>
        <v>Atlethic Club</v>
      </c>
      <c r="BQ77" s="147"/>
      <c r="BR77" s="148"/>
      <c r="BS77" s="146" t="str">
        <f ca="1">BP26</f>
        <v>Levante U.D.</v>
      </c>
      <c r="BT77" s="149"/>
      <c r="BU77" s="131">
        <f t="shared" si="129"/>
        <v>0</v>
      </c>
      <c r="BV77" s="150" t="str">
        <f ca="1">LOOKUP(BP77,equipos,estadios)</f>
        <v>San Mamés</v>
      </c>
      <c r="BW77" s="124"/>
      <c r="BX77" s="124"/>
    </row>
    <row r="78" spans="1:76" ht="15" customHeight="1" thickBot="1" x14ac:dyDescent="0.3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</row>
    <row r="79" spans="1:76" ht="15.75" thickBot="1" x14ac:dyDescent="0.3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246" t="s">
        <v>120</v>
      </c>
      <c r="P79" s="247"/>
      <c r="Q79" s="247"/>
      <c r="R79" s="247"/>
      <c r="S79" s="247"/>
      <c r="T79" s="248"/>
      <c r="U79" s="127"/>
      <c r="V79" s="128" t="s">
        <v>1</v>
      </c>
      <c r="W79" s="124"/>
      <c r="X79" s="124"/>
      <c r="Y79" s="124"/>
      <c r="Z79" s="124"/>
      <c r="AA79" s="124"/>
      <c r="AB79" s="246" t="s">
        <v>124</v>
      </c>
      <c r="AC79" s="247"/>
      <c r="AD79" s="247"/>
      <c r="AE79" s="247"/>
      <c r="AF79" s="247"/>
      <c r="AG79" s="248"/>
      <c r="AH79" s="127"/>
      <c r="AI79" s="128" t="s">
        <v>1</v>
      </c>
      <c r="AJ79" s="124"/>
      <c r="AK79" s="124"/>
      <c r="AL79" s="124"/>
      <c r="AM79" s="124"/>
      <c r="AN79" s="124"/>
      <c r="AO79" s="246" t="s">
        <v>128</v>
      </c>
      <c r="AP79" s="247"/>
      <c r="AQ79" s="247"/>
      <c r="AR79" s="247"/>
      <c r="AS79" s="247"/>
      <c r="AT79" s="248"/>
      <c r="AU79" s="127"/>
      <c r="AV79" s="128" t="s">
        <v>1</v>
      </c>
      <c r="AW79" s="124"/>
      <c r="AX79" s="124"/>
      <c r="AY79" s="124"/>
      <c r="AZ79" s="124"/>
      <c r="BA79" s="124"/>
      <c r="BB79" s="246" t="s">
        <v>132</v>
      </c>
      <c r="BC79" s="247"/>
      <c r="BD79" s="247"/>
      <c r="BE79" s="247"/>
      <c r="BF79" s="247"/>
      <c r="BG79" s="248"/>
      <c r="BH79" s="127"/>
      <c r="BI79" s="128" t="s">
        <v>1</v>
      </c>
      <c r="BJ79" s="124"/>
      <c r="BK79" s="124"/>
      <c r="BL79" s="124"/>
      <c r="BM79" s="124"/>
      <c r="BN79" s="124"/>
      <c r="BO79" s="246" t="s">
        <v>192</v>
      </c>
      <c r="BP79" s="247"/>
      <c r="BQ79" s="247"/>
      <c r="BR79" s="247"/>
      <c r="BS79" s="247"/>
      <c r="BT79" s="248"/>
      <c r="BU79" s="127"/>
      <c r="BV79" s="128" t="s">
        <v>1</v>
      </c>
      <c r="BW79" s="124"/>
      <c r="BX79" s="124"/>
    </row>
    <row r="80" spans="1:76" ht="14.45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31">
        <f>IF(ISBLANK(R80),0,1)</f>
        <v>0</v>
      </c>
      <c r="N80" s="131">
        <f>IF(M80&gt;0,IF(Q80&gt;R80,3,IF(Q80=R80,1,0)),0)</f>
        <v>0</v>
      </c>
      <c r="O80" s="132"/>
      <c r="P80" s="133" t="str">
        <f ca="1">S29</f>
        <v>Atlético Madrid</v>
      </c>
      <c r="Q80" s="134"/>
      <c r="R80" s="135"/>
      <c r="S80" s="133" t="str">
        <f ca="1">P29</f>
        <v>Real Betis Balompié</v>
      </c>
      <c r="T80" s="136"/>
      <c r="U80" s="131">
        <f>IF(M80&gt;0,IF(R80&gt;Q80,3,IF(Q80=R80,1,0)),0)</f>
        <v>0</v>
      </c>
      <c r="V80" s="137" t="str">
        <f t="shared" ref="V80:V89" ca="1" si="145">LOOKUP(P80,equipos,estadios)</f>
        <v>Vicente Calderón</v>
      </c>
      <c r="W80" s="124"/>
      <c r="X80" s="124"/>
      <c r="Y80" s="124"/>
      <c r="Z80" s="131">
        <f>IF(ISBLANK(AE80),0,1)</f>
        <v>0</v>
      </c>
      <c r="AA80" s="131">
        <f>IF(Z80&gt;0,IF(AD80&gt;AE80,3,IF(AD80=AE80,1,0)),0)</f>
        <v>0</v>
      </c>
      <c r="AB80" s="132"/>
      <c r="AC80" s="133" t="str">
        <f ca="1">AF29</f>
        <v>R.C.D. Español</v>
      </c>
      <c r="AD80" s="134"/>
      <c r="AE80" s="135"/>
      <c r="AF80" s="133" t="str">
        <f ca="1">AC29</f>
        <v>Real Valladolid</v>
      </c>
      <c r="AG80" s="136"/>
      <c r="AH80" s="131">
        <f>IF(Z80&gt;0,IF(AE80&gt;AD80,3,IF(AD80=AE80,1,0)),0)</f>
        <v>0</v>
      </c>
      <c r="AI80" s="137" t="str">
        <f t="shared" ref="AI80:AI89" ca="1" si="146">LOOKUP(AC80,equipos,estadios)</f>
        <v>Cornellà-El Prat</v>
      </c>
      <c r="AJ80" s="124"/>
      <c r="AK80" s="124"/>
      <c r="AL80" s="124"/>
      <c r="AM80" s="131">
        <f>IF(ISBLANK(AR80),0,1)</f>
        <v>0</v>
      </c>
      <c r="AN80" s="131">
        <f>IF(AM80&gt;0,IF(AQ80&gt;AR80,3,IF(AQ80=AR80,1,0)),0)</f>
        <v>0</v>
      </c>
      <c r="AO80" s="132"/>
      <c r="AP80" s="133" t="str">
        <f ca="1">AS29</f>
        <v>Real Sociedad</v>
      </c>
      <c r="AQ80" s="134"/>
      <c r="AR80" s="135"/>
      <c r="AS80" s="133" t="str">
        <f ca="1">AP29</f>
        <v>Málaga C.F.</v>
      </c>
      <c r="AT80" s="136"/>
      <c r="AU80" s="131">
        <f>IF(AM80&gt;0,IF(AR80&gt;AQ80,3,IF(AQ80=AR80,1,0)),0)</f>
        <v>0</v>
      </c>
      <c r="AV80" s="137" t="str">
        <f t="shared" ref="AV80:AV89" ca="1" si="147">LOOKUP(AP80,equipos,estadios)</f>
        <v>Anoeta</v>
      </c>
      <c r="AW80" s="124"/>
      <c r="AX80" s="124"/>
      <c r="AY80" s="124"/>
      <c r="AZ80" s="131">
        <f>IF(ISBLANK(BE80),0,1)</f>
        <v>0</v>
      </c>
      <c r="BA80" s="131">
        <f>IF(AZ80&gt;0,IF(BD80&gt;BE80,3,IF(BD80=BE80,1,0)),0)</f>
        <v>0</v>
      </c>
      <c r="BB80" s="132"/>
      <c r="BC80" s="133" t="str">
        <f ca="1">BF29</f>
        <v>Valencia C.F.</v>
      </c>
      <c r="BD80" s="134"/>
      <c r="BE80" s="135"/>
      <c r="BF80" s="133" t="str">
        <f ca="1">BC29</f>
        <v>C.A. Osasuna</v>
      </c>
      <c r="BG80" s="136"/>
      <c r="BH80" s="131">
        <f>IF(AZ80&gt;0,IF(BE80&gt;BD80,3,IF(BD80=BE80,1,0)),0)</f>
        <v>0</v>
      </c>
      <c r="BI80" s="137" t="str">
        <f t="shared" ref="BI80:BI89" ca="1" si="148">LOOKUP(BC80,equipos,estadios)</f>
        <v>Mestalla</v>
      </c>
      <c r="BJ80" s="124"/>
      <c r="BK80" s="124"/>
      <c r="BL80" s="124"/>
      <c r="BM80" s="131">
        <f>IF(ISBLANK(BR80),0,1)</f>
        <v>0</v>
      </c>
      <c r="BN80" s="131">
        <f>IF(BM80&gt;0,IF(BQ80&gt;BR80,3,IF(BQ80=BR80,1,0)),0)</f>
        <v>0</v>
      </c>
      <c r="BO80" s="132"/>
      <c r="BP80" s="133" t="str">
        <f ca="1">BS29</f>
        <v>Granada C.F.</v>
      </c>
      <c r="BQ80" s="134"/>
      <c r="BR80" s="135"/>
      <c r="BS80" s="133" t="str">
        <f ca="1">BP29</f>
        <v>Getafe C.F.</v>
      </c>
      <c r="BT80" s="136"/>
      <c r="BU80" s="131">
        <f>IF(BM80&gt;0,IF(BR80&gt;BQ80,3,IF(BQ80=BR80,1,0)),0)</f>
        <v>0</v>
      </c>
      <c r="BV80" s="137" t="str">
        <f t="shared" ref="BV80:BV89" ca="1" si="149">LOOKUP(BP80,equipos,estadios)</f>
        <v>Nuevo Los Cármenes</v>
      </c>
      <c r="BW80" s="124"/>
      <c r="BX80" s="124"/>
    </row>
    <row r="81" spans="1:76" ht="14.45" customHeight="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31">
        <f t="shared" ref="M81:M89" si="150">IF(ISBLANK(R81),0,1)</f>
        <v>0</v>
      </c>
      <c r="N81" s="131">
        <f t="shared" ref="N81:N89" si="151">IF(M81&gt;0,IF(Q81&gt;R81,3,IF(Q81=R81,1,0)),0)</f>
        <v>0</v>
      </c>
      <c r="O81" s="132"/>
      <c r="P81" s="133" t="str">
        <f t="shared" ref="P81:P84" ca="1" si="152">S30</f>
        <v>Real Valladolid</v>
      </c>
      <c r="Q81" s="140"/>
      <c r="R81" s="141"/>
      <c r="S81" s="133" t="str">
        <f t="shared" ref="S81:S88" ca="1" si="153">P30</f>
        <v>Atlethic Club</v>
      </c>
      <c r="T81" s="142"/>
      <c r="U81" s="131">
        <f t="shared" ref="U81:U89" si="154">IF(M81&gt;0,IF(R81&gt;Q81,3,IF(Q81=R81,1,0)),0)</f>
        <v>0</v>
      </c>
      <c r="V81" s="137" t="str">
        <f t="shared" ca="1" si="145"/>
        <v>José Zorrilla</v>
      </c>
      <c r="W81" s="124"/>
      <c r="X81" s="124"/>
      <c r="Y81" s="124"/>
      <c r="Z81" s="131">
        <f t="shared" ref="Z81:Z89" si="155">IF(ISBLANK(AE81),0,1)</f>
        <v>0</v>
      </c>
      <c r="AA81" s="131">
        <f t="shared" ref="AA81:AA89" si="156">IF(Z81&gt;0,IF(AD81&gt;AE81,3,IF(AD81=AE81,1,0)),0)</f>
        <v>0</v>
      </c>
      <c r="AB81" s="132"/>
      <c r="AC81" s="133" t="str">
        <f t="shared" ref="AC81:AC84" ca="1" si="157">AF30</f>
        <v>Málaga C.F.</v>
      </c>
      <c r="AD81" s="140"/>
      <c r="AE81" s="141"/>
      <c r="AF81" s="133" t="str">
        <f t="shared" ref="AF81:AF88" ca="1" si="158">AC30</f>
        <v>Atlético Madrid</v>
      </c>
      <c r="AG81" s="142"/>
      <c r="AH81" s="131">
        <f t="shared" ref="AH81:AH89" si="159">IF(Z81&gt;0,IF(AE81&gt;AD81,3,IF(AD81=AE81,1,0)),0)</f>
        <v>0</v>
      </c>
      <c r="AI81" s="137" t="str">
        <f t="shared" ca="1" si="146"/>
        <v>La Rosaleda</v>
      </c>
      <c r="AJ81" s="124"/>
      <c r="AK81" s="124"/>
      <c r="AL81" s="124"/>
      <c r="AM81" s="131">
        <f t="shared" ref="AM81:AM89" si="160">IF(ISBLANK(AR81),0,1)</f>
        <v>0</v>
      </c>
      <c r="AN81" s="131">
        <f t="shared" ref="AN81:AN89" si="161">IF(AM81&gt;0,IF(AQ81&gt;AR81,3,IF(AQ81=AR81,1,0)),0)</f>
        <v>0</v>
      </c>
      <c r="AO81" s="132"/>
      <c r="AP81" s="133" t="str">
        <f t="shared" ref="AP81:AP84" ca="1" si="162">AS30</f>
        <v>C.A. Osasuna</v>
      </c>
      <c r="AQ81" s="140"/>
      <c r="AR81" s="141"/>
      <c r="AS81" s="133" t="str">
        <f t="shared" ref="AS81:AS88" ca="1" si="163">AP30</f>
        <v>R.C.D. Español</v>
      </c>
      <c r="AT81" s="142"/>
      <c r="AU81" s="131">
        <f t="shared" ref="AU81:AU89" si="164">IF(AM81&gt;0,IF(AR81&gt;AQ81,3,IF(AQ81=AR81,1,0)),0)</f>
        <v>0</v>
      </c>
      <c r="AV81" s="137" t="str">
        <f t="shared" ca="1" si="147"/>
        <v>El Sadar</v>
      </c>
      <c r="AW81" s="124"/>
      <c r="AX81" s="124"/>
      <c r="AY81" s="124"/>
      <c r="AZ81" s="131">
        <f t="shared" ref="AZ81:AZ89" si="165">IF(ISBLANK(BE81),0,1)</f>
        <v>0</v>
      </c>
      <c r="BA81" s="131">
        <f t="shared" ref="BA81:BA89" si="166">IF(AZ81&gt;0,IF(BD81&gt;BE81,3,IF(BD81=BE81,1,0)),0)</f>
        <v>0</v>
      </c>
      <c r="BB81" s="132"/>
      <c r="BC81" s="133" t="str">
        <f t="shared" ref="BC81:BC84" ca="1" si="167">BF30</f>
        <v>Getafe C.F.</v>
      </c>
      <c r="BD81" s="140"/>
      <c r="BE81" s="141"/>
      <c r="BF81" s="133" t="str">
        <f t="shared" ref="BF81:BF88" ca="1" si="168">BC30</f>
        <v>Real Sociedad</v>
      </c>
      <c r="BG81" s="142"/>
      <c r="BH81" s="131">
        <f t="shared" ref="BH81:BH89" si="169">IF(AZ81&gt;0,IF(BE81&gt;BD81,3,IF(BD81=BE81,1,0)),0)</f>
        <v>0</v>
      </c>
      <c r="BI81" s="137" t="str">
        <f t="shared" ca="1" si="148"/>
        <v>Coliseum Alfonso Pérez</v>
      </c>
      <c r="BJ81" s="124"/>
      <c r="BK81" s="124"/>
      <c r="BL81" s="124"/>
      <c r="BM81" s="131">
        <f t="shared" ref="BM81:BM89" si="170">IF(ISBLANK(BR81),0,1)</f>
        <v>0</v>
      </c>
      <c r="BN81" s="131">
        <f t="shared" ref="BN81:BN89" si="171">IF(BM81&gt;0,IF(BQ81&gt;BR81,3,IF(BQ81=BR81,1,0)),0)</f>
        <v>0</v>
      </c>
      <c r="BO81" s="132"/>
      <c r="BP81" s="133" t="str">
        <f t="shared" ref="BP81:BP84" ca="1" si="172">BS30</f>
        <v>Sevilla F.C.</v>
      </c>
      <c r="BQ81" s="140"/>
      <c r="BR81" s="141"/>
      <c r="BS81" s="133" t="str">
        <f t="shared" ref="BS81:BS88" ca="1" si="173">BP30</f>
        <v>Valencia C.F.</v>
      </c>
      <c r="BT81" s="142"/>
      <c r="BU81" s="131">
        <f t="shared" ref="BU81:BU89" si="174">IF(BM81&gt;0,IF(BR81&gt;BQ81,3,IF(BQ81=BR81,1,0)),0)</f>
        <v>0</v>
      </c>
      <c r="BV81" s="137" t="str">
        <f t="shared" ca="1" si="149"/>
        <v>Ramón Sánchez Pizjuán</v>
      </c>
      <c r="BW81" s="124"/>
      <c r="BX81" s="124"/>
    </row>
    <row r="82" spans="1:76" ht="14.45" customHeight="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31">
        <f t="shared" si="150"/>
        <v>0</v>
      </c>
      <c r="N82" s="131">
        <f t="shared" si="151"/>
        <v>0</v>
      </c>
      <c r="O82" s="132"/>
      <c r="P82" s="133" t="str">
        <f t="shared" ca="1" si="152"/>
        <v>R.C.D. Español</v>
      </c>
      <c r="Q82" s="140"/>
      <c r="R82" s="141"/>
      <c r="S82" s="133" t="str">
        <f t="shared" ca="1" si="153"/>
        <v>Levante U.D.</v>
      </c>
      <c r="T82" s="142"/>
      <c r="U82" s="131">
        <f t="shared" si="154"/>
        <v>0</v>
      </c>
      <c r="V82" s="137" t="str">
        <f t="shared" ca="1" si="145"/>
        <v>Cornellà-El Prat</v>
      </c>
      <c r="W82" s="124"/>
      <c r="X82" s="124"/>
      <c r="Y82" s="124"/>
      <c r="Z82" s="131">
        <f t="shared" si="155"/>
        <v>0</v>
      </c>
      <c r="AA82" s="131">
        <f t="shared" si="156"/>
        <v>0</v>
      </c>
      <c r="AB82" s="132"/>
      <c r="AC82" s="133" t="str">
        <f t="shared" ca="1" si="157"/>
        <v>Real Sociedad</v>
      </c>
      <c r="AD82" s="140"/>
      <c r="AE82" s="141"/>
      <c r="AF82" s="133" t="str">
        <f t="shared" ca="1" si="158"/>
        <v>Real Betis Balompié</v>
      </c>
      <c r="AG82" s="142"/>
      <c r="AH82" s="131">
        <f t="shared" si="159"/>
        <v>0</v>
      </c>
      <c r="AI82" s="137" t="str">
        <f t="shared" ca="1" si="146"/>
        <v>Anoeta</v>
      </c>
      <c r="AJ82" s="124"/>
      <c r="AK82" s="124"/>
      <c r="AL82" s="124"/>
      <c r="AM82" s="131">
        <f t="shared" si="160"/>
        <v>0</v>
      </c>
      <c r="AN82" s="131">
        <f t="shared" si="161"/>
        <v>0</v>
      </c>
      <c r="AO82" s="132"/>
      <c r="AP82" s="133" t="str">
        <f t="shared" ca="1" si="162"/>
        <v>Valencia C.F.</v>
      </c>
      <c r="AQ82" s="140"/>
      <c r="AR82" s="141"/>
      <c r="AS82" s="133" t="str">
        <f t="shared" ca="1" si="163"/>
        <v>Real Valladolid</v>
      </c>
      <c r="AT82" s="142"/>
      <c r="AU82" s="131">
        <f t="shared" si="164"/>
        <v>0</v>
      </c>
      <c r="AV82" s="137" t="str">
        <f t="shared" ca="1" si="147"/>
        <v>Mestalla</v>
      </c>
      <c r="AW82" s="124"/>
      <c r="AX82" s="124"/>
      <c r="AY82" s="124"/>
      <c r="AZ82" s="131">
        <f t="shared" si="165"/>
        <v>0</v>
      </c>
      <c r="BA82" s="131">
        <f t="shared" si="166"/>
        <v>0</v>
      </c>
      <c r="BB82" s="132"/>
      <c r="BC82" s="133" t="str">
        <f t="shared" ca="1" si="167"/>
        <v>Granada C.F.</v>
      </c>
      <c r="BD82" s="140"/>
      <c r="BE82" s="141"/>
      <c r="BF82" s="133" t="str">
        <f t="shared" ca="1" si="168"/>
        <v>Málaga C.F.</v>
      </c>
      <c r="BG82" s="142"/>
      <c r="BH82" s="131">
        <f t="shared" si="169"/>
        <v>0</v>
      </c>
      <c r="BI82" s="137" t="str">
        <f t="shared" ca="1" si="148"/>
        <v>Nuevo Los Cármenes</v>
      </c>
      <c r="BJ82" s="124"/>
      <c r="BK82" s="124"/>
      <c r="BL82" s="124"/>
      <c r="BM82" s="131">
        <f t="shared" si="170"/>
        <v>0</v>
      </c>
      <c r="BN82" s="131">
        <f t="shared" si="171"/>
        <v>0</v>
      </c>
      <c r="BO82" s="132"/>
      <c r="BP82" s="133" t="str">
        <f t="shared" ca="1" si="172"/>
        <v>Real Madrid</v>
      </c>
      <c r="BQ82" s="140"/>
      <c r="BR82" s="141"/>
      <c r="BS82" s="133" t="str">
        <f t="shared" ca="1" si="173"/>
        <v>C.A. Osasuna</v>
      </c>
      <c r="BT82" s="142"/>
      <c r="BU82" s="131">
        <f t="shared" si="174"/>
        <v>0</v>
      </c>
      <c r="BV82" s="137" t="str">
        <f t="shared" ca="1" si="149"/>
        <v>Santiago Bernabéu</v>
      </c>
      <c r="BW82" s="124"/>
      <c r="BX82" s="124"/>
    </row>
    <row r="83" spans="1:76" ht="14.45" customHeight="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31">
        <f t="shared" si="150"/>
        <v>0</v>
      </c>
      <c r="N83" s="131">
        <f t="shared" si="151"/>
        <v>0</v>
      </c>
      <c r="O83" s="132"/>
      <c r="P83" s="133" t="str">
        <f t="shared" ca="1" si="152"/>
        <v>Málaga C.F.</v>
      </c>
      <c r="Q83" s="140"/>
      <c r="R83" s="141"/>
      <c r="S83" s="133" t="str">
        <f t="shared" ca="1" si="153"/>
        <v>Real Zaragoza</v>
      </c>
      <c r="T83" s="142"/>
      <c r="U83" s="131">
        <f t="shared" si="154"/>
        <v>0</v>
      </c>
      <c r="V83" s="137" t="str">
        <f t="shared" ca="1" si="145"/>
        <v>La Rosaleda</v>
      </c>
      <c r="W83" s="124"/>
      <c r="X83" s="124"/>
      <c r="Y83" s="124"/>
      <c r="Z83" s="131">
        <f t="shared" si="155"/>
        <v>0</v>
      </c>
      <c r="AA83" s="131">
        <f t="shared" si="156"/>
        <v>0</v>
      </c>
      <c r="AB83" s="132"/>
      <c r="AC83" s="133" t="str">
        <f t="shared" ca="1" si="157"/>
        <v>C.A. Osasuna</v>
      </c>
      <c r="AD83" s="140"/>
      <c r="AE83" s="141"/>
      <c r="AF83" s="133" t="str">
        <f t="shared" ca="1" si="158"/>
        <v>Atlethic Club</v>
      </c>
      <c r="AG83" s="142"/>
      <c r="AH83" s="131">
        <f t="shared" si="159"/>
        <v>0</v>
      </c>
      <c r="AI83" s="137" t="str">
        <f t="shared" ca="1" si="146"/>
        <v>El Sadar</v>
      </c>
      <c r="AJ83" s="124"/>
      <c r="AK83" s="124"/>
      <c r="AL83" s="124"/>
      <c r="AM83" s="131">
        <f t="shared" si="160"/>
        <v>0</v>
      </c>
      <c r="AN83" s="131">
        <f t="shared" si="161"/>
        <v>0</v>
      </c>
      <c r="AO83" s="132"/>
      <c r="AP83" s="133" t="str">
        <f t="shared" ca="1" si="162"/>
        <v>Getafe C.F.</v>
      </c>
      <c r="AQ83" s="140"/>
      <c r="AR83" s="141"/>
      <c r="AS83" s="133" t="str">
        <f t="shared" ca="1" si="163"/>
        <v>Atlético Madrid</v>
      </c>
      <c r="AT83" s="142"/>
      <c r="AU83" s="131">
        <f t="shared" si="164"/>
        <v>0</v>
      </c>
      <c r="AV83" s="137" t="str">
        <f t="shared" ca="1" si="147"/>
        <v>Coliseum Alfonso Pérez</v>
      </c>
      <c r="AW83" s="124"/>
      <c r="AX83" s="124"/>
      <c r="AY83" s="124"/>
      <c r="AZ83" s="131">
        <f t="shared" si="165"/>
        <v>0</v>
      </c>
      <c r="BA83" s="131">
        <f t="shared" si="166"/>
        <v>0</v>
      </c>
      <c r="BB83" s="132"/>
      <c r="BC83" s="133" t="str">
        <f t="shared" ca="1" si="167"/>
        <v>Sevilla F.C.</v>
      </c>
      <c r="BD83" s="140"/>
      <c r="BE83" s="141"/>
      <c r="BF83" s="133" t="str">
        <f t="shared" ca="1" si="168"/>
        <v>R.C.D. Español</v>
      </c>
      <c r="BG83" s="142"/>
      <c r="BH83" s="131">
        <f t="shared" si="169"/>
        <v>0</v>
      </c>
      <c r="BI83" s="137" t="str">
        <f t="shared" ca="1" si="148"/>
        <v>Ramón Sánchez Pizjuán</v>
      </c>
      <c r="BJ83" s="124"/>
      <c r="BK83" s="124"/>
      <c r="BL83" s="124"/>
      <c r="BM83" s="131">
        <f t="shared" si="170"/>
        <v>0</v>
      </c>
      <c r="BN83" s="131">
        <f t="shared" si="171"/>
        <v>0</v>
      </c>
      <c r="BO83" s="132"/>
      <c r="BP83" s="133" t="str">
        <f t="shared" ca="1" si="172"/>
        <v>Deportivo de la Coruña</v>
      </c>
      <c r="BQ83" s="140"/>
      <c r="BR83" s="141"/>
      <c r="BS83" s="133" t="str">
        <f t="shared" ca="1" si="173"/>
        <v>Real Sociedad</v>
      </c>
      <c r="BT83" s="142"/>
      <c r="BU83" s="131">
        <f t="shared" si="174"/>
        <v>0</v>
      </c>
      <c r="BV83" s="137" t="str">
        <f t="shared" ca="1" si="149"/>
        <v>Riazor</v>
      </c>
      <c r="BW83" s="124"/>
      <c r="BX83" s="124"/>
    </row>
    <row r="84" spans="1:76" ht="14.45" customHeight="1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31">
        <f t="shared" si="150"/>
        <v>0</v>
      </c>
      <c r="N84" s="131">
        <f t="shared" si="151"/>
        <v>0</v>
      </c>
      <c r="O84" s="132"/>
      <c r="P84" s="133" t="str">
        <f t="shared" ca="1" si="152"/>
        <v>Real Sociedad</v>
      </c>
      <c r="Q84" s="140"/>
      <c r="R84" s="141"/>
      <c r="S84" s="133" t="str">
        <f t="shared" ca="1" si="153"/>
        <v>R.C.D.Mallorca</v>
      </c>
      <c r="T84" s="142"/>
      <c r="U84" s="131">
        <f t="shared" si="154"/>
        <v>0</v>
      </c>
      <c r="V84" s="137" t="str">
        <f t="shared" ca="1" si="145"/>
        <v>Anoeta</v>
      </c>
      <c r="W84" s="124"/>
      <c r="X84" s="124"/>
      <c r="Y84" s="124"/>
      <c r="Z84" s="131">
        <f t="shared" si="155"/>
        <v>0</v>
      </c>
      <c r="AA84" s="131">
        <f t="shared" si="156"/>
        <v>0</v>
      </c>
      <c r="AB84" s="132"/>
      <c r="AC84" s="133" t="str">
        <f t="shared" ca="1" si="157"/>
        <v>Valencia C.F.</v>
      </c>
      <c r="AD84" s="140"/>
      <c r="AE84" s="141"/>
      <c r="AF84" s="133" t="str">
        <f t="shared" ca="1" si="158"/>
        <v>Levante U.D.</v>
      </c>
      <c r="AG84" s="142"/>
      <c r="AH84" s="131">
        <f t="shared" si="159"/>
        <v>0</v>
      </c>
      <c r="AI84" s="137" t="str">
        <f t="shared" ca="1" si="146"/>
        <v>Mestalla</v>
      </c>
      <c r="AJ84" s="124"/>
      <c r="AK84" s="124"/>
      <c r="AL84" s="124"/>
      <c r="AM84" s="131">
        <f t="shared" si="160"/>
        <v>0</v>
      </c>
      <c r="AN84" s="131">
        <f t="shared" si="161"/>
        <v>0</v>
      </c>
      <c r="AO84" s="132"/>
      <c r="AP84" s="133" t="str">
        <f t="shared" ca="1" si="162"/>
        <v>Granada C.F.</v>
      </c>
      <c r="AQ84" s="140"/>
      <c r="AR84" s="141"/>
      <c r="AS84" s="133" t="str">
        <f t="shared" ca="1" si="163"/>
        <v>Real Betis Balompié</v>
      </c>
      <c r="AT84" s="142"/>
      <c r="AU84" s="131">
        <f t="shared" si="164"/>
        <v>0</v>
      </c>
      <c r="AV84" s="137" t="str">
        <f t="shared" ca="1" si="147"/>
        <v>Nuevo Los Cármenes</v>
      </c>
      <c r="AW84" s="124"/>
      <c r="AX84" s="124"/>
      <c r="AY84" s="124"/>
      <c r="AZ84" s="131">
        <f t="shared" si="165"/>
        <v>0</v>
      </c>
      <c r="BA84" s="131">
        <f t="shared" si="166"/>
        <v>0</v>
      </c>
      <c r="BB84" s="132"/>
      <c r="BC84" s="133" t="str">
        <f t="shared" ca="1" si="167"/>
        <v>Real Madrid</v>
      </c>
      <c r="BD84" s="140"/>
      <c r="BE84" s="141"/>
      <c r="BF84" s="133" t="str">
        <f t="shared" ca="1" si="168"/>
        <v>Real Valladolid</v>
      </c>
      <c r="BG84" s="142"/>
      <c r="BH84" s="131">
        <f t="shared" si="169"/>
        <v>0</v>
      </c>
      <c r="BI84" s="137" t="str">
        <f t="shared" ca="1" si="148"/>
        <v>Santiago Bernabéu</v>
      </c>
      <c r="BJ84" s="124"/>
      <c r="BK84" s="124"/>
      <c r="BL84" s="124"/>
      <c r="BM84" s="131">
        <f t="shared" si="170"/>
        <v>0</v>
      </c>
      <c r="BN84" s="131">
        <f t="shared" si="171"/>
        <v>0</v>
      </c>
      <c r="BO84" s="132"/>
      <c r="BP84" s="133" t="str">
        <f t="shared" ca="1" si="172"/>
        <v>F.C. Barcelona</v>
      </c>
      <c r="BQ84" s="140"/>
      <c r="BR84" s="141"/>
      <c r="BS84" s="133" t="str">
        <f t="shared" ca="1" si="173"/>
        <v>Málaga C.F.</v>
      </c>
      <c r="BT84" s="142"/>
      <c r="BU84" s="131">
        <f t="shared" si="174"/>
        <v>0</v>
      </c>
      <c r="BV84" s="137" t="str">
        <f t="shared" ca="1" si="149"/>
        <v>Camp Nou</v>
      </c>
      <c r="BW84" s="124"/>
      <c r="BX84" s="124"/>
    </row>
    <row r="85" spans="1:76" ht="14.45" customHeight="1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31">
        <f t="shared" si="150"/>
        <v>0</v>
      </c>
      <c r="N85" s="131">
        <f t="shared" si="151"/>
        <v>0</v>
      </c>
      <c r="O85" s="132"/>
      <c r="P85" s="133" t="str">
        <f ca="1">S34</f>
        <v>C.A. Osasuna</v>
      </c>
      <c r="Q85" s="140"/>
      <c r="R85" s="141"/>
      <c r="S85" s="133" t="str">
        <f t="shared" ca="1" si="153"/>
        <v>Celta de Vigo</v>
      </c>
      <c r="T85" s="142"/>
      <c r="U85" s="131">
        <f t="shared" si="154"/>
        <v>0</v>
      </c>
      <c r="V85" s="137" t="str">
        <f t="shared" ca="1" si="145"/>
        <v>El Sadar</v>
      </c>
      <c r="W85" s="124"/>
      <c r="X85" s="124"/>
      <c r="Y85" s="124"/>
      <c r="Z85" s="131">
        <f t="shared" si="155"/>
        <v>0</v>
      </c>
      <c r="AA85" s="131">
        <f t="shared" si="156"/>
        <v>0</v>
      </c>
      <c r="AB85" s="132"/>
      <c r="AC85" s="133" t="str">
        <f ca="1">AF34</f>
        <v>Getafe C.F.</v>
      </c>
      <c r="AD85" s="140"/>
      <c r="AE85" s="141"/>
      <c r="AF85" s="133" t="str">
        <f t="shared" ca="1" si="158"/>
        <v>Real Zaragoza</v>
      </c>
      <c r="AG85" s="142"/>
      <c r="AH85" s="131">
        <f t="shared" si="159"/>
        <v>0</v>
      </c>
      <c r="AI85" s="137" t="str">
        <f t="shared" ca="1" si="146"/>
        <v>Coliseum Alfonso Pérez</v>
      </c>
      <c r="AJ85" s="124"/>
      <c r="AK85" s="124"/>
      <c r="AL85" s="124"/>
      <c r="AM85" s="131">
        <f t="shared" si="160"/>
        <v>0</v>
      </c>
      <c r="AN85" s="131">
        <f t="shared" si="161"/>
        <v>0</v>
      </c>
      <c r="AO85" s="132"/>
      <c r="AP85" s="133" t="str">
        <f ca="1">AS34</f>
        <v>Sevilla F.C.</v>
      </c>
      <c r="AQ85" s="140"/>
      <c r="AR85" s="141"/>
      <c r="AS85" s="133" t="str">
        <f t="shared" ca="1" si="163"/>
        <v>Atlethic Club</v>
      </c>
      <c r="AT85" s="142"/>
      <c r="AU85" s="131">
        <f t="shared" si="164"/>
        <v>0</v>
      </c>
      <c r="AV85" s="137" t="str">
        <f t="shared" ca="1" si="147"/>
        <v>Ramón Sánchez Pizjuán</v>
      </c>
      <c r="AW85" s="124"/>
      <c r="AX85" s="124"/>
      <c r="AY85" s="124"/>
      <c r="AZ85" s="131">
        <f t="shared" si="165"/>
        <v>0</v>
      </c>
      <c r="BA85" s="131">
        <f t="shared" si="166"/>
        <v>0</v>
      </c>
      <c r="BB85" s="132"/>
      <c r="BC85" s="133" t="str">
        <f ca="1">BF34</f>
        <v>Deportivo de la Coruña</v>
      </c>
      <c r="BD85" s="140"/>
      <c r="BE85" s="141"/>
      <c r="BF85" s="133" t="str">
        <f t="shared" ca="1" si="168"/>
        <v>Atlético Madrid</v>
      </c>
      <c r="BG85" s="142"/>
      <c r="BH85" s="131">
        <f t="shared" si="169"/>
        <v>0</v>
      </c>
      <c r="BI85" s="137" t="str">
        <f t="shared" ca="1" si="148"/>
        <v>Riazor</v>
      </c>
      <c r="BJ85" s="124"/>
      <c r="BK85" s="124"/>
      <c r="BL85" s="124"/>
      <c r="BM85" s="131">
        <f t="shared" si="170"/>
        <v>0</v>
      </c>
      <c r="BN85" s="131">
        <f t="shared" si="171"/>
        <v>0</v>
      </c>
      <c r="BO85" s="132"/>
      <c r="BP85" s="133" t="str">
        <f ca="1">BS34</f>
        <v>Celta de Vigo</v>
      </c>
      <c r="BQ85" s="140"/>
      <c r="BR85" s="141"/>
      <c r="BS85" s="133" t="str">
        <f t="shared" ca="1" si="173"/>
        <v>R.C.D. Español</v>
      </c>
      <c r="BT85" s="142"/>
      <c r="BU85" s="131">
        <f t="shared" si="174"/>
        <v>0</v>
      </c>
      <c r="BV85" s="137" t="str">
        <f t="shared" ca="1" si="149"/>
        <v>Balaídos</v>
      </c>
      <c r="BW85" s="124"/>
      <c r="BX85" s="124"/>
    </row>
    <row r="86" spans="1:76" ht="14.45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31">
        <f t="shared" si="150"/>
        <v>0</v>
      </c>
      <c r="N86" s="131">
        <f t="shared" si="151"/>
        <v>0</v>
      </c>
      <c r="O86" s="132"/>
      <c r="P86" s="133" t="str">
        <f t="shared" ref="P86:P89" ca="1" si="175">S35</f>
        <v>Valencia C.F.</v>
      </c>
      <c r="Q86" s="140"/>
      <c r="R86" s="141"/>
      <c r="S86" s="133" t="str">
        <f t="shared" ca="1" si="153"/>
        <v>F.C. Barcelona</v>
      </c>
      <c r="T86" s="142"/>
      <c r="U86" s="131">
        <f t="shared" si="154"/>
        <v>0</v>
      </c>
      <c r="V86" s="137" t="str">
        <f t="shared" ca="1" si="145"/>
        <v>Mestalla</v>
      </c>
      <c r="W86" s="124"/>
      <c r="X86" s="124"/>
      <c r="Y86" s="124"/>
      <c r="Z86" s="131">
        <f t="shared" si="155"/>
        <v>0</v>
      </c>
      <c r="AA86" s="131">
        <f t="shared" si="156"/>
        <v>0</v>
      </c>
      <c r="AB86" s="132"/>
      <c r="AC86" s="133" t="str">
        <f t="shared" ref="AC86:AC89" ca="1" si="176">AF35</f>
        <v>Granada C.F.</v>
      </c>
      <c r="AD86" s="140"/>
      <c r="AE86" s="141"/>
      <c r="AF86" s="133" t="str">
        <f t="shared" ca="1" si="158"/>
        <v>R.C.D.Mallorca</v>
      </c>
      <c r="AG86" s="142"/>
      <c r="AH86" s="131">
        <f t="shared" si="159"/>
        <v>0</v>
      </c>
      <c r="AI86" s="137" t="str">
        <f t="shared" ca="1" si="146"/>
        <v>Nuevo Los Cármenes</v>
      </c>
      <c r="AJ86" s="124"/>
      <c r="AK86" s="124"/>
      <c r="AL86" s="124"/>
      <c r="AM86" s="131">
        <f t="shared" si="160"/>
        <v>0</v>
      </c>
      <c r="AN86" s="131">
        <f t="shared" si="161"/>
        <v>0</v>
      </c>
      <c r="AO86" s="132"/>
      <c r="AP86" s="133" t="str">
        <f t="shared" ref="AP86:AP89" ca="1" si="177">AS35</f>
        <v>Real Madrid</v>
      </c>
      <c r="AQ86" s="140"/>
      <c r="AR86" s="141"/>
      <c r="AS86" s="133" t="str">
        <f t="shared" ca="1" si="163"/>
        <v>Levante U.D.</v>
      </c>
      <c r="AT86" s="142"/>
      <c r="AU86" s="131">
        <f t="shared" si="164"/>
        <v>0</v>
      </c>
      <c r="AV86" s="137" t="str">
        <f t="shared" ca="1" si="147"/>
        <v>Santiago Bernabéu</v>
      </c>
      <c r="AW86" s="124"/>
      <c r="AX86" s="124"/>
      <c r="AY86" s="124"/>
      <c r="AZ86" s="131">
        <f t="shared" si="165"/>
        <v>0</v>
      </c>
      <c r="BA86" s="131">
        <f t="shared" si="166"/>
        <v>0</v>
      </c>
      <c r="BB86" s="132"/>
      <c r="BC86" s="133" t="str">
        <f t="shared" ref="BC86:BC89" ca="1" si="178">BF35</f>
        <v>F.C. Barcelona</v>
      </c>
      <c r="BD86" s="140"/>
      <c r="BE86" s="141"/>
      <c r="BF86" s="133" t="str">
        <f t="shared" ca="1" si="168"/>
        <v>Real Betis Balompié</v>
      </c>
      <c r="BG86" s="142"/>
      <c r="BH86" s="131">
        <f t="shared" si="169"/>
        <v>0</v>
      </c>
      <c r="BI86" s="137" t="str">
        <f t="shared" ca="1" si="148"/>
        <v>Camp Nou</v>
      </c>
      <c r="BJ86" s="124"/>
      <c r="BK86" s="124"/>
      <c r="BL86" s="124"/>
      <c r="BM86" s="131">
        <f t="shared" si="170"/>
        <v>0</v>
      </c>
      <c r="BN86" s="131">
        <f t="shared" si="171"/>
        <v>0</v>
      </c>
      <c r="BO86" s="132"/>
      <c r="BP86" s="133" t="str">
        <f t="shared" ref="BP86:BP89" ca="1" si="179">BS35</f>
        <v>R.C.D.Mallorca</v>
      </c>
      <c r="BQ86" s="140"/>
      <c r="BR86" s="141"/>
      <c r="BS86" s="133" t="str">
        <f t="shared" ca="1" si="173"/>
        <v>Real Valladolid</v>
      </c>
      <c r="BT86" s="142"/>
      <c r="BU86" s="131">
        <f t="shared" si="174"/>
        <v>0</v>
      </c>
      <c r="BV86" s="137" t="str">
        <f t="shared" ca="1" si="149"/>
        <v>Iberostar Estadio</v>
      </c>
      <c r="BW86" s="124"/>
      <c r="BX86" s="124"/>
    </row>
    <row r="87" spans="1:76" ht="14.45" customHeight="1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31">
        <f t="shared" si="150"/>
        <v>0</v>
      </c>
      <c r="N87" s="131">
        <f t="shared" si="151"/>
        <v>0</v>
      </c>
      <c r="O87" s="132"/>
      <c r="P87" s="133" t="str">
        <f t="shared" ca="1" si="175"/>
        <v>Getafe C.F.</v>
      </c>
      <c r="Q87" s="140"/>
      <c r="R87" s="141"/>
      <c r="S87" s="133" t="str">
        <f t="shared" ca="1" si="153"/>
        <v>Deportivo de la Coruña</v>
      </c>
      <c r="T87" s="142"/>
      <c r="U87" s="131">
        <f t="shared" si="154"/>
        <v>0</v>
      </c>
      <c r="V87" s="137" t="str">
        <f t="shared" ca="1" si="145"/>
        <v>Coliseum Alfonso Pérez</v>
      </c>
      <c r="W87" s="124"/>
      <c r="X87" s="124"/>
      <c r="Y87" s="124"/>
      <c r="Z87" s="131">
        <f t="shared" si="155"/>
        <v>0</v>
      </c>
      <c r="AA87" s="131">
        <f t="shared" si="156"/>
        <v>0</v>
      </c>
      <c r="AB87" s="132"/>
      <c r="AC87" s="133" t="str">
        <f t="shared" ca="1" si="176"/>
        <v>Sevilla F.C.</v>
      </c>
      <c r="AD87" s="140"/>
      <c r="AE87" s="141"/>
      <c r="AF87" s="133" t="str">
        <f t="shared" ca="1" si="158"/>
        <v>Celta de Vigo</v>
      </c>
      <c r="AG87" s="142"/>
      <c r="AH87" s="131">
        <f t="shared" si="159"/>
        <v>0</v>
      </c>
      <c r="AI87" s="137" t="str">
        <f t="shared" ca="1" si="146"/>
        <v>Ramón Sánchez Pizjuán</v>
      </c>
      <c r="AJ87" s="124"/>
      <c r="AK87" s="124"/>
      <c r="AL87" s="124"/>
      <c r="AM87" s="131">
        <f t="shared" si="160"/>
        <v>0</v>
      </c>
      <c r="AN87" s="131">
        <f t="shared" si="161"/>
        <v>0</v>
      </c>
      <c r="AO87" s="132"/>
      <c r="AP87" s="133" t="str">
        <f t="shared" ca="1" si="177"/>
        <v>Deportivo de la Coruña</v>
      </c>
      <c r="AQ87" s="140"/>
      <c r="AR87" s="141"/>
      <c r="AS87" s="133" t="str">
        <f t="shared" ca="1" si="163"/>
        <v>Real Zaragoza</v>
      </c>
      <c r="AT87" s="142"/>
      <c r="AU87" s="131">
        <f t="shared" si="164"/>
        <v>0</v>
      </c>
      <c r="AV87" s="137" t="str">
        <f t="shared" ca="1" si="147"/>
        <v>Riazor</v>
      </c>
      <c r="AW87" s="124"/>
      <c r="AX87" s="124"/>
      <c r="AY87" s="124"/>
      <c r="AZ87" s="131">
        <f t="shared" si="165"/>
        <v>0</v>
      </c>
      <c r="BA87" s="131">
        <f t="shared" si="166"/>
        <v>0</v>
      </c>
      <c r="BB87" s="132"/>
      <c r="BC87" s="133" t="str">
        <f t="shared" ca="1" si="178"/>
        <v>Celta de Vigo</v>
      </c>
      <c r="BD87" s="140"/>
      <c r="BE87" s="141"/>
      <c r="BF87" s="133" t="str">
        <f t="shared" ca="1" si="168"/>
        <v>Atlethic Club</v>
      </c>
      <c r="BG87" s="142"/>
      <c r="BH87" s="131">
        <f t="shared" si="169"/>
        <v>0</v>
      </c>
      <c r="BI87" s="137" t="str">
        <f t="shared" ca="1" si="148"/>
        <v>Balaídos</v>
      </c>
      <c r="BJ87" s="124"/>
      <c r="BK87" s="124"/>
      <c r="BL87" s="124"/>
      <c r="BM87" s="131">
        <f t="shared" si="170"/>
        <v>0</v>
      </c>
      <c r="BN87" s="131">
        <f t="shared" si="171"/>
        <v>0</v>
      </c>
      <c r="BO87" s="132"/>
      <c r="BP87" s="133" t="str">
        <f t="shared" ca="1" si="179"/>
        <v>Real Zaragoza</v>
      </c>
      <c r="BQ87" s="140"/>
      <c r="BR87" s="141"/>
      <c r="BS87" s="133" t="str">
        <f t="shared" ca="1" si="173"/>
        <v>Atlético Madrid</v>
      </c>
      <c r="BT87" s="142"/>
      <c r="BU87" s="131">
        <f t="shared" si="174"/>
        <v>0</v>
      </c>
      <c r="BV87" s="137" t="str">
        <f t="shared" ca="1" si="149"/>
        <v>La Romareda</v>
      </c>
      <c r="BW87" s="124"/>
      <c r="BX87" s="124"/>
    </row>
    <row r="88" spans="1:76" ht="14.45" customHeight="1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31">
        <f t="shared" si="150"/>
        <v>0</v>
      </c>
      <c r="N88" s="131">
        <f t="shared" si="151"/>
        <v>0</v>
      </c>
      <c r="O88" s="132"/>
      <c r="P88" s="133" t="str">
        <f t="shared" ca="1" si="175"/>
        <v>Granada C.F.</v>
      </c>
      <c r="Q88" s="140"/>
      <c r="R88" s="141"/>
      <c r="S88" s="133" t="str">
        <f t="shared" ca="1" si="153"/>
        <v>Real Madrid</v>
      </c>
      <c r="T88" s="142"/>
      <c r="U88" s="131">
        <f t="shared" si="154"/>
        <v>0</v>
      </c>
      <c r="V88" s="137" t="str">
        <f t="shared" ca="1" si="145"/>
        <v>Nuevo Los Cármenes</v>
      </c>
      <c r="W88" s="124"/>
      <c r="X88" s="124"/>
      <c r="Y88" s="124"/>
      <c r="Z88" s="131">
        <f t="shared" si="155"/>
        <v>0</v>
      </c>
      <c r="AA88" s="131">
        <f t="shared" si="156"/>
        <v>0</v>
      </c>
      <c r="AB88" s="132"/>
      <c r="AC88" s="133" t="str">
        <f t="shared" ca="1" si="176"/>
        <v>Real Madrid</v>
      </c>
      <c r="AD88" s="140"/>
      <c r="AE88" s="141"/>
      <c r="AF88" s="133" t="str">
        <f t="shared" ca="1" si="158"/>
        <v>F.C. Barcelona</v>
      </c>
      <c r="AG88" s="142"/>
      <c r="AH88" s="131">
        <f t="shared" si="159"/>
        <v>0</v>
      </c>
      <c r="AI88" s="137" t="str">
        <f t="shared" ca="1" si="146"/>
        <v>Santiago Bernabéu</v>
      </c>
      <c r="AJ88" s="124"/>
      <c r="AK88" s="124"/>
      <c r="AL88" s="124"/>
      <c r="AM88" s="131">
        <f t="shared" si="160"/>
        <v>0</v>
      </c>
      <c r="AN88" s="131">
        <f t="shared" si="161"/>
        <v>0</v>
      </c>
      <c r="AO88" s="132"/>
      <c r="AP88" s="133" t="str">
        <f t="shared" ca="1" si="177"/>
        <v>F.C. Barcelona</v>
      </c>
      <c r="AQ88" s="140"/>
      <c r="AR88" s="141"/>
      <c r="AS88" s="133" t="str">
        <f t="shared" ca="1" si="163"/>
        <v>R.C.D.Mallorca</v>
      </c>
      <c r="AT88" s="142"/>
      <c r="AU88" s="131">
        <f t="shared" si="164"/>
        <v>0</v>
      </c>
      <c r="AV88" s="137" t="str">
        <f t="shared" ca="1" si="147"/>
        <v>Camp Nou</v>
      </c>
      <c r="AW88" s="124"/>
      <c r="AX88" s="124"/>
      <c r="AY88" s="124"/>
      <c r="AZ88" s="131">
        <f t="shared" si="165"/>
        <v>0</v>
      </c>
      <c r="BA88" s="131">
        <f t="shared" si="166"/>
        <v>0</v>
      </c>
      <c r="BB88" s="132"/>
      <c r="BC88" s="133" t="str">
        <f t="shared" ca="1" si="178"/>
        <v>R.C.D.Mallorca</v>
      </c>
      <c r="BD88" s="140"/>
      <c r="BE88" s="141"/>
      <c r="BF88" s="133" t="str">
        <f t="shared" ca="1" si="168"/>
        <v>Levante U.D.</v>
      </c>
      <c r="BG88" s="142"/>
      <c r="BH88" s="131">
        <f t="shared" si="169"/>
        <v>0</v>
      </c>
      <c r="BI88" s="137" t="str">
        <f t="shared" ca="1" si="148"/>
        <v>Iberostar Estadio</v>
      </c>
      <c r="BJ88" s="124"/>
      <c r="BK88" s="124"/>
      <c r="BL88" s="124"/>
      <c r="BM88" s="131">
        <f t="shared" si="170"/>
        <v>0</v>
      </c>
      <c r="BN88" s="131">
        <f t="shared" si="171"/>
        <v>0</v>
      </c>
      <c r="BO88" s="132"/>
      <c r="BP88" s="133" t="str">
        <f t="shared" ca="1" si="179"/>
        <v>Levante U.D.</v>
      </c>
      <c r="BQ88" s="140"/>
      <c r="BR88" s="141"/>
      <c r="BS88" s="133" t="str">
        <f t="shared" ca="1" si="173"/>
        <v>Real Betis Balompié</v>
      </c>
      <c r="BT88" s="142"/>
      <c r="BU88" s="131">
        <f t="shared" si="174"/>
        <v>0</v>
      </c>
      <c r="BV88" s="137" t="str">
        <f t="shared" ca="1" si="149"/>
        <v>Ciudad de Valencia</v>
      </c>
      <c r="BW88" s="124"/>
      <c r="BX88" s="124"/>
    </row>
    <row r="89" spans="1:76" ht="15" customHeight="1" thickBot="1" x14ac:dyDescent="0.3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31">
        <f t="shared" si="150"/>
        <v>0</v>
      </c>
      <c r="N89" s="131">
        <f t="shared" si="151"/>
        <v>0</v>
      </c>
      <c r="O89" s="145"/>
      <c r="P89" s="146" t="str">
        <f t="shared" ca="1" si="175"/>
        <v>Sevilla F.C.</v>
      </c>
      <c r="Q89" s="147"/>
      <c r="R89" s="148"/>
      <c r="S89" s="146" t="str">
        <f ca="1">P38</f>
        <v>Rayo Vallecano</v>
      </c>
      <c r="T89" s="149"/>
      <c r="U89" s="131">
        <f t="shared" si="154"/>
        <v>0</v>
      </c>
      <c r="V89" s="150" t="str">
        <f t="shared" ca="1" si="145"/>
        <v>Ramón Sánchez Pizjuán</v>
      </c>
      <c r="W89" s="124"/>
      <c r="X89" s="124"/>
      <c r="Y89" s="124"/>
      <c r="Z89" s="131">
        <f t="shared" si="155"/>
        <v>0</v>
      </c>
      <c r="AA89" s="131">
        <f t="shared" si="156"/>
        <v>0</v>
      </c>
      <c r="AB89" s="145"/>
      <c r="AC89" s="146" t="str">
        <f t="shared" ca="1" si="176"/>
        <v>Deportivo de la Coruña</v>
      </c>
      <c r="AD89" s="147"/>
      <c r="AE89" s="148"/>
      <c r="AF89" s="146" t="str">
        <f ca="1">AC38</f>
        <v>Rayo Vallecano</v>
      </c>
      <c r="AG89" s="149"/>
      <c r="AH89" s="131">
        <f t="shared" si="159"/>
        <v>0</v>
      </c>
      <c r="AI89" s="150" t="str">
        <f t="shared" ca="1" si="146"/>
        <v>Riazor</v>
      </c>
      <c r="AJ89" s="124"/>
      <c r="AK89" s="124"/>
      <c r="AL89" s="124"/>
      <c r="AM89" s="131">
        <f t="shared" si="160"/>
        <v>0</v>
      </c>
      <c r="AN89" s="131">
        <f t="shared" si="161"/>
        <v>0</v>
      </c>
      <c r="AO89" s="145"/>
      <c r="AP89" s="146" t="str">
        <f t="shared" ca="1" si="177"/>
        <v>Celta de Vigo</v>
      </c>
      <c r="AQ89" s="147"/>
      <c r="AR89" s="148"/>
      <c r="AS89" s="146" t="str">
        <f ca="1">AP38</f>
        <v>Rayo Vallecano</v>
      </c>
      <c r="AT89" s="149"/>
      <c r="AU89" s="131">
        <f t="shared" si="164"/>
        <v>0</v>
      </c>
      <c r="AV89" s="150" t="str">
        <f t="shared" ca="1" si="147"/>
        <v>Balaídos</v>
      </c>
      <c r="AW89" s="124"/>
      <c r="AX89" s="124"/>
      <c r="AY89" s="124"/>
      <c r="AZ89" s="131">
        <f t="shared" si="165"/>
        <v>0</v>
      </c>
      <c r="BA89" s="131">
        <f t="shared" si="166"/>
        <v>0</v>
      </c>
      <c r="BB89" s="145"/>
      <c r="BC89" s="146" t="str">
        <f t="shared" ca="1" si="178"/>
        <v>Real Zaragoza</v>
      </c>
      <c r="BD89" s="147"/>
      <c r="BE89" s="148"/>
      <c r="BF89" s="146" t="str">
        <f ca="1">BC38</f>
        <v>Rayo Vallecano</v>
      </c>
      <c r="BG89" s="149"/>
      <c r="BH89" s="131">
        <f t="shared" si="169"/>
        <v>0</v>
      </c>
      <c r="BI89" s="150" t="str">
        <f t="shared" ca="1" si="148"/>
        <v>La Romareda</v>
      </c>
      <c r="BJ89" s="124"/>
      <c r="BK89" s="124"/>
      <c r="BL89" s="124"/>
      <c r="BM89" s="131">
        <f t="shared" si="170"/>
        <v>0</v>
      </c>
      <c r="BN89" s="131">
        <f t="shared" si="171"/>
        <v>0</v>
      </c>
      <c r="BO89" s="145"/>
      <c r="BP89" s="146" t="str">
        <f t="shared" ca="1" si="179"/>
        <v>Rayo Vallecano</v>
      </c>
      <c r="BQ89" s="147"/>
      <c r="BR89" s="148"/>
      <c r="BS89" s="146" t="str">
        <f ca="1">BP38</f>
        <v>Atlethic Club</v>
      </c>
      <c r="BT89" s="149"/>
      <c r="BU89" s="131">
        <f t="shared" si="174"/>
        <v>0</v>
      </c>
      <c r="BV89" s="150" t="str">
        <f t="shared" ca="1" si="149"/>
        <v>Campo de Vallecas</v>
      </c>
      <c r="BW89" s="124"/>
      <c r="BX89" s="124"/>
    </row>
    <row r="90" spans="1:76" ht="15" customHeight="1" thickBot="1" x14ac:dyDescent="0.3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31"/>
      <c r="P90" s="152"/>
      <c r="Q90" s="152"/>
      <c r="R90" s="153"/>
      <c r="S90" s="152"/>
      <c r="T90" s="152"/>
      <c r="U90" s="152"/>
      <c r="V90" s="138"/>
      <c r="W90" s="124"/>
      <c r="X90" s="124"/>
      <c r="Y90" s="124"/>
      <c r="Z90" s="124"/>
      <c r="AA90" s="124"/>
      <c r="AB90" s="131"/>
      <c r="AC90" s="152"/>
      <c r="AD90" s="152"/>
      <c r="AE90" s="153"/>
      <c r="AF90" s="152"/>
      <c r="AG90" s="152"/>
      <c r="AH90" s="152"/>
      <c r="AI90" s="138"/>
      <c r="AJ90" s="124"/>
      <c r="AK90" s="124"/>
      <c r="AL90" s="124"/>
      <c r="AM90" s="124"/>
      <c r="AN90" s="124"/>
      <c r="AO90" s="131"/>
      <c r="AP90" s="152"/>
      <c r="AQ90" s="152"/>
      <c r="AR90" s="153"/>
      <c r="AS90" s="152"/>
      <c r="AT90" s="152"/>
      <c r="AU90" s="152"/>
      <c r="AV90" s="138"/>
      <c r="AW90" s="124"/>
      <c r="AX90" s="124"/>
      <c r="AY90" s="124"/>
      <c r="AZ90" s="124"/>
      <c r="BA90" s="124"/>
      <c r="BB90" s="131"/>
      <c r="BC90" s="152"/>
      <c r="BD90" s="152"/>
      <c r="BE90" s="153"/>
      <c r="BF90" s="152"/>
      <c r="BG90" s="152"/>
      <c r="BH90" s="152"/>
      <c r="BI90" s="138"/>
      <c r="BJ90" s="124"/>
      <c r="BK90" s="124"/>
      <c r="BL90" s="124"/>
      <c r="BM90" s="124"/>
      <c r="BN90" s="124"/>
      <c r="BO90" s="131"/>
      <c r="BP90" s="152"/>
      <c r="BQ90" s="152"/>
      <c r="BR90" s="153"/>
      <c r="BS90" s="152"/>
      <c r="BT90" s="152"/>
      <c r="BU90" s="152"/>
      <c r="BV90" s="138"/>
      <c r="BW90" s="124"/>
      <c r="BX90" s="124"/>
    </row>
    <row r="91" spans="1:76" ht="15.75" thickBot="1" x14ac:dyDescent="0.3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246" t="s">
        <v>121</v>
      </c>
      <c r="P91" s="247"/>
      <c r="Q91" s="247"/>
      <c r="R91" s="247"/>
      <c r="S91" s="247"/>
      <c r="T91" s="248"/>
      <c r="U91" s="127"/>
      <c r="V91" s="128" t="s">
        <v>1</v>
      </c>
      <c r="W91" s="124"/>
      <c r="X91" s="124"/>
      <c r="Y91" s="124"/>
      <c r="Z91" s="124"/>
      <c r="AA91" s="124"/>
      <c r="AB91" s="246" t="s">
        <v>125</v>
      </c>
      <c r="AC91" s="247"/>
      <c r="AD91" s="247"/>
      <c r="AE91" s="247"/>
      <c r="AF91" s="247"/>
      <c r="AG91" s="248"/>
      <c r="AH91" s="127"/>
      <c r="AI91" s="128" t="s">
        <v>1</v>
      </c>
      <c r="AJ91" s="124"/>
      <c r="AK91" s="124"/>
      <c r="AL91" s="124"/>
      <c r="AM91" s="124"/>
      <c r="AN91" s="124"/>
      <c r="AO91" s="246" t="s">
        <v>129</v>
      </c>
      <c r="AP91" s="247"/>
      <c r="AQ91" s="247"/>
      <c r="AR91" s="247"/>
      <c r="AS91" s="247"/>
      <c r="AT91" s="248"/>
      <c r="AU91" s="127"/>
      <c r="AV91" s="128" t="s">
        <v>1</v>
      </c>
      <c r="AW91" s="124"/>
      <c r="AX91" s="124"/>
      <c r="AY91" s="124"/>
      <c r="AZ91" s="124"/>
      <c r="BA91" s="124"/>
      <c r="BB91" s="246" t="s">
        <v>133</v>
      </c>
      <c r="BC91" s="247"/>
      <c r="BD91" s="247"/>
      <c r="BE91" s="247"/>
      <c r="BF91" s="247"/>
      <c r="BG91" s="248"/>
      <c r="BH91" s="127"/>
      <c r="BI91" s="128" t="s">
        <v>1</v>
      </c>
      <c r="BJ91" s="124"/>
      <c r="BK91" s="124"/>
      <c r="BL91" s="124"/>
      <c r="BM91" s="138"/>
      <c r="BN91" s="138"/>
      <c r="BO91" s="156">
        <f>SUM(BL80:BL89)</f>
        <v>0</v>
      </c>
      <c r="BP91" s="157"/>
      <c r="BQ91" s="124"/>
      <c r="BR91" s="124"/>
      <c r="BS91" s="124"/>
      <c r="BT91" s="124"/>
      <c r="BU91" s="124"/>
      <c r="BV91" s="124"/>
      <c r="BW91" s="124"/>
      <c r="BX91" s="124"/>
    </row>
    <row r="92" spans="1:76" ht="14.45" customHeight="1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31">
        <f>IF(ISBLANK(R92),0,1)</f>
        <v>0</v>
      </c>
      <c r="N92" s="131">
        <f>IF(M92&gt;0,IF(Q92&gt;R92,3,IF(Q92=R92,1,0)),0)</f>
        <v>0</v>
      </c>
      <c r="O92" s="132"/>
      <c r="P92" s="133" t="str">
        <f ca="1">S41</f>
        <v>Rayo Vallecano</v>
      </c>
      <c r="Q92" s="134"/>
      <c r="R92" s="135"/>
      <c r="S92" s="133" t="str">
        <f ca="1">P41</f>
        <v>Atlético Madrid</v>
      </c>
      <c r="T92" s="136"/>
      <c r="U92" s="131">
        <f>IF(M92&gt;0,IF(R92&gt;Q92,3,IF(Q92=R92,1,0)),0)</f>
        <v>0</v>
      </c>
      <c r="V92" s="137" t="str">
        <f t="shared" ref="V92:V101" ca="1" si="180">LOOKUP(P92,equipos,estadios)</f>
        <v>Campo de Vallecas</v>
      </c>
      <c r="W92" s="124"/>
      <c r="X92" s="124"/>
      <c r="Y92" s="124"/>
      <c r="Z92" s="131">
        <f>IF(ISBLANK(AE92),0,1)</f>
        <v>0</v>
      </c>
      <c r="AA92" s="131">
        <f>IF(Z92&gt;0,IF(AD92&gt;AE92,3,IF(AD92=AE92,1,0)),0)</f>
        <v>0</v>
      </c>
      <c r="AB92" s="132"/>
      <c r="AC92" s="133" t="str">
        <f ca="1">AF41</f>
        <v>Rayo Vallecano</v>
      </c>
      <c r="AD92" s="134"/>
      <c r="AE92" s="135"/>
      <c r="AF92" s="133" t="str">
        <f ca="1">AC41</f>
        <v>R.C.D. Español</v>
      </c>
      <c r="AG92" s="136"/>
      <c r="AH92" s="131">
        <f>IF(Z92&gt;0,IF(AE92&gt;AD92,3,IF(AD92=AE92,1,0)),0)</f>
        <v>0</v>
      </c>
      <c r="AI92" s="137" t="str">
        <f t="shared" ref="AI92:AI101" ca="1" si="181">LOOKUP(AC92,equipos,estadios)</f>
        <v>Campo de Vallecas</v>
      </c>
      <c r="AJ92" s="124"/>
      <c r="AK92" s="124"/>
      <c r="AL92" s="124"/>
      <c r="AM92" s="131">
        <f>IF(ISBLANK(AR92),0,1)</f>
        <v>0</v>
      </c>
      <c r="AN92" s="131">
        <f>IF(AM92&gt;0,IF(AQ92&gt;AR92,3,IF(AQ92=AR92,1,0)),0)</f>
        <v>0</v>
      </c>
      <c r="AO92" s="132"/>
      <c r="AP92" s="133" t="str">
        <f ca="1">AS41</f>
        <v>Rayo Vallecano</v>
      </c>
      <c r="AQ92" s="134"/>
      <c r="AR92" s="135"/>
      <c r="AS92" s="133" t="str">
        <f ca="1">AP41</f>
        <v>Real Sociedad</v>
      </c>
      <c r="AT92" s="136"/>
      <c r="AU92" s="131">
        <f>IF(AM92&gt;0,IF(AR92&gt;AQ92,3,IF(AQ92=AR92,1,0)),0)</f>
        <v>0</v>
      </c>
      <c r="AV92" s="137" t="str">
        <f t="shared" ref="AV92:AV101" ca="1" si="182">LOOKUP(AP92,equipos,estadios)</f>
        <v>Campo de Vallecas</v>
      </c>
      <c r="AW92" s="124"/>
      <c r="AX92" s="124"/>
      <c r="AY92" s="124"/>
      <c r="AZ92" s="131">
        <f>IF(ISBLANK(BE92),0,1)</f>
        <v>0</v>
      </c>
      <c r="BA92" s="131">
        <f>IF(AZ92&gt;0,IF(BD92&gt;BE92,3,IF(BD92=BE92,1,0)),0)</f>
        <v>0</v>
      </c>
      <c r="BB92" s="132"/>
      <c r="BC92" s="133" t="str">
        <f ca="1">BF41</f>
        <v>Rayo Vallecano</v>
      </c>
      <c r="BD92" s="134"/>
      <c r="BE92" s="135"/>
      <c r="BF92" s="133" t="str">
        <f ca="1">BC41</f>
        <v>Valencia C.F.</v>
      </c>
      <c r="BG92" s="136"/>
      <c r="BH92" s="131">
        <f>IF(AZ92&gt;0,IF(BE92&gt;BD92,3,IF(BD92=BE92,1,0)),0)</f>
        <v>0</v>
      </c>
      <c r="BI92" s="137" t="str">
        <f t="shared" ref="BI92:BI101" ca="1" si="183">LOOKUP(BC92,equipos,estadios)</f>
        <v>Campo de Vallecas</v>
      </c>
      <c r="BJ92" s="124"/>
      <c r="BK92" s="124"/>
      <c r="BL92" s="124"/>
      <c r="BM92" s="138"/>
      <c r="BN92" s="138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</row>
    <row r="93" spans="1:76" ht="14.45" customHeight="1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31">
        <f t="shared" ref="M93:M101" si="184">IF(ISBLANK(R93),0,1)</f>
        <v>0</v>
      </c>
      <c r="N93" s="131">
        <f t="shared" ref="N93:N101" si="185">IF(M93&gt;0,IF(Q93&gt;R93,3,IF(Q93=R93,1,0)),0)</f>
        <v>0</v>
      </c>
      <c r="O93" s="132"/>
      <c r="P93" s="133" t="str">
        <f t="shared" ref="P93:P96" ca="1" si="186">S42</f>
        <v>Real Betis Balompié</v>
      </c>
      <c r="Q93" s="140"/>
      <c r="R93" s="141"/>
      <c r="S93" s="133" t="str">
        <f t="shared" ref="S93:S100" ca="1" si="187">P42</f>
        <v>Real Valladolid</v>
      </c>
      <c r="T93" s="142"/>
      <c r="U93" s="131">
        <f t="shared" ref="U93:U100" si="188">IF(M93&gt;0,IF(R93&gt;Q93,3,IF(Q93=R93,1,0)),0)</f>
        <v>0</v>
      </c>
      <c r="V93" s="137" t="str">
        <f t="shared" ca="1" si="180"/>
        <v>Benito Villamarín</v>
      </c>
      <c r="W93" s="124"/>
      <c r="X93" s="124"/>
      <c r="Y93" s="124"/>
      <c r="Z93" s="131">
        <f t="shared" ref="Z93:Z99" si="189">IF(ISBLANK(AE93),0,1)</f>
        <v>0</v>
      </c>
      <c r="AA93" s="131">
        <f t="shared" ref="AA93:AA99" si="190">IF(Z93&gt;0,IF(AD93&gt;AE93,3,IF(AD93=AE93,1,0)),0)</f>
        <v>0</v>
      </c>
      <c r="AB93" s="132"/>
      <c r="AC93" s="133" t="str">
        <f t="shared" ref="AC93:AC96" ca="1" si="191">AF42</f>
        <v>Real Valladolid</v>
      </c>
      <c r="AD93" s="140"/>
      <c r="AE93" s="141"/>
      <c r="AF93" s="133" t="str">
        <f t="shared" ref="AF93:AF100" ca="1" si="192">AC42</f>
        <v>Málaga C.F.</v>
      </c>
      <c r="AG93" s="142"/>
      <c r="AH93" s="131">
        <f t="shared" ref="AH93:AH101" si="193">IF(Z93&gt;0,IF(AE93&gt;AD93,3,IF(AD93=AE93,1,0)),0)</f>
        <v>0</v>
      </c>
      <c r="AI93" s="137" t="str">
        <f t="shared" ca="1" si="181"/>
        <v>José Zorrilla</v>
      </c>
      <c r="AJ93" s="124"/>
      <c r="AK93" s="124"/>
      <c r="AL93" s="124"/>
      <c r="AM93" s="131">
        <f t="shared" ref="AM93:AM99" si="194">IF(ISBLANK(AR93),0,1)</f>
        <v>0</v>
      </c>
      <c r="AN93" s="131">
        <f t="shared" ref="AN93:AN99" si="195">IF(AM93&gt;0,IF(AQ93&gt;AR93,3,IF(AQ93=AR93,1,0)),0)</f>
        <v>0</v>
      </c>
      <c r="AO93" s="132"/>
      <c r="AP93" s="133" t="str">
        <f t="shared" ref="AP93:AP96" ca="1" si="196">AS42</f>
        <v>Málaga C.F.</v>
      </c>
      <c r="AQ93" s="140"/>
      <c r="AR93" s="141"/>
      <c r="AS93" s="133" t="str">
        <f t="shared" ref="AS93:AS100" ca="1" si="197">AP42</f>
        <v>C.A. Osasuna</v>
      </c>
      <c r="AT93" s="142"/>
      <c r="AU93" s="131">
        <f t="shared" ref="AU93:AU101" si="198">IF(AM93&gt;0,IF(AR93&gt;AQ93,3,IF(AQ93=AR93,1,0)),0)</f>
        <v>0</v>
      </c>
      <c r="AV93" s="137" t="str">
        <f t="shared" ca="1" si="182"/>
        <v>La Rosaleda</v>
      </c>
      <c r="AW93" s="124"/>
      <c r="AX93" s="124"/>
      <c r="AY93" s="124"/>
      <c r="AZ93" s="131">
        <f t="shared" ref="AZ93:AZ99" si="199">IF(ISBLANK(BE93),0,1)</f>
        <v>0</v>
      </c>
      <c r="BA93" s="131">
        <f t="shared" ref="BA93:BA99" si="200">IF(AZ93&gt;0,IF(BD93&gt;BE93,3,IF(BD93=BE93,1,0)),0)</f>
        <v>0</v>
      </c>
      <c r="BB93" s="132"/>
      <c r="BC93" s="133" t="str">
        <f t="shared" ref="BC93:BC96" ca="1" si="201">BF42</f>
        <v>C.A. Osasuna</v>
      </c>
      <c r="BD93" s="140"/>
      <c r="BE93" s="141"/>
      <c r="BF93" s="133" t="str">
        <f t="shared" ref="BF93:BF100" ca="1" si="202">BC42</f>
        <v>Getafe C.F.</v>
      </c>
      <c r="BG93" s="142"/>
      <c r="BH93" s="131">
        <f t="shared" ref="BH93:BH101" si="203">IF(AZ93&gt;0,IF(BE93&gt;BD93,3,IF(BD93=BE93,1,0)),0)</f>
        <v>0</v>
      </c>
      <c r="BI93" s="137" t="str">
        <f t="shared" ca="1" si="183"/>
        <v>El Sadar</v>
      </c>
      <c r="BJ93" s="124"/>
      <c r="BK93" s="124"/>
      <c r="BL93" s="124"/>
      <c r="BM93" s="138"/>
      <c r="BN93" s="138"/>
      <c r="BO93" s="124"/>
      <c r="BP93" s="124"/>
      <c r="BQ93" s="124"/>
      <c r="BR93" s="124"/>
      <c r="BS93" s="124"/>
      <c r="BT93" s="124"/>
      <c r="BU93" s="124"/>
      <c r="BV93" s="243"/>
      <c r="BW93" s="124"/>
      <c r="BX93" s="124"/>
    </row>
    <row r="94" spans="1:76" ht="14.45" customHeight="1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31">
        <f t="shared" si="184"/>
        <v>0</v>
      </c>
      <c r="N94" s="131">
        <f t="shared" si="185"/>
        <v>0</v>
      </c>
      <c r="O94" s="132"/>
      <c r="P94" s="133" t="str">
        <f t="shared" ca="1" si="186"/>
        <v>Atlethic Club</v>
      </c>
      <c r="Q94" s="140"/>
      <c r="R94" s="141"/>
      <c r="S94" s="133" t="str">
        <f t="shared" ca="1" si="187"/>
        <v>R.C.D. Español</v>
      </c>
      <c r="T94" s="142"/>
      <c r="U94" s="131">
        <f t="shared" si="188"/>
        <v>0</v>
      </c>
      <c r="V94" s="137" t="str">
        <f t="shared" ca="1" si="180"/>
        <v>San Mamés</v>
      </c>
      <c r="W94" s="124"/>
      <c r="X94" s="124"/>
      <c r="Y94" s="124"/>
      <c r="Z94" s="131">
        <f t="shared" si="189"/>
        <v>0</v>
      </c>
      <c r="AA94" s="131">
        <f t="shared" si="190"/>
        <v>0</v>
      </c>
      <c r="AB94" s="132"/>
      <c r="AC94" s="133" t="str">
        <f t="shared" ca="1" si="191"/>
        <v>Atlético Madrid</v>
      </c>
      <c r="AD94" s="140"/>
      <c r="AE94" s="141"/>
      <c r="AF94" s="133" t="str">
        <f t="shared" ca="1" si="192"/>
        <v>Real Sociedad</v>
      </c>
      <c r="AG94" s="142"/>
      <c r="AH94" s="131">
        <f t="shared" si="193"/>
        <v>0</v>
      </c>
      <c r="AI94" s="137" t="str">
        <f t="shared" ca="1" si="181"/>
        <v>Vicente Calderón</v>
      </c>
      <c r="AJ94" s="124"/>
      <c r="AK94" s="124"/>
      <c r="AL94" s="124"/>
      <c r="AM94" s="131">
        <f t="shared" si="194"/>
        <v>0</v>
      </c>
      <c r="AN94" s="131">
        <f t="shared" si="195"/>
        <v>0</v>
      </c>
      <c r="AO94" s="132"/>
      <c r="AP94" s="133" t="str">
        <f t="shared" ca="1" si="196"/>
        <v>R.C.D. Español</v>
      </c>
      <c r="AQ94" s="140"/>
      <c r="AR94" s="141"/>
      <c r="AS94" s="133" t="str">
        <f t="shared" ca="1" si="197"/>
        <v>Valencia C.F.</v>
      </c>
      <c r="AT94" s="142"/>
      <c r="AU94" s="131">
        <f t="shared" si="198"/>
        <v>0</v>
      </c>
      <c r="AV94" s="137" t="str">
        <f t="shared" ca="1" si="182"/>
        <v>Cornellà-El Prat</v>
      </c>
      <c r="AW94" s="124"/>
      <c r="AX94" s="124"/>
      <c r="AY94" s="124"/>
      <c r="AZ94" s="131">
        <f t="shared" si="199"/>
        <v>0</v>
      </c>
      <c r="BA94" s="131">
        <f t="shared" si="200"/>
        <v>0</v>
      </c>
      <c r="BB94" s="132"/>
      <c r="BC94" s="133" t="str">
        <f t="shared" ca="1" si="201"/>
        <v>Real Sociedad</v>
      </c>
      <c r="BD94" s="140"/>
      <c r="BE94" s="141"/>
      <c r="BF94" s="133" t="str">
        <f t="shared" ca="1" si="202"/>
        <v>Granada C.F.</v>
      </c>
      <c r="BG94" s="142"/>
      <c r="BH94" s="131">
        <f t="shared" si="203"/>
        <v>0</v>
      </c>
      <c r="BI94" s="137" t="str">
        <f t="shared" ca="1" si="183"/>
        <v>Anoeta</v>
      </c>
      <c r="BJ94" s="124"/>
      <c r="BK94" s="124"/>
      <c r="BL94" s="124"/>
      <c r="BM94" s="138"/>
      <c r="BN94" s="138"/>
      <c r="BO94" s="124"/>
      <c r="BP94" s="124"/>
      <c r="BQ94" s="124"/>
      <c r="BR94" s="124"/>
      <c r="BS94" s="124"/>
      <c r="BT94" s="124"/>
      <c r="BU94" s="124"/>
      <c r="BV94" s="243"/>
      <c r="BW94" s="124"/>
      <c r="BX94" s="124"/>
    </row>
    <row r="95" spans="1:76" ht="14.45" customHeight="1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31">
        <f t="shared" si="184"/>
        <v>0</v>
      </c>
      <c r="N95" s="131">
        <f t="shared" si="185"/>
        <v>0</v>
      </c>
      <c r="O95" s="132"/>
      <c r="P95" s="133" t="str">
        <f t="shared" ca="1" si="186"/>
        <v>Levante U.D.</v>
      </c>
      <c r="Q95" s="140"/>
      <c r="R95" s="141"/>
      <c r="S95" s="133" t="str">
        <f t="shared" ca="1" si="187"/>
        <v>Málaga C.F.</v>
      </c>
      <c r="T95" s="142"/>
      <c r="U95" s="131">
        <f t="shared" si="188"/>
        <v>0</v>
      </c>
      <c r="V95" s="137" t="str">
        <f t="shared" ca="1" si="180"/>
        <v>Ciudad de Valencia</v>
      </c>
      <c r="W95" s="124"/>
      <c r="X95" s="124"/>
      <c r="Y95" s="124"/>
      <c r="Z95" s="131">
        <f t="shared" si="189"/>
        <v>0</v>
      </c>
      <c r="AA95" s="131">
        <f t="shared" si="190"/>
        <v>0</v>
      </c>
      <c r="AB95" s="132"/>
      <c r="AC95" s="133" t="str">
        <f t="shared" ca="1" si="191"/>
        <v>Real Betis Balompié</v>
      </c>
      <c r="AD95" s="140"/>
      <c r="AE95" s="141"/>
      <c r="AF95" s="133" t="str">
        <f t="shared" ca="1" si="192"/>
        <v>C.A. Osasuna</v>
      </c>
      <c r="AG95" s="142"/>
      <c r="AH95" s="131">
        <f t="shared" si="193"/>
        <v>0</v>
      </c>
      <c r="AI95" s="137" t="str">
        <f t="shared" ca="1" si="181"/>
        <v>Benito Villamarín</v>
      </c>
      <c r="AJ95" s="124"/>
      <c r="AK95" s="124"/>
      <c r="AL95" s="124"/>
      <c r="AM95" s="131">
        <f t="shared" si="194"/>
        <v>0</v>
      </c>
      <c r="AN95" s="131">
        <f t="shared" si="195"/>
        <v>0</v>
      </c>
      <c r="AO95" s="132"/>
      <c r="AP95" s="133" t="str">
        <f t="shared" ca="1" si="196"/>
        <v>Real Valladolid</v>
      </c>
      <c r="AQ95" s="140"/>
      <c r="AR95" s="141"/>
      <c r="AS95" s="133" t="str">
        <f t="shared" ca="1" si="197"/>
        <v>Getafe C.F.</v>
      </c>
      <c r="AT95" s="142"/>
      <c r="AU95" s="131">
        <f t="shared" si="198"/>
        <v>0</v>
      </c>
      <c r="AV95" s="137" t="str">
        <f t="shared" ca="1" si="182"/>
        <v>José Zorrilla</v>
      </c>
      <c r="AW95" s="124"/>
      <c r="AX95" s="124"/>
      <c r="AY95" s="124"/>
      <c r="AZ95" s="131">
        <f t="shared" si="199"/>
        <v>0</v>
      </c>
      <c r="BA95" s="131">
        <f t="shared" si="200"/>
        <v>0</v>
      </c>
      <c r="BB95" s="132"/>
      <c r="BC95" s="133" t="str">
        <f t="shared" ca="1" si="201"/>
        <v>Málaga C.F.</v>
      </c>
      <c r="BD95" s="140"/>
      <c r="BE95" s="141"/>
      <c r="BF95" s="133" t="str">
        <f t="shared" ca="1" si="202"/>
        <v>Sevilla F.C.</v>
      </c>
      <c r="BG95" s="142"/>
      <c r="BH95" s="131">
        <f t="shared" si="203"/>
        <v>0</v>
      </c>
      <c r="BI95" s="137" t="str">
        <f t="shared" ca="1" si="183"/>
        <v>La Rosaleda</v>
      </c>
      <c r="BJ95" s="124"/>
      <c r="BK95" s="124"/>
      <c r="BL95" s="124"/>
      <c r="BM95" s="138"/>
      <c r="BN95" s="138"/>
      <c r="BO95" s="124"/>
      <c r="BP95" s="245" t="str">
        <f>IF(BO91=10,"Campeón de Liga:","")</f>
        <v/>
      </c>
      <c r="BQ95" s="245"/>
      <c r="BR95" s="245"/>
      <c r="BS95" s="245" t="str">
        <f>IF(BO91=10,'1-Configuracion'!AC854,"")</f>
        <v/>
      </c>
      <c r="BT95" s="245"/>
      <c r="BU95" s="124"/>
      <c r="BV95" s="243"/>
      <c r="BW95" s="124"/>
      <c r="BX95" s="124"/>
    </row>
    <row r="96" spans="1:76" ht="14.45" customHeight="1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31">
        <f t="shared" si="184"/>
        <v>0</v>
      </c>
      <c r="N96" s="131">
        <f t="shared" si="185"/>
        <v>0</v>
      </c>
      <c r="O96" s="132"/>
      <c r="P96" s="133" t="str">
        <f t="shared" ca="1" si="186"/>
        <v>Real Zaragoza</v>
      </c>
      <c r="Q96" s="140"/>
      <c r="R96" s="141"/>
      <c r="S96" s="133" t="str">
        <f t="shared" ca="1" si="187"/>
        <v>Real Sociedad</v>
      </c>
      <c r="T96" s="142"/>
      <c r="U96" s="131">
        <f t="shared" si="188"/>
        <v>0</v>
      </c>
      <c r="V96" s="137" t="str">
        <f t="shared" ca="1" si="180"/>
        <v>La Romareda</v>
      </c>
      <c r="W96" s="124"/>
      <c r="X96" s="124"/>
      <c r="Y96" s="124"/>
      <c r="Z96" s="131">
        <f t="shared" si="189"/>
        <v>0</v>
      </c>
      <c r="AA96" s="131">
        <f t="shared" si="190"/>
        <v>0</v>
      </c>
      <c r="AB96" s="132"/>
      <c r="AC96" s="133" t="str">
        <f t="shared" ca="1" si="191"/>
        <v>Atlethic Club</v>
      </c>
      <c r="AD96" s="140"/>
      <c r="AE96" s="141"/>
      <c r="AF96" s="133" t="str">
        <f t="shared" ca="1" si="192"/>
        <v>Valencia C.F.</v>
      </c>
      <c r="AG96" s="142"/>
      <c r="AH96" s="131">
        <f t="shared" si="193"/>
        <v>0</v>
      </c>
      <c r="AI96" s="137" t="str">
        <f t="shared" ca="1" si="181"/>
        <v>San Mamés</v>
      </c>
      <c r="AJ96" s="124"/>
      <c r="AK96" s="124"/>
      <c r="AL96" s="124"/>
      <c r="AM96" s="131">
        <f t="shared" si="194"/>
        <v>0</v>
      </c>
      <c r="AN96" s="131">
        <f t="shared" si="195"/>
        <v>0</v>
      </c>
      <c r="AO96" s="132"/>
      <c r="AP96" s="133" t="str">
        <f t="shared" ca="1" si="196"/>
        <v>Atlético Madrid</v>
      </c>
      <c r="AQ96" s="140"/>
      <c r="AR96" s="141"/>
      <c r="AS96" s="133" t="str">
        <f t="shared" ca="1" si="197"/>
        <v>Granada C.F.</v>
      </c>
      <c r="AT96" s="142"/>
      <c r="AU96" s="131">
        <f t="shared" si="198"/>
        <v>0</v>
      </c>
      <c r="AV96" s="137" t="str">
        <f t="shared" ca="1" si="182"/>
        <v>Vicente Calderón</v>
      </c>
      <c r="AW96" s="124"/>
      <c r="AX96" s="124"/>
      <c r="AY96" s="124"/>
      <c r="AZ96" s="131">
        <f t="shared" si="199"/>
        <v>0</v>
      </c>
      <c r="BA96" s="131">
        <f t="shared" si="200"/>
        <v>0</v>
      </c>
      <c r="BB96" s="132"/>
      <c r="BC96" s="133" t="str">
        <f t="shared" ca="1" si="201"/>
        <v>R.C.D. Español</v>
      </c>
      <c r="BD96" s="140"/>
      <c r="BE96" s="141"/>
      <c r="BF96" s="133" t="str">
        <f t="shared" ca="1" si="202"/>
        <v>Real Madrid</v>
      </c>
      <c r="BG96" s="142"/>
      <c r="BH96" s="131">
        <f t="shared" si="203"/>
        <v>0</v>
      </c>
      <c r="BI96" s="137" t="str">
        <f t="shared" ca="1" si="183"/>
        <v>Cornellà-El Prat</v>
      </c>
      <c r="BJ96" s="124"/>
      <c r="BK96" s="124"/>
      <c r="BL96" s="124"/>
      <c r="BM96" s="138"/>
      <c r="BN96" s="138"/>
      <c r="BO96" s="124"/>
      <c r="BP96" s="245"/>
      <c r="BQ96" s="245"/>
      <c r="BR96" s="245"/>
      <c r="BS96" s="245"/>
      <c r="BT96" s="245"/>
      <c r="BU96" s="124"/>
      <c r="BV96" s="243"/>
      <c r="BW96" s="124"/>
      <c r="BX96" s="124"/>
    </row>
    <row r="97" spans="1:76" ht="14.45" customHeight="1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31">
        <f t="shared" si="184"/>
        <v>0</v>
      </c>
      <c r="N97" s="131">
        <f t="shared" si="185"/>
        <v>0</v>
      </c>
      <c r="O97" s="132"/>
      <c r="P97" s="133" t="str">
        <f ca="1">S46</f>
        <v>R.C.D.Mallorca</v>
      </c>
      <c r="Q97" s="140"/>
      <c r="R97" s="141"/>
      <c r="S97" s="133" t="str">
        <f t="shared" ca="1" si="187"/>
        <v>C.A. Osasuna</v>
      </c>
      <c r="T97" s="142"/>
      <c r="U97" s="131">
        <f t="shared" si="188"/>
        <v>0</v>
      </c>
      <c r="V97" s="137" t="str">
        <f t="shared" ca="1" si="180"/>
        <v>Iberostar Estadio</v>
      </c>
      <c r="W97" s="124"/>
      <c r="X97" s="124"/>
      <c r="Y97" s="124"/>
      <c r="Z97" s="131">
        <f t="shared" si="189"/>
        <v>0</v>
      </c>
      <c r="AA97" s="131">
        <f t="shared" si="190"/>
        <v>0</v>
      </c>
      <c r="AB97" s="132"/>
      <c r="AC97" s="133" t="str">
        <f ca="1">AF46</f>
        <v>Levante U.D.</v>
      </c>
      <c r="AD97" s="140"/>
      <c r="AE97" s="141"/>
      <c r="AF97" s="133" t="str">
        <f t="shared" ca="1" si="192"/>
        <v>Getafe C.F.</v>
      </c>
      <c r="AG97" s="142"/>
      <c r="AH97" s="131">
        <f t="shared" si="193"/>
        <v>0</v>
      </c>
      <c r="AI97" s="137" t="str">
        <f t="shared" ca="1" si="181"/>
        <v>Ciudad de Valencia</v>
      </c>
      <c r="AJ97" s="124"/>
      <c r="AK97" s="124"/>
      <c r="AL97" s="124"/>
      <c r="AM97" s="131">
        <f t="shared" si="194"/>
        <v>0</v>
      </c>
      <c r="AN97" s="131">
        <f t="shared" si="195"/>
        <v>0</v>
      </c>
      <c r="AO97" s="132"/>
      <c r="AP97" s="133" t="str">
        <f ca="1">AS46</f>
        <v>Real Betis Balompié</v>
      </c>
      <c r="AQ97" s="140"/>
      <c r="AR97" s="141"/>
      <c r="AS97" s="133" t="str">
        <f t="shared" ca="1" si="197"/>
        <v>Sevilla F.C.</v>
      </c>
      <c r="AT97" s="142"/>
      <c r="AU97" s="131">
        <f t="shared" si="198"/>
        <v>0</v>
      </c>
      <c r="AV97" s="137" t="str">
        <f t="shared" ca="1" si="182"/>
        <v>Benito Villamarín</v>
      </c>
      <c r="AW97" s="124"/>
      <c r="AX97" s="124"/>
      <c r="AY97" s="124"/>
      <c r="AZ97" s="131">
        <f t="shared" si="199"/>
        <v>0</v>
      </c>
      <c r="BA97" s="131">
        <f t="shared" si="200"/>
        <v>0</v>
      </c>
      <c r="BB97" s="132"/>
      <c r="BC97" s="133" t="str">
        <f ca="1">BF46</f>
        <v>Real Valladolid</v>
      </c>
      <c r="BD97" s="140"/>
      <c r="BE97" s="141"/>
      <c r="BF97" s="133" t="str">
        <f t="shared" ca="1" si="202"/>
        <v>Deportivo de la Coruña</v>
      </c>
      <c r="BG97" s="142"/>
      <c r="BH97" s="131">
        <f t="shared" si="203"/>
        <v>0</v>
      </c>
      <c r="BI97" s="137" t="str">
        <f t="shared" ca="1" si="183"/>
        <v>José Zorrilla</v>
      </c>
      <c r="BJ97" s="124"/>
      <c r="BK97" s="124"/>
      <c r="BL97" s="124"/>
      <c r="BM97" s="138"/>
      <c r="BN97" s="138"/>
      <c r="BO97" s="124"/>
      <c r="BP97" s="124"/>
      <c r="BQ97" s="124"/>
      <c r="BR97" s="124"/>
      <c r="BS97" s="124"/>
      <c r="BT97" s="124"/>
      <c r="BU97" s="124"/>
      <c r="BV97" s="243"/>
      <c r="BW97" s="124"/>
      <c r="BX97" s="124"/>
    </row>
    <row r="98" spans="1:76" ht="14.45" customHeight="1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31">
        <f t="shared" si="184"/>
        <v>0</v>
      </c>
      <c r="N98" s="131">
        <f t="shared" si="185"/>
        <v>0</v>
      </c>
      <c r="O98" s="132"/>
      <c r="P98" s="133" t="str">
        <f t="shared" ref="P98:P101" ca="1" si="204">S47</f>
        <v>Celta de Vigo</v>
      </c>
      <c r="Q98" s="140"/>
      <c r="R98" s="141"/>
      <c r="S98" s="133" t="str">
        <f t="shared" ca="1" si="187"/>
        <v>Valencia C.F.</v>
      </c>
      <c r="T98" s="142"/>
      <c r="U98" s="131">
        <f t="shared" si="188"/>
        <v>0</v>
      </c>
      <c r="V98" s="137" t="str">
        <f t="shared" ca="1" si="180"/>
        <v>Balaídos</v>
      </c>
      <c r="W98" s="124"/>
      <c r="X98" s="124"/>
      <c r="Y98" s="124"/>
      <c r="Z98" s="131">
        <f t="shared" si="189"/>
        <v>0</v>
      </c>
      <c r="AA98" s="131">
        <f t="shared" si="190"/>
        <v>0</v>
      </c>
      <c r="AB98" s="132"/>
      <c r="AC98" s="133" t="str">
        <f t="shared" ref="AC98:AC101" ca="1" si="205">AF47</f>
        <v>Real Zaragoza</v>
      </c>
      <c r="AD98" s="140"/>
      <c r="AE98" s="141"/>
      <c r="AF98" s="133" t="str">
        <f t="shared" ca="1" si="192"/>
        <v>Granada C.F.</v>
      </c>
      <c r="AG98" s="142"/>
      <c r="AH98" s="131">
        <f t="shared" si="193"/>
        <v>0</v>
      </c>
      <c r="AI98" s="137" t="str">
        <f t="shared" ca="1" si="181"/>
        <v>La Romareda</v>
      </c>
      <c r="AJ98" s="124"/>
      <c r="AK98" s="124"/>
      <c r="AL98" s="124"/>
      <c r="AM98" s="131">
        <f t="shared" si="194"/>
        <v>0</v>
      </c>
      <c r="AN98" s="131">
        <f t="shared" si="195"/>
        <v>0</v>
      </c>
      <c r="AO98" s="132"/>
      <c r="AP98" s="133" t="str">
        <f t="shared" ref="AP98:AP101" ca="1" si="206">AS47</f>
        <v>Atlethic Club</v>
      </c>
      <c r="AQ98" s="140"/>
      <c r="AR98" s="141"/>
      <c r="AS98" s="133" t="str">
        <f t="shared" ca="1" si="197"/>
        <v>Real Madrid</v>
      </c>
      <c r="AT98" s="142"/>
      <c r="AU98" s="131">
        <f t="shared" si="198"/>
        <v>0</v>
      </c>
      <c r="AV98" s="137" t="str">
        <f t="shared" ca="1" si="182"/>
        <v>San Mamés</v>
      </c>
      <c r="AW98" s="124"/>
      <c r="AX98" s="124"/>
      <c r="AY98" s="124"/>
      <c r="AZ98" s="131">
        <f t="shared" si="199"/>
        <v>0</v>
      </c>
      <c r="BA98" s="131">
        <f t="shared" si="200"/>
        <v>0</v>
      </c>
      <c r="BB98" s="132"/>
      <c r="BC98" s="133" t="str">
        <f t="shared" ref="BC98:BC101" ca="1" si="207">BF47</f>
        <v>Atlético Madrid</v>
      </c>
      <c r="BD98" s="140"/>
      <c r="BE98" s="141"/>
      <c r="BF98" s="133" t="str">
        <f t="shared" ca="1" si="202"/>
        <v>F.C. Barcelona</v>
      </c>
      <c r="BG98" s="142"/>
      <c r="BH98" s="131">
        <f t="shared" si="203"/>
        <v>0</v>
      </c>
      <c r="BI98" s="137" t="str">
        <f t="shared" ca="1" si="183"/>
        <v>Vicente Calderón</v>
      </c>
      <c r="BJ98" s="124"/>
      <c r="BK98" s="124"/>
      <c r="BL98" s="124"/>
      <c r="BM98" s="138"/>
      <c r="BN98" s="138"/>
      <c r="BO98" s="124"/>
      <c r="BP98" s="124"/>
      <c r="BQ98" s="124"/>
      <c r="BR98" s="124"/>
      <c r="BS98" s="124"/>
      <c r="BT98" s="124"/>
      <c r="BU98" s="124"/>
      <c r="BV98" s="243"/>
      <c r="BW98" s="124"/>
      <c r="BX98" s="124"/>
    </row>
    <row r="99" spans="1:76" ht="14.45" customHeight="1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31">
        <f t="shared" si="184"/>
        <v>0</v>
      </c>
      <c r="N99" s="131">
        <f t="shared" si="185"/>
        <v>0</v>
      </c>
      <c r="O99" s="132"/>
      <c r="P99" s="133" t="str">
        <f t="shared" ca="1" si="204"/>
        <v>F.C. Barcelona</v>
      </c>
      <c r="Q99" s="140"/>
      <c r="R99" s="141"/>
      <c r="S99" s="133" t="str">
        <f t="shared" ca="1" si="187"/>
        <v>Getafe C.F.</v>
      </c>
      <c r="T99" s="142"/>
      <c r="U99" s="131">
        <f t="shared" si="188"/>
        <v>0</v>
      </c>
      <c r="V99" s="137" t="str">
        <f t="shared" ca="1" si="180"/>
        <v>Camp Nou</v>
      </c>
      <c r="W99" s="124"/>
      <c r="X99" s="124"/>
      <c r="Y99" s="124"/>
      <c r="Z99" s="131">
        <f t="shared" si="189"/>
        <v>0</v>
      </c>
      <c r="AA99" s="131">
        <f t="shared" si="190"/>
        <v>0</v>
      </c>
      <c r="AB99" s="132"/>
      <c r="AC99" s="133" t="str">
        <f t="shared" ca="1" si="205"/>
        <v>R.C.D.Mallorca</v>
      </c>
      <c r="AD99" s="140"/>
      <c r="AE99" s="141"/>
      <c r="AF99" s="133" t="str">
        <f t="shared" ca="1" si="192"/>
        <v>Sevilla F.C.</v>
      </c>
      <c r="AG99" s="142"/>
      <c r="AH99" s="131">
        <f t="shared" si="193"/>
        <v>0</v>
      </c>
      <c r="AI99" s="137" t="str">
        <f t="shared" ca="1" si="181"/>
        <v>Iberostar Estadio</v>
      </c>
      <c r="AJ99" s="124"/>
      <c r="AK99" s="124"/>
      <c r="AL99" s="124"/>
      <c r="AM99" s="131">
        <f t="shared" si="194"/>
        <v>0</v>
      </c>
      <c r="AN99" s="131">
        <f t="shared" si="195"/>
        <v>0</v>
      </c>
      <c r="AO99" s="132"/>
      <c r="AP99" s="133" t="str">
        <f t="shared" ca="1" si="206"/>
        <v>Levante U.D.</v>
      </c>
      <c r="AQ99" s="140"/>
      <c r="AR99" s="141"/>
      <c r="AS99" s="133" t="str">
        <f t="shared" ca="1" si="197"/>
        <v>Deportivo de la Coruña</v>
      </c>
      <c r="AT99" s="142"/>
      <c r="AU99" s="131">
        <f t="shared" si="198"/>
        <v>0</v>
      </c>
      <c r="AV99" s="137" t="str">
        <f t="shared" ca="1" si="182"/>
        <v>Ciudad de Valencia</v>
      </c>
      <c r="AW99" s="124"/>
      <c r="AX99" s="124"/>
      <c r="AY99" s="124"/>
      <c r="AZ99" s="131">
        <f t="shared" si="199"/>
        <v>0</v>
      </c>
      <c r="BA99" s="131">
        <f t="shared" si="200"/>
        <v>0</v>
      </c>
      <c r="BB99" s="132"/>
      <c r="BC99" s="133" t="str">
        <f t="shared" ca="1" si="207"/>
        <v>Real Betis Balompié</v>
      </c>
      <c r="BD99" s="140"/>
      <c r="BE99" s="141"/>
      <c r="BF99" s="133" t="str">
        <f t="shared" ca="1" si="202"/>
        <v>Celta de Vigo</v>
      </c>
      <c r="BG99" s="142"/>
      <c r="BH99" s="131">
        <f t="shared" si="203"/>
        <v>0</v>
      </c>
      <c r="BI99" s="137" t="str">
        <f t="shared" ca="1" si="183"/>
        <v>Benito Villamarín</v>
      </c>
      <c r="BJ99" s="124"/>
      <c r="BK99" s="124"/>
      <c r="BL99" s="124"/>
      <c r="BM99" s="138"/>
      <c r="BN99" s="138"/>
      <c r="BO99" s="124"/>
      <c r="BP99" s="124"/>
      <c r="BQ99" s="124"/>
      <c r="BR99" s="124"/>
      <c r="BS99" s="124"/>
      <c r="BT99" s="124"/>
      <c r="BU99" s="124"/>
      <c r="BV99" s="243"/>
      <c r="BW99" s="124"/>
      <c r="BX99" s="124"/>
    </row>
    <row r="100" spans="1:76" ht="14.45" customHeight="1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31">
        <f>IF(ISBLANK(R100),0,1)</f>
        <v>0</v>
      </c>
      <c r="N100" s="131">
        <f>IF(M100&gt;0,IF(Q100&gt;R100,3,IF(Q100=R100,1,0)),0)</f>
        <v>0</v>
      </c>
      <c r="O100" s="132"/>
      <c r="P100" s="133" t="str">
        <f t="shared" ca="1" si="204"/>
        <v>Deportivo de la Coruña</v>
      </c>
      <c r="Q100" s="140"/>
      <c r="R100" s="141"/>
      <c r="S100" s="133" t="str">
        <f t="shared" ca="1" si="187"/>
        <v>Granada C.F.</v>
      </c>
      <c r="T100" s="142"/>
      <c r="U100" s="131">
        <f t="shared" si="188"/>
        <v>0</v>
      </c>
      <c r="V100" s="137" t="str">
        <f t="shared" ca="1" si="180"/>
        <v>Riazor</v>
      </c>
      <c r="W100" s="124"/>
      <c r="X100" s="124"/>
      <c r="Y100" s="124"/>
      <c r="Z100" s="131">
        <f>IF(ISBLANK(AE100),0,1)</f>
        <v>0</v>
      </c>
      <c r="AA100" s="131">
        <f>IF(Z100&gt;0,IF(AD100&gt;AE100,3,IF(AD100=AE100,1,0)),0)</f>
        <v>0</v>
      </c>
      <c r="AB100" s="132"/>
      <c r="AC100" s="133" t="str">
        <f t="shared" ca="1" si="205"/>
        <v>Celta de Vigo</v>
      </c>
      <c r="AD100" s="140"/>
      <c r="AE100" s="141"/>
      <c r="AF100" s="133" t="str">
        <f t="shared" ca="1" si="192"/>
        <v>Real Madrid</v>
      </c>
      <c r="AG100" s="142"/>
      <c r="AH100" s="131">
        <f t="shared" si="193"/>
        <v>0</v>
      </c>
      <c r="AI100" s="137" t="str">
        <f t="shared" ca="1" si="181"/>
        <v>Balaídos</v>
      </c>
      <c r="AJ100" s="124"/>
      <c r="AK100" s="124"/>
      <c r="AL100" s="124"/>
      <c r="AM100" s="131">
        <f>IF(ISBLANK(AR100),0,1)</f>
        <v>0</v>
      </c>
      <c r="AN100" s="131">
        <f>IF(AM100&gt;0,IF(AQ100&gt;AR100,3,IF(AQ100=AR100,1,0)),0)</f>
        <v>0</v>
      </c>
      <c r="AO100" s="132"/>
      <c r="AP100" s="133" t="str">
        <f t="shared" ca="1" si="206"/>
        <v>Real Zaragoza</v>
      </c>
      <c r="AQ100" s="140"/>
      <c r="AR100" s="141"/>
      <c r="AS100" s="133" t="str">
        <f t="shared" ca="1" si="197"/>
        <v>F.C. Barcelona</v>
      </c>
      <c r="AT100" s="142"/>
      <c r="AU100" s="131">
        <f t="shared" si="198"/>
        <v>0</v>
      </c>
      <c r="AV100" s="137" t="str">
        <f t="shared" ca="1" si="182"/>
        <v>La Romareda</v>
      </c>
      <c r="AW100" s="124"/>
      <c r="AX100" s="124"/>
      <c r="AY100" s="124"/>
      <c r="AZ100" s="131">
        <f>IF(ISBLANK(BE100),0,1)</f>
        <v>0</v>
      </c>
      <c r="BA100" s="131">
        <f>IF(AZ100&gt;0,IF(BD100&gt;BE100,3,IF(BD100=BE100,1,0)),0)</f>
        <v>0</v>
      </c>
      <c r="BB100" s="132"/>
      <c r="BC100" s="133" t="str">
        <f t="shared" ca="1" si="207"/>
        <v>Atlethic Club</v>
      </c>
      <c r="BD100" s="140"/>
      <c r="BE100" s="141"/>
      <c r="BF100" s="133" t="str">
        <f t="shared" ca="1" si="202"/>
        <v>R.C.D.Mallorca</v>
      </c>
      <c r="BG100" s="142"/>
      <c r="BH100" s="131">
        <f t="shared" si="203"/>
        <v>0</v>
      </c>
      <c r="BI100" s="137" t="str">
        <f t="shared" ca="1" si="183"/>
        <v>San Mamés</v>
      </c>
      <c r="BJ100" s="124"/>
      <c r="BK100" s="124"/>
      <c r="BL100" s="124"/>
      <c r="BM100" s="138"/>
      <c r="BN100" s="138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</row>
    <row r="101" spans="1:76" ht="15" customHeight="1" thickBot="1" x14ac:dyDescent="0.3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31">
        <f t="shared" si="184"/>
        <v>0</v>
      </c>
      <c r="N101" s="131">
        <f t="shared" si="185"/>
        <v>0</v>
      </c>
      <c r="O101" s="145"/>
      <c r="P101" s="146" t="str">
        <f t="shared" ca="1" si="204"/>
        <v>Real Madrid</v>
      </c>
      <c r="Q101" s="147"/>
      <c r="R101" s="148"/>
      <c r="S101" s="146" t="str">
        <f ca="1">P50</f>
        <v>Sevilla F.C.</v>
      </c>
      <c r="T101" s="149"/>
      <c r="U101" s="131">
        <f>IF(M101&gt;0,IF(R101&gt;Q101,3,IF(Q101=R101,1,0)),0)</f>
        <v>0</v>
      </c>
      <c r="V101" s="150" t="str">
        <f t="shared" ca="1" si="180"/>
        <v>Santiago Bernabéu</v>
      </c>
      <c r="W101" s="124"/>
      <c r="X101" s="124"/>
      <c r="Y101" s="124"/>
      <c r="Z101" s="131">
        <f t="shared" ref="Z101" si="208">IF(ISBLANK(AE101),0,1)</f>
        <v>0</v>
      </c>
      <c r="AA101" s="131">
        <f t="shared" ref="AA101" si="209">IF(Z101&gt;0,IF(AD101&gt;AE101,3,IF(AD101=AE101,1,0)),0)</f>
        <v>0</v>
      </c>
      <c r="AB101" s="145"/>
      <c r="AC101" s="146" t="str">
        <f t="shared" ca="1" si="205"/>
        <v>F.C. Barcelona</v>
      </c>
      <c r="AD101" s="147"/>
      <c r="AE101" s="148"/>
      <c r="AF101" s="146" t="str">
        <f ca="1">AC50</f>
        <v>Deportivo de la Coruña</v>
      </c>
      <c r="AG101" s="149"/>
      <c r="AH101" s="131">
        <f t="shared" si="193"/>
        <v>0</v>
      </c>
      <c r="AI101" s="150" t="str">
        <f t="shared" ca="1" si="181"/>
        <v>Camp Nou</v>
      </c>
      <c r="AJ101" s="124"/>
      <c r="AK101" s="124"/>
      <c r="AL101" s="124"/>
      <c r="AM101" s="131">
        <f t="shared" ref="AM101" si="210">IF(ISBLANK(AR101),0,1)</f>
        <v>0</v>
      </c>
      <c r="AN101" s="131">
        <f t="shared" ref="AN101" si="211">IF(AM101&gt;0,IF(AQ101&gt;AR101,3,IF(AQ101=AR101,1,0)),0)</f>
        <v>0</v>
      </c>
      <c r="AO101" s="145"/>
      <c r="AP101" s="146" t="str">
        <f t="shared" ca="1" si="206"/>
        <v>R.C.D.Mallorca</v>
      </c>
      <c r="AQ101" s="147"/>
      <c r="AR101" s="148"/>
      <c r="AS101" s="146" t="str">
        <f ca="1">AP50</f>
        <v>Celta de Vigo</v>
      </c>
      <c r="AT101" s="149"/>
      <c r="AU101" s="131">
        <f t="shared" si="198"/>
        <v>0</v>
      </c>
      <c r="AV101" s="150" t="str">
        <f t="shared" ca="1" si="182"/>
        <v>Iberostar Estadio</v>
      </c>
      <c r="AW101" s="124"/>
      <c r="AX101" s="124"/>
      <c r="AY101" s="124"/>
      <c r="AZ101" s="131">
        <f t="shared" ref="AZ101" si="212">IF(ISBLANK(BE101),0,1)</f>
        <v>0</v>
      </c>
      <c r="BA101" s="131">
        <f t="shared" ref="BA101" si="213">IF(AZ101&gt;0,IF(BD101&gt;BE101,3,IF(BD101=BE101,1,0)),0)</f>
        <v>0</v>
      </c>
      <c r="BB101" s="145"/>
      <c r="BC101" s="146" t="str">
        <f t="shared" ca="1" si="207"/>
        <v>Levante U.D.</v>
      </c>
      <c r="BD101" s="147"/>
      <c r="BE101" s="148"/>
      <c r="BF101" s="146" t="str">
        <f ca="1">BC50</f>
        <v>Real Zaragoza</v>
      </c>
      <c r="BG101" s="149"/>
      <c r="BH101" s="131">
        <f t="shared" si="203"/>
        <v>0</v>
      </c>
      <c r="BI101" s="150" t="str">
        <f t="shared" ca="1" si="183"/>
        <v>Ciudad de Valencia</v>
      </c>
      <c r="BJ101" s="124"/>
      <c r="BK101" s="124"/>
      <c r="BL101" s="124"/>
      <c r="BM101" s="138"/>
      <c r="BN101" s="138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</row>
    <row r="102" spans="1:76" x14ac:dyDescent="0.25"/>
  </sheetData>
  <sheetProtection sheet="1" objects="1" scenarios="1"/>
  <mergeCells count="63">
    <mergeCell ref="BO55:BT55"/>
    <mergeCell ref="BO67:BT67"/>
    <mergeCell ref="BO79:BT79"/>
    <mergeCell ref="AO55:AT55"/>
    <mergeCell ref="BB55:BG55"/>
    <mergeCell ref="AO67:AT67"/>
    <mergeCell ref="BB67:BG67"/>
    <mergeCell ref="AO79:AT79"/>
    <mergeCell ref="BB79:BG79"/>
    <mergeCell ref="O4:T4"/>
    <mergeCell ref="O16:T16"/>
    <mergeCell ref="O28:T28"/>
    <mergeCell ref="O40:T40"/>
    <mergeCell ref="AB4:AG4"/>
    <mergeCell ref="AB16:AG16"/>
    <mergeCell ref="AB28:AG28"/>
    <mergeCell ref="AB40:AG40"/>
    <mergeCell ref="AO4:AT4"/>
    <mergeCell ref="AO16:AT16"/>
    <mergeCell ref="AO28:AT28"/>
    <mergeCell ref="BO4:BT4"/>
    <mergeCell ref="BO16:BT16"/>
    <mergeCell ref="BO28:BT28"/>
    <mergeCell ref="BB4:BG4"/>
    <mergeCell ref="BB16:BG16"/>
    <mergeCell ref="BB28:BG28"/>
    <mergeCell ref="A1:I1"/>
    <mergeCell ref="A2:I2"/>
    <mergeCell ref="A3:I3"/>
    <mergeCell ref="A4:I5"/>
    <mergeCell ref="A6:I6"/>
    <mergeCell ref="BS95:BT96"/>
    <mergeCell ref="A7:I7"/>
    <mergeCell ref="A8:I8"/>
    <mergeCell ref="A9:I9"/>
    <mergeCell ref="BB40:BG40"/>
    <mergeCell ref="O55:T55"/>
    <mergeCell ref="O67:T67"/>
    <mergeCell ref="O79:T79"/>
    <mergeCell ref="O91:T91"/>
    <mergeCell ref="AB55:AG55"/>
    <mergeCell ref="AB67:AG67"/>
    <mergeCell ref="AB79:AG79"/>
    <mergeCell ref="AB91:AG91"/>
    <mergeCell ref="AO91:AT91"/>
    <mergeCell ref="BB91:BG91"/>
    <mergeCell ref="AO40:AT40"/>
    <mergeCell ref="BV93:BV99"/>
    <mergeCell ref="A20:I20"/>
    <mergeCell ref="F25:I25"/>
    <mergeCell ref="A26:I26"/>
    <mergeCell ref="O1:P2"/>
    <mergeCell ref="B15:H15"/>
    <mergeCell ref="C16:H16"/>
    <mergeCell ref="C17:H17"/>
    <mergeCell ref="C18:H18"/>
    <mergeCell ref="C19:H19"/>
    <mergeCell ref="C10:H10"/>
    <mergeCell ref="C11:H11"/>
    <mergeCell ref="C12:H12"/>
    <mergeCell ref="C13:H13"/>
    <mergeCell ref="C14:H14"/>
    <mergeCell ref="BP95:BR96"/>
  </mergeCells>
  <dataValidations count="2">
    <dataValidation type="list" allowBlank="1" showInputMessage="1" showErrorMessage="1" sqref="AT29:AT38 AT5:AT14 AT17:AT27 AG29:AG38 BP27 BC27 BQ27 BT29:BT38 AQ27 BF27 BD27 AG41:AG50 BG41:BG50 AS27 BS27 BT17:BT27 BT5:BT14 AP27 BG29:BG38 BG17:BG27 BG5:BG14 AT41:AT50">
      <formula1>$J$4:$J$22</formula1>
    </dataValidation>
    <dataValidation type="whole" operator="greaterThanOrEqual" allowBlank="1" showInputMessage="1" showErrorMessage="1" errorTitle="Error de introducción de datos" error="Debes escribir un número entero positivo" sqref="Q5:R14 Q17:R26 Q29:R38 Q41:R50 Q56:R65 Q68:R77 Q80:R89 Q92:R101 AD5:AE14 AD17:AE26 AD29:AE38 AD41:AE50 BQ29:BR38 AD68:AE77 AD80:AE89 AD92:AE101 AQ5:AR14 AQ17:AR26 AQ29:AR38 AQ41:AR50 BD5:BE14 BD17:BE26 BD29:BE38 BD41:BE50 BQ5:BR14 BQ17:BR26 AD56:AE65 AQ56:AR65 AQ68:AR77 AQ80:AR89 AQ92:AR101 BD56:BE65 BD68:BE77 BD80:BE89 BD92:BE101 BQ56:BR65 BQ68:BR77 BQ80:BR89">
      <formula1>0</formula1>
    </dataValidation>
  </dataValidations>
  <hyperlinks>
    <hyperlink ref="A2" r:id="rId1"/>
    <hyperlink ref="A3" r:id="rId2"/>
    <hyperlink ref="A6:I6" location="Portada!A1" display="Portada"/>
    <hyperlink ref="A20:I20" location="'1-Jornadas'!A1" display="Jornadas"/>
    <hyperlink ref="A8:I8" location="'1-Graficos'!A1" display="Estadísticas"/>
    <hyperlink ref="A9:I9" location="'1-Clasificacion'!A1" display="Clasificación"/>
    <hyperlink ref="A26:I26" r:id="rId3" display="Licencia de Creative Commons"/>
    <hyperlink ref="A21" location="Primera_Jornada" display="Primera_Jornada"/>
    <hyperlink ref="B21" location="Segunda_Jornada" display="Segunda_Jornada"/>
    <hyperlink ref="C21" location="Tercera_Jornada" display="Tercera_Jornada"/>
    <hyperlink ref="D21" location="Cuarta_Jornada" display="Cuarta_Jornada"/>
    <hyperlink ref="E21" location="Quinta_Jornada" display="Quinta_Jornada"/>
    <hyperlink ref="F21" location="Sexta_Jornada" display="Sexta_Jornada"/>
    <hyperlink ref="G21" location="Séptima_Jornada" display="Séptima_Jornada"/>
    <hyperlink ref="H21" location="Octava_Jornada" display="Octava_Jornada"/>
    <hyperlink ref="I21" location="Novena_Jornada" display="Novena_Jornada"/>
    <hyperlink ref="A22" location="Décima_Jornada" display="Décima_Jornada"/>
    <hyperlink ref="B22" location="Undécima_Jornada" display="Undécima_Jornada"/>
    <hyperlink ref="C22" location="Duodécima_Jornada" display="Duodécima_Jornada"/>
    <hyperlink ref="D22" location="Decimotercera_Jornada" display="Decimotercera_Jornada"/>
    <hyperlink ref="E22" location="Decimocuarta_Jornada" display="Decimocuarta_Jornada"/>
    <hyperlink ref="F22" location="Decimoquinta_Jornada" display="Decimoquinta_Jornada"/>
    <hyperlink ref="G22" location="Decimosexta_Jornada" display="Decimosexta_Jornada"/>
    <hyperlink ref="H22" location="Decimoséptima_Jornada" display="Decimoséptima_Jornada"/>
    <hyperlink ref="I22" location="Decimoctava_Jornada" display="Decimoctava_Jornada"/>
    <hyperlink ref="A23" location="Decimonovena_Jornada" display="Decimonovena_Jornada"/>
    <hyperlink ref="B23" location="Vigésima_Jornada" display="Vigésima_Jornada"/>
    <hyperlink ref="C23" location="Vigésimoprimera_Jornada" display="Vigésimoprimera_Jornada"/>
    <hyperlink ref="D23" location="Vigésimosegunda_Jornada" display="Vigésimosegunda_Jornada"/>
    <hyperlink ref="E23" location="Vigésimotercera_Jornada" display="Vigésimotercera_Jornada"/>
    <hyperlink ref="F23" location="Vigésimocuarta_Jornada" display="Vigésimocuarta_Jornada"/>
    <hyperlink ref="G23" location="Vigésimoquinta_Jornada" display="Vigésimoquinta_Jornada"/>
    <hyperlink ref="H23" location="Vigésimosexta_Jornada" display="Vigésimosexta_Jornada"/>
    <hyperlink ref="I23" location="Vigésimoséptima_Jornada" display="Vigésimoséptima_Jornada"/>
    <hyperlink ref="A24" location="Vigésimoctava_Jornada" display="Vigésimoctava_Jornada"/>
    <hyperlink ref="B24" location="Vigésimonovena_Jornada" display="Vigésimonovena_Jornada"/>
    <hyperlink ref="C24" location="Trigésima_Jornada" display="Trigésima_Jornada"/>
    <hyperlink ref="D24" location="Trigésimoprimera_Jornada" display="Trigésimoprimera_Jornada"/>
    <hyperlink ref="E24" location="Trigésimosegunda_Jornada" display="Trigésimosegunda_Jornada"/>
    <hyperlink ref="F24" location="Trigésimotercera_Jornada" display="Trigésimotercera_Jornada"/>
    <hyperlink ref="G24" location="Trigésimocuarta_Jornada" display="Trigésimocuarta_Jornada"/>
    <hyperlink ref="H24" location="Trigésimoquinta_Jornada" display="Trigésimoquinta_Jornada"/>
    <hyperlink ref="I24" location="Trigésimosexta_Jornada" display="Trigésimosexta_Jornada"/>
    <hyperlink ref="A25" location="Trigésimoséptima_Jornada" display="Trigésimoséptima_Jornada"/>
    <hyperlink ref="B25" location="Trigésimoctava_Jornada" display="Trigésimoctava_Jornada"/>
    <hyperlink ref="F25:I25" location="Versiones!A1" display="V ersión 1.0.0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53</vt:i4>
      </vt:variant>
    </vt:vector>
  </HeadingPairs>
  <TitlesOfParts>
    <vt:vector size="64" baseType="lpstr">
      <vt:lpstr>Portada</vt:lpstr>
      <vt:lpstr>1-Configuracion</vt:lpstr>
      <vt:lpstr>1-Rangos</vt:lpstr>
      <vt:lpstr>1-Estadisticas</vt:lpstr>
      <vt:lpstr>1-Graficos</vt:lpstr>
      <vt:lpstr>1-Clasificacion</vt:lpstr>
      <vt:lpstr>1-Historico</vt:lpstr>
      <vt:lpstr>1-Escudos</vt:lpstr>
      <vt:lpstr>1-Jornadas</vt:lpstr>
      <vt:lpstr>Menu-Lateral</vt:lpstr>
      <vt:lpstr>Versiones</vt:lpstr>
      <vt:lpstr>'Historico-malo'!ClasificacionHistoricos</vt:lpstr>
      <vt:lpstr>'Historico-malo'!ClasificacionHistoricos_1</vt:lpstr>
      <vt:lpstr>Cuarta_Jornada</vt:lpstr>
      <vt:lpstr>Décima_Jornada</vt:lpstr>
      <vt:lpstr>Decimoctava_Jornada</vt:lpstr>
      <vt:lpstr>Decimocuarta_Jornada</vt:lpstr>
      <vt:lpstr>Decimonovena_Jornada</vt:lpstr>
      <vt:lpstr>Decimoquinta_Jornada</vt:lpstr>
      <vt:lpstr>Decimoséptima_Jornada</vt:lpstr>
      <vt:lpstr>Decimosexta_Jornada</vt:lpstr>
      <vt:lpstr>Decimotercera_Jornada</vt:lpstr>
      <vt:lpstr>Duodécima_Jornada</vt:lpstr>
      <vt:lpstr>equipos</vt:lpstr>
      <vt:lpstr>estadios</vt:lpstr>
      <vt:lpstr>Granada_C.F.</vt:lpstr>
      <vt:lpstr>'1-Historico'!http___www.lfp.es_lfpimprimir.aspx?controltype_clas_div_1_temp_28_jor_18</vt:lpstr>
      <vt:lpstr>'1-Historico'!lfpimprimir.aspx?controltype_clas_div_1_temp_28_jor_18</vt:lpstr>
      <vt:lpstr>'1-Historico'!lfpimprimir.aspx?controltype_clas_div_1_temp_29_jor_18</vt:lpstr>
      <vt:lpstr>'1-Historico'!lfpimprimir.aspx?controltype_clas_div_1_temp_30_jor_18</vt:lpstr>
      <vt:lpstr>'1-Historico'!lfpimprimir.aspx?controltype_clas_div_1_temp_31_jor_18</vt:lpstr>
      <vt:lpstr>'1-Historico'!lfpimprimir.aspx?controltype_clas_div_1_temp_32_jor_18</vt:lpstr>
      <vt:lpstr>'1-Historico'!lfpimprimir.aspx?controltype_clas_div_1_temp_33_jor_18</vt:lpstr>
      <vt:lpstr>'Historico-malo'!lfpimprimir.aspx?controltype_clas_div_1_temp_39_jor_22</vt:lpstr>
      <vt:lpstr>Novena_Jornada</vt:lpstr>
      <vt:lpstr>Octava_Jornada</vt:lpstr>
      <vt:lpstr>Primera_Jornada</vt:lpstr>
      <vt:lpstr>Quinta_Jornada</vt:lpstr>
      <vt:lpstr>Real_Betis_Balompié</vt:lpstr>
      <vt:lpstr>Segunda_Jornada</vt:lpstr>
      <vt:lpstr>Séptima_Jornada</vt:lpstr>
      <vt:lpstr>Sevilla_F.C.</vt:lpstr>
      <vt:lpstr>Sexta_Jornada</vt:lpstr>
      <vt:lpstr>Tercera_Jornada</vt:lpstr>
      <vt:lpstr>Trigésima_Jornada</vt:lpstr>
      <vt:lpstr>Trigésimoctava_Jornada</vt:lpstr>
      <vt:lpstr>Trigésimocuarta_Jornada</vt:lpstr>
      <vt:lpstr>Trigésimoprimera_Jornada</vt:lpstr>
      <vt:lpstr>Trigésimoquinta_Jornada</vt:lpstr>
      <vt:lpstr>Trigésimosegunda_Jornada</vt:lpstr>
      <vt:lpstr>Trigésimoséptima_Jornada</vt:lpstr>
      <vt:lpstr>Trigésimosexta_Jornada</vt:lpstr>
      <vt:lpstr>Trigésimotercera_Jornada</vt:lpstr>
      <vt:lpstr>Undécima_Jornada</vt:lpstr>
      <vt:lpstr>Vigésima_Jornada</vt:lpstr>
      <vt:lpstr>Vigésimoctava_Jornada</vt:lpstr>
      <vt:lpstr>Vigésimocuarta_Jornada</vt:lpstr>
      <vt:lpstr>Vigésimonovena_Jornada</vt:lpstr>
      <vt:lpstr>Vigésimoprimera_Jornada</vt:lpstr>
      <vt:lpstr>Vigésimoquinta_Jornada</vt:lpstr>
      <vt:lpstr>Vigésimosegunda_Jornada</vt:lpstr>
      <vt:lpstr>Vigésimoséptima_Jornada</vt:lpstr>
      <vt:lpstr>Vigésimosexta_Jornada</vt:lpstr>
      <vt:lpstr>Vigésimotercera_Jornada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Jaime</cp:lastModifiedBy>
  <cp:lastPrinted>2012-08-14T18:20:26Z</cp:lastPrinted>
  <dcterms:created xsi:type="dcterms:W3CDTF">2012-05-11T19:10:19Z</dcterms:created>
  <dcterms:modified xsi:type="dcterms:W3CDTF">2013-08-15T11:36:11Z</dcterms:modified>
</cp:coreProperties>
</file>